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229U97\Desktop\HPアップロード用データ（ローマ字表記）\"/>
    </mc:Choice>
  </mc:AlternateContent>
  <bookViews>
    <workbookView xWindow="0" yWindow="0" windowWidth="23040" windowHeight="83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3" i="12" l="1"/>
  <c r="Q23" i="12"/>
  <c r="AA8" i="12"/>
  <c r="AP88" i="12" l="1"/>
  <c r="AU88" i="12"/>
  <c r="AF88" i="12"/>
  <c r="CW102" i="12"/>
  <c r="CR102" i="12"/>
  <c r="AU63" i="12" l="1"/>
  <c r="AP63" i="12"/>
  <c r="AP23" i="12" l="1"/>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C37" i="10"/>
  <c r="C36"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s="1"/>
  <c r="AM34" i="10"/>
  <c r="AM35" i="10" s="1"/>
  <c r="AM36" i="10" s="1"/>
  <c r="AM37" i="10" s="1"/>
  <c r="BE34" i="10" l="1"/>
  <c r="BE35" i="10" s="1"/>
  <c r="BE36" i="10" s="1"/>
  <c r="BE37" i="10" s="1"/>
  <c r="BW34" i="10" l="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<sst xmlns="http://schemas.openxmlformats.org/spreadsheetml/2006/main" count="1150" uniqueCount="626">
  <si>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</si>
  <si>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</si>
  <si>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</si>
  <si>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</si>
  <si>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</si>
  <si>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</si>
  <si>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</si>
  <si>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</si>
  <si>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</si>
  <si>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</si>
  <si>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</si>
  <si>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</si>
  <si>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</si>
  <si>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</si>
  <si>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</si>
  <si>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</si>
  <si>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</si>
  <si>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</si>
  <si>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</si>
  <si>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</si>
  <si>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</si>
  <si>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</si>
  <si>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</si>
  <si>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</si>
  <si>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</si>
  <si>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</si>
  <si>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</si>
  <si>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</si>
  <si>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</si>
  <si>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</si>
  <si>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</si>
  <si>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</si>
  <si>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</si>
  <si>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</si>
  <si>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</si>
  <si>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</si>
  <si>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</si>
  <si>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</si>
  <si>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</si>
  <si>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</si>
  <si>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</si>
  <si>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</si>
  <si>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</si>
  <si>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</si>
  <si>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</si>
  <si>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</si>
  <si>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</si>
  <si>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</si>
  <si>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</si>
  <si>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</si>
  <si>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</si>
  <si>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</si>
  <si>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</si>
  <si>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</si>
  <si>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</si>
  <si>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</si>
  <si>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</si>
  <si>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</si>
  <si>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</si>
  <si>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</si>
  <si>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</si>
  <si>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</si>
  <si>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</si>
  <si>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</si>
  <si>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</si>
  <si>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</si>
  <si>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</si>
  <si>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</si>
  <si>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</si>
  <si>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</si>
  <si>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</si>
  <si>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</si>
  <si>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</si>
  <si>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</si>
  <si>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</si>
  <si>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</si>
  <si>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</si>
  <si>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</si>
  <si>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</si>
  <si>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</si>
  <si>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</si>
  <si>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</si>
  <si>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</si>
  <si>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</si>
  <si>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</si>
  <si>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</si>
  <si>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</si>
  <si>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</si>
  <si>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</si>
  <si>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</si>
  <si>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</si>
  <si>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甲府市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</si>
  <si>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</si>
  <si>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</si>
  <si>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</si>
  <si>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</si>
  <si>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</si>
  <si>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</si>
  <si>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</si>
  <si>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</si>
  <si>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</si>
  <si>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</si>
  <si>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</si>
  <si>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</si>
  <si>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</si>
  <si>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</si>
  <si>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</si>
  <si>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</si>
  <si>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</si>
  <si>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</si>
  <si>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</si>
  <si>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</si>
  <si>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</si>
  <si>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</si>
  <si>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</si>
  <si>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</si>
  <si>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</si>
  <si>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</si>
  <si>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</si>
  <si>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</si>
  <si>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</si>
  <si>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</si>
  <si>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</si>
  <si>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</si>
  <si>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</si>
  <si>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</si>
  <si>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</si>
  <si>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</si>
  <si>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</si>
  <si>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</si>
  <si>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</si>
  <si>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</si>
  <si>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</si>
  <si>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</si>
  <si>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</si>
  <si>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</si>
  <si>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</si>
  <si>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</si>
  <si>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</si>
  <si>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</si>
  <si>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</si>
  <si>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</si>
  <si>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</si>
  <si>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</si>
  <si>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</si>
  <si>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病院事業会計</t>
    <phoneticPr fontId="5"/>
  </si>
  <si>
    <t>-</t>
    <phoneticPr fontId="5"/>
  </si>
  <si>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</si>
  <si>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</si>
  <si>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</si>
  <si>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</si>
  <si>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</si>
  <si>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</si>
  <si>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</si>
  <si>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</si>
  <si>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</si>
  <si>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</si>
  <si>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</si>
  <si>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</si>
  <si>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</si>
  <si>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</si>
  <si>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</si>
  <si>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</si>
  <si>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</si>
  <si>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</si>
  <si>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</si>
  <si>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</si>
  <si>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</si>
  <si>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</si>
  <si>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</si>
  <si>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</si>
  <si>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</si>
  <si>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</si>
  <si>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</si>
  <si>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</si>
  <si>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</si>
  <si>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</si>
  <si>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</si>
  <si>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</si>
  <si>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</si>
  <si>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</si>
  <si>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</si>
  <si>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</si>
  <si>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</si>
  <si>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</si>
  <si>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</si>
  <si>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</si>
  <si>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</si>
  <si>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</si>
  <si>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</si>
  <si>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</si>
  <si>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</si>
  <si>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</si>
  <si>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</si>
  <si>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</si>
  <si>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</si>
  <si>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</si>
  <si>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</si>
  <si>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</si>
  <si>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</si>
  <si>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</si>
  <si>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</si>
  <si>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</si>
  <si>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</si>
  <si>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</si>
  <si>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</si>
  <si>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</si>
  <si>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</si>
  <si>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</si>
  <si>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山梨県甲府市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</si>
  <si>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</si>
  <si>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</si>
  <si>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</si>
  <si>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</si>
  <si>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</si>
  <si>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</si>
  <si>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</si>
  <si>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</si>
  <si>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</si>
  <si>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</si>
  <si>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</si>
  <si>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</si>
  <si>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</si>
  <si>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</si>
  <si>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</si>
  <si>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</si>
  <si>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</si>
  <si>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</si>
  <si>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</si>
  <si>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</si>
  <si>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</si>
  <si>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</si>
  <si>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</si>
  <si>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</si>
  <si>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</si>
  <si>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</si>
  <si>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</si>
  <si>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</si>
  <si>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</si>
  <si>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</si>
  <si>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</si>
  <si>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</si>
  <si>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</si>
  <si>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</si>
  <si>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</si>
  <si>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</si>
  <si>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</si>
  <si>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</si>
  <si>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</si>
  <si>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</si>
  <si>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</si>
  <si>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</si>
  <si>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</si>
  <si>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</si>
  <si>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</si>
  <si>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</si>
  <si>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</si>
  <si>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</si>
  <si>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</si>
  <si>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</si>
  <si>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</si>
  <si>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</si>
  <si>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</si>
  <si>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</si>
  <si>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</si>
  <si>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</si>
  <si>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</si>
  <si>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</si>
  <si>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</si>
  <si>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</si>
  <si>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</si>
  <si>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</si>
  <si>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</si>
  <si>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</si>
  <si>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</si>
  <si>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</si>
  <si>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</si>
  <si>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</si>
  <si>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</si>
  <si>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</si>
  <si>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</si>
  <si>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</si>
  <si>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</si>
  <si>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</si>
  <si>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</si>
  <si>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</si>
  <si>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</si>
  <si>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</si>
  <si>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</si>
  <si>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</si>
  <si>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</si>
  <si>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</si>
  <si>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</si>
  <si>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</si>
  <si>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</si>
  <si>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</si>
  <si>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</si>
  <si>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</si>
  <si>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</si>
  <si>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</si>
  <si>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</si>
  <si>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</si>
  <si>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</si>
  <si>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</si>
  <si>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</si>
  <si>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</si>
  <si>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</si>
  <si>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</si>
  <si>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</si>
  <si>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</si>
  <si>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</si>
  <si>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</si>
  <si>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</si>
  <si>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</si>
  <si>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</si>
  <si>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</si>
  <si>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</si>
  <si>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</si>
  <si>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</si>
  <si>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</si>
  <si>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</si>
  <si>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</si>
  <si>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</si>
  <si>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</si>
  <si>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</si>
  <si>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</si>
  <si>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</si>
  <si>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</si>
  <si>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</si>
  <si>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</si>
  <si>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</si>
  <si>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</si>
  <si>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</si>
  <si>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</si>
  <si>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</si>
  <si>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</si>
  <si>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</si>
  <si>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</si>
  <si>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</si>
  <si>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</si>
  <si>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</si>
  <si>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</si>
  <si>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</si>
  <si>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</si>
  <si>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</si>
  <si>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</si>
  <si>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</si>
  <si>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</si>
  <si>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</si>
  <si>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</si>
  <si>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</si>
  <si>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</si>
  <si>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</si>
  <si>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</si>
  <si>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</si>
  <si>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</si>
  <si>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</si>
  <si>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</si>
  <si>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</si>
  <si>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山梨県甲府市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</si>
  <si>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</si>
  <si>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</si>
  <si>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</si>
  <si>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</si>
  <si>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</si>
  <si>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</si>
  <si>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</si>
  <si>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</si>
  <si>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</si>
  <si>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</si>
  <si>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</si>
  <si>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</si>
  <si>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</si>
  <si>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</si>
  <si>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</si>
  <si>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</si>
  <si>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</si>
  <si>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</si>
  <si>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</si>
  <si>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</si>
  <si>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</si>
  <si>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</si>
  <si>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</si>
  <si>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</si>
  <si>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</si>
  <si>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</si>
  <si>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</si>
  <si>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</si>
  <si>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</si>
  <si>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</si>
  <si>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</si>
  <si>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</si>
  <si>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</si>
  <si>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</si>
  <si>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</si>
  <si>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</si>
  <si>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交通災害共済事業特別会計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</si>
  <si>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</si>
  <si>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</si>
  <si>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</si>
  <si>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</si>
  <si>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</si>
  <si>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地方卸売市場事業会計</t>
    <phoneticPr fontId="5"/>
  </si>
  <si>
    <t>下水道事業会計</t>
    <phoneticPr fontId="5"/>
  </si>
  <si>
    <t>古関・梯町簡易水道事業特別会計</t>
    <phoneticPr fontId="5"/>
  </si>
  <si>
    <t>法非適用企業</t>
    <phoneticPr fontId="5"/>
  </si>
  <si>
    <t>簡易水道等事業特別会計</t>
    <phoneticPr fontId="5"/>
  </si>
  <si>
    <t>農業集落排水事業特別会計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</si>
  <si>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</si>
  <si>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</si>
  <si>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</si>
  <si>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</si>
  <si>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</si>
  <si>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</si>
  <si>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</si>
  <si>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</si>
  <si>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</si>
  <si>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</si>
  <si>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</si>
  <si>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</si>
  <si>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</si>
  <si>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</si>
  <si>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</si>
  <si>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</si>
  <si>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</si>
  <si>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</si>
  <si>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</si>
  <si>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</si>
  <si>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</si>
  <si>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</si>
  <si>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</si>
  <si>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</si>
  <si>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</si>
  <si>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</si>
  <si>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</si>
  <si>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</si>
  <si>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</si>
  <si>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</si>
  <si>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</si>
  <si>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</si>
  <si>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</si>
  <si>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</si>
  <si>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</si>
  <si>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</si>
  <si>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</si>
  <si>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</si>
  <si>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</si>
  <si>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</si>
  <si>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</si>
  <si>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</si>
  <si>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</si>
  <si>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</si>
  <si>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</si>
  <si>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</si>
  <si>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</si>
  <si>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</si>
  <si>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</si>
  <si>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</si>
  <si>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</si>
  <si>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</si>
  <si>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</si>
  <si>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</si>
  <si>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</si>
  <si>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</si>
  <si>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</si>
  <si>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</si>
  <si>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</si>
  <si>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</si>
  <si>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</si>
  <si>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</si>
  <si>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</si>
  <si>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</si>
  <si>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</si>
  <si>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</si>
  <si>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</si>
  <si>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</si>
  <si>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</si>
  <si>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</si>
  <si>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</si>
  <si>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</si>
  <si>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</si>
  <si>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</si>
  <si>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</si>
  <si>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</si>
  <si>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</si>
  <si>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</si>
  <si>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</si>
  <si>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</si>
  <si>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</si>
  <si>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</si>
  <si>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</si>
  <si>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</si>
  <si>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</si>
  <si>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</si>
  <si>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</si>
  <si>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</si>
  <si>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</si>
  <si>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</si>
  <si>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</si>
  <si>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</si>
  <si>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</si>
  <si>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</si>
  <si>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</si>
  <si>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</si>
  <si>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</si>
  <si>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</si>
  <si>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</si>
  <si>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</si>
  <si>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</si>
  <si>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</si>
  <si>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</si>
  <si>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</si>
  <si>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</si>
  <si>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</si>
  <si>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</si>
  <si>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</si>
  <si>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</si>
  <si>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</si>
  <si>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</si>
  <si>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</si>
  <si>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</si>
  <si>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</si>
  <si>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</si>
  <si>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</si>
  <si>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</si>
  <si>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</si>
  <si>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</si>
  <si>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</si>
  <si>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</si>
  <si>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</si>
  <si>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</si>
  <si>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</si>
  <si>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</si>
  <si>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</si>
  <si>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</si>
  <si>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</si>
  <si>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</si>
  <si>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</si>
  <si>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</si>
  <si>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</si>
  <si>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</si>
  <si>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</si>
  <si>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</si>
  <si>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</si>
  <si>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</si>
  <si>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</si>
  <si>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</si>
  <si>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</si>
  <si>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</si>
  <si>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</si>
  <si>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</si>
  <si>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</si>
  <si>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</si>
  <si>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0.61</t>
  </si>
  <si>
    <t>▲ 0.10</t>
  </si>
  <si>
    <t>▲ 3.65</t>
  </si>
  <si>
    <t>▲ 1.54</t>
  </si>
  <si>
    <t>病院事業会計</t>
  </si>
  <si>
    <t>▲ 1.64</t>
  </si>
  <si>
    <t>水道事業会計</t>
  </si>
  <si>
    <t>下水道事業会計</t>
  </si>
  <si>
    <t>一般会計</t>
  </si>
  <si>
    <t>地方卸売市場事業会計</t>
  </si>
  <si>
    <t>介護保険事業特別会計</t>
  </si>
  <si>
    <t>後期高齢者医療事業特別会計</t>
  </si>
  <si>
    <t>住宅新築資金等貸付事業特別会計</t>
  </si>
  <si>
    <t>その他会計（赤字）</t>
  </si>
  <si>
    <t>▲ 0.76</t>
  </si>
  <si>
    <t>▲ 2.08</t>
  </si>
  <si>
    <t>▲ 2.52</t>
  </si>
  <si>
    <t>▲ 0.94</t>
  </si>
  <si>
    <t>その他会計（黒字）</t>
  </si>
  <si>
    <t>-</t>
    <phoneticPr fontId="2"/>
  </si>
  <si>
    <t>-</t>
    <phoneticPr fontId="2"/>
  </si>
  <si>
    <t>-</t>
    <phoneticPr fontId="2"/>
  </si>
  <si>
    <t>-</t>
    <phoneticPr fontId="2"/>
  </si>
  <si>
    <t>-</t>
    <phoneticPr fontId="2"/>
  </si>
  <si>
    <t>甲府地区広域行政事務組合
（一般会計）</t>
    <rPh sb="0" eb="2">
      <t>コウフ</t>
    </rPh>
    <rPh sb="2" eb="4">
      <t>チク</t>
    </rPh>
    <rPh sb="4" eb="6">
      <t>コウイキ</t>
    </rPh>
    <rPh sb="6" eb="8">
      <t>ギョウセイ</t>
    </rPh>
    <rPh sb="8" eb="10">
      <t>ジム</t>
    </rPh>
    <rPh sb="10" eb="12">
      <t>クミアイ</t>
    </rPh>
    <rPh sb="14" eb="16">
      <t>イッパン</t>
    </rPh>
    <rPh sb="16" eb="18">
      <t>カイケイ</t>
    </rPh>
    <phoneticPr fontId="5"/>
  </si>
  <si>
    <t>甲府地区広域行政事務組合
（ふるさと市町村圏事業特別会計）</t>
    <rPh sb="0" eb="2">
      <t>コウフ</t>
    </rPh>
    <rPh sb="2" eb="4">
      <t>チク</t>
    </rPh>
    <rPh sb="4" eb="6">
      <t>コウイキ</t>
    </rPh>
    <rPh sb="6" eb="8">
      <t>ギョウセイ</t>
    </rPh>
    <rPh sb="8" eb="10">
      <t>ジム</t>
    </rPh>
    <rPh sb="10" eb="12">
      <t>クミアイ</t>
    </rPh>
    <rPh sb="18" eb="21">
      <t>シチョウソン</t>
    </rPh>
    <rPh sb="21" eb="22">
      <t>ケン</t>
    </rPh>
    <rPh sb="22" eb="24">
      <t>ジギョウ</t>
    </rPh>
    <rPh sb="24" eb="26">
      <t>トクベツ</t>
    </rPh>
    <rPh sb="26" eb="27">
      <t>カイ</t>
    </rPh>
    <rPh sb="27" eb="28">
      <t>ケイ</t>
    </rPh>
    <phoneticPr fontId="5"/>
  </si>
  <si>
    <t>甲府地区広域行政事務組合
（消防事業特別会計）</t>
    <rPh sb="0" eb="2">
      <t>コウフ</t>
    </rPh>
    <rPh sb="2" eb="4">
      <t>チク</t>
    </rPh>
    <rPh sb="4" eb="6">
      <t>コウイキ</t>
    </rPh>
    <rPh sb="6" eb="8">
      <t>ギョウセイ</t>
    </rPh>
    <rPh sb="8" eb="10">
      <t>ジム</t>
    </rPh>
    <rPh sb="10" eb="12">
      <t>クミアイ</t>
    </rPh>
    <rPh sb="14" eb="16">
      <t>ショウボウ</t>
    </rPh>
    <rPh sb="16" eb="18">
      <t>ジギョウ</t>
    </rPh>
    <rPh sb="18" eb="20">
      <t>トクベツ</t>
    </rPh>
    <rPh sb="20" eb="21">
      <t>カイ</t>
    </rPh>
    <rPh sb="21" eb="22">
      <t>ケイ</t>
    </rPh>
    <phoneticPr fontId="5"/>
  </si>
  <si>
    <t>甲府地区広域行政事務組合
（視聴覚ライブラリー事業特別会計）</t>
    <rPh sb="0" eb="2">
      <t>コウフ</t>
    </rPh>
    <rPh sb="2" eb="4">
      <t>チク</t>
    </rPh>
    <rPh sb="4" eb="6">
      <t>コウイキ</t>
    </rPh>
    <rPh sb="6" eb="8">
      <t>ギョウセイ</t>
    </rPh>
    <rPh sb="8" eb="10">
      <t>ジム</t>
    </rPh>
    <rPh sb="10" eb="12">
      <t>クミアイ</t>
    </rPh>
    <rPh sb="14" eb="17">
      <t>シチョウカク</t>
    </rPh>
    <rPh sb="23" eb="25">
      <t>ジギョウ</t>
    </rPh>
    <rPh sb="25" eb="27">
      <t>トクベツ</t>
    </rPh>
    <rPh sb="27" eb="28">
      <t>カイ</t>
    </rPh>
    <rPh sb="28" eb="29">
      <t>ケイ</t>
    </rPh>
    <phoneticPr fontId="5"/>
  </si>
  <si>
    <t>甲府地区広域行政事務組合
（国母公園管理事業特別会計）</t>
    <rPh sb="0" eb="2">
      <t>コウフ</t>
    </rPh>
    <rPh sb="2" eb="4">
      <t>チク</t>
    </rPh>
    <rPh sb="4" eb="6">
      <t>コウイキ</t>
    </rPh>
    <rPh sb="6" eb="8">
      <t>ギョウセイ</t>
    </rPh>
    <rPh sb="8" eb="10">
      <t>ジム</t>
    </rPh>
    <rPh sb="10" eb="12">
      <t>クミアイ</t>
    </rPh>
    <rPh sb="14" eb="16">
      <t>コクボ</t>
    </rPh>
    <rPh sb="16" eb="18">
      <t>コウエン</t>
    </rPh>
    <rPh sb="18" eb="20">
      <t>カンリ</t>
    </rPh>
    <rPh sb="20" eb="22">
      <t>ジギョウ</t>
    </rPh>
    <rPh sb="22" eb="24">
      <t>トクベツ</t>
    </rPh>
    <rPh sb="24" eb="25">
      <t>カイ</t>
    </rPh>
    <rPh sb="25" eb="26">
      <t>ケイ</t>
    </rPh>
    <phoneticPr fontId="5"/>
  </si>
  <si>
    <t>中巨摩地区広域行政事務組合
（一般会計）</t>
    <rPh sb="0" eb="3">
      <t>ナカコマ</t>
    </rPh>
    <rPh sb="3" eb="5">
      <t>チク</t>
    </rPh>
    <rPh sb="5" eb="7">
      <t>コウイキ</t>
    </rPh>
    <rPh sb="7" eb="9">
      <t>ギョウセイ</t>
    </rPh>
    <rPh sb="9" eb="11">
      <t>ジム</t>
    </rPh>
    <rPh sb="11" eb="13">
      <t>クミアイ</t>
    </rPh>
    <rPh sb="15" eb="17">
      <t>イッパン</t>
    </rPh>
    <rPh sb="17" eb="19">
      <t>カイケイ</t>
    </rPh>
    <phoneticPr fontId="5"/>
  </si>
  <si>
    <t>中巨摩地区広域行政事務組合
（ごみ処理事業特別会計）</t>
    <rPh sb="0" eb="3">
      <t>ナカコマ</t>
    </rPh>
    <rPh sb="3" eb="5">
      <t>チク</t>
    </rPh>
    <rPh sb="5" eb="7">
      <t>コウイキ</t>
    </rPh>
    <rPh sb="7" eb="9">
      <t>ギョウセイ</t>
    </rPh>
    <rPh sb="9" eb="11">
      <t>ジム</t>
    </rPh>
    <rPh sb="11" eb="13">
      <t>クミアイ</t>
    </rPh>
    <rPh sb="17" eb="19">
      <t>ショリ</t>
    </rPh>
    <rPh sb="19" eb="21">
      <t>ジギョウ</t>
    </rPh>
    <rPh sb="21" eb="23">
      <t>トクベツ</t>
    </rPh>
    <rPh sb="23" eb="24">
      <t>カイ</t>
    </rPh>
    <rPh sb="24" eb="25">
      <t>ケイ</t>
    </rPh>
    <phoneticPr fontId="5"/>
  </si>
  <si>
    <t>中巨摩地区広域行政事務組合
（地区公園事業特別会計）</t>
    <rPh sb="0" eb="3">
      <t>ナカコマ</t>
    </rPh>
    <rPh sb="3" eb="5">
      <t>チク</t>
    </rPh>
    <rPh sb="5" eb="7">
      <t>コウイキ</t>
    </rPh>
    <rPh sb="7" eb="9">
      <t>ギョウセイ</t>
    </rPh>
    <rPh sb="9" eb="11">
      <t>ジム</t>
    </rPh>
    <rPh sb="11" eb="13">
      <t>クミアイ</t>
    </rPh>
    <rPh sb="15" eb="17">
      <t>チク</t>
    </rPh>
    <rPh sb="17" eb="19">
      <t>コウエン</t>
    </rPh>
    <rPh sb="19" eb="21">
      <t>ジギョウ</t>
    </rPh>
    <rPh sb="21" eb="23">
      <t>トクベツ</t>
    </rPh>
    <rPh sb="23" eb="24">
      <t>カイ</t>
    </rPh>
    <rPh sb="24" eb="25">
      <t>ケイ</t>
    </rPh>
    <phoneticPr fontId="5"/>
  </si>
  <si>
    <t>中巨摩地区広域行政事務組合
（老人福祉事業特別会計）</t>
    <rPh sb="0" eb="3">
      <t>ナカコマ</t>
    </rPh>
    <rPh sb="3" eb="5">
      <t>チク</t>
    </rPh>
    <rPh sb="5" eb="7">
      <t>コウイキ</t>
    </rPh>
    <rPh sb="7" eb="9">
      <t>ギョウセイ</t>
    </rPh>
    <rPh sb="9" eb="11">
      <t>ジム</t>
    </rPh>
    <rPh sb="11" eb="13">
      <t>クミアイ</t>
    </rPh>
    <rPh sb="15" eb="17">
      <t>ロウジン</t>
    </rPh>
    <rPh sb="17" eb="19">
      <t>フクシ</t>
    </rPh>
    <rPh sb="19" eb="21">
      <t>ジギョウ</t>
    </rPh>
    <rPh sb="21" eb="23">
      <t>トクベツ</t>
    </rPh>
    <rPh sb="23" eb="24">
      <t>カイ</t>
    </rPh>
    <rPh sb="24" eb="25">
      <t>ケイ</t>
    </rPh>
    <phoneticPr fontId="5"/>
  </si>
  <si>
    <t>中巨摩地区広域行政事務組合
（勤労青年センター事業特別会計）</t>
    <rPh sb="0" eb="3">
      <t>ナカコマ</t>
    </rPh>
    <rPh sb="3" eb="5">
      <t>チク</t>
    </rPh>
    <rPh sb="5" eb="7">
      <t>コウイキ</t>
    </rPh>
    <rPh sb="7" eb="9">
      <t>ギョウセイ</t>
    </rPh>
    <rPh sb="9" eb="11">
      <t>ジム</t>
    </rPh>
    <rPh sb="11" eb="13">
      <t>クミアイ</t>
    </rPh>
    <rPh sb="15" eb="17">
      <t>キンロウ</t>
    </rPh>
    <rPh sb="17" eb="19">
      <t>セイネン</t>
    </rPh>
    <rPh sb="23" eb="25">
      <t>ジギョウ</t>
    </rPh>
    <rPh sb="25" eb="27">
      <t>トクベツ</t>
    </rPh>
    <rPh sb="27" eb="28">
      <t>カイ</t>
    </rPh>
    <rPh sb="28" eb="29">
      <t>ケイ</t>
    </rPh>
    <phoneticPr fontId="5"/>
  </si>
  <si>
    <t>中巨摩地区広域行政事務組合
（し尿処理事業特別会計）</t>
    <rPh sb="0" eb="3">
      <t>ナカコマ</t>
    </rPh>
    <rPh sb="3" eb="5">
      <t>チク</t>
    </rPh>
    <rPh sb="5" eb="7">
      <t>コウイキ</t>
    </rPh>
    <rPh sb="7" eb="9">
      <t>ギョウセイ</t>
    </rPh>
    <rPh sb="9" eb="11">
      <t>ジム</t>
    </rPh>
    <rPh sb="11" eb="13">
      <t>クミアイ</t>
    </rPh>
    <rPh sb="16" eb="17">
      <t>ニョウ</t>
    </rPh>
    <rPh sb="17" eb="19">
      <t>ショリ</t>
    </rPh>
    <rPh sb="19" eb="21">
      <t>ジギョウ</t>
    </rPh>
    <rPh sb="21" eb="23">
      <t>トクベツ</t>
    </rPh>
    <rPh sb="23" eb="24">
      <t>カイ</t>
    </rPh>
    <rPh sb="24" eb="25">
      <t>ケイ</t>
    </rPh>
    <phoneticPr fontId="5"/>
  </si>
  <si>
    <t>東八代地区広域行政事務組合
（一般会計）</t>
    <rPh sb="0" eb="3">
      <t>ヒガシヤツシロ</t>
    </rPh>
    <rPh sb="3" eb="5">
      <t>チク</t>
    </rPh>
    <rPh sb="5" eb="7">
      <t>コウイキ</t>
    </rPh>
    <rPh sb="7" eb="9">
      <t>ギョウセイ</t>
    </rPh>
    <rPh sb="9" eb="11">
      <t>ジム</t>
    </rPh>
    <rPh sb="11" eb="13">
      <t>クミアイ</t>
    </rPh>
    <rPh sb="15" eb="17">
      <t>イッパン</t>
    </rPh>
    <rPh sb="17" eb="19">
      <t>カイケイ</t>
    </rPh>
    <phoneticPr fontId="5"/>
  </si>
  <si>
    <t>山梨県後期高齢者医療広域連合
（一般会計）</t>
    <rPh sb="0" eb="3">
      <t>ヤマナシケン</t>
    </rPh>
    <rPh sb="3" eb="5">
      <t>コウキ</t>
    </rPh>
    <rPh sb="5" eb="8">
      <t>コウレイシャ</t>
    </rPh>
    <rPh sb="8" eb="10">
      <t>イリョウ</t>
    </rPh>
    <rPh sb="10" eb="12">
      <t>コウイキ</t>
    </rPh>
    <rPh sb="12" eb="14">
      <t>レンゴウ</t>
    </rPh>
    <rPh sb="16" eb="18">
      <t>イッパン</t>
    </rPh>
    <rPh sb="18" eb="20">
      <t>カイケイ</t>
    </rPh>
    <phoneticPr fontId="5"/>
  </si>
  <si>
    <t>山梨県後期高齢者医療広域連合
（後期高齢者医療特別会計）</t>
    <rPh sb="0" eb="3">
      <t>ヤマナシケン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6">
      <t>カイ</t>
    </rPh>
    <rPh sb="26" eb="27">
      <t>ケイ</t>
    </rPh>
    <phoneticPr fontId="5"/>
  </si>
  <si>
    <t>甲府・峡東地区ごみ処理施設事務組合
（一般会計）</t>
    <rPh sb="0" eb="2">
      <t>コウフ</t>
    </rPh>
    <rPh sb="3" eb="4">
      <t>キョウ</t>
    </rPh>
    <rPh sb="4" eb="5">
      <t>ヒガシ</t>
    </rPh>
    <rPh sb="5" eb="7">
      <t>チク</t>
    </rPh>
    <rPh sb="9" eb="11">
      <t>ショリ</t>
    </rPh>
    <rPh sb="11" eb="13">
      <t>シセツ</t>
    </rPh>
    <rPh sb="13" eb="15">
      <t>ジム</t>
    </rPh>
    <rPh sb="15" eb="17">
      <t>クミアイ</t>
    </rPh>
    <rPh sb="19" eb="21">
      <t>イッパン</t>
    </rPh>
    <rPh sb="21" eb="23">
      <t>カイケイ</t>
    </rPh>
    <phoneticPr fontId="5"/>
  </si>
  <si>
    <t>山梨県市町村総合事務組合
（一般会計）</t>
    <rPh sb="0" eb="3">
      <t>ヤマナシケン</t>
    </rPh>
    <rPh sb="3" eb="6">
      <t>シチョウソン</t>
    </rPh>
    <rPh sb="6" eb="8">
      <t>ソウゴウ</t>
    </rPh>
    <rPh sb="8" eb="10">
      <t>ジム</t>
    </rPh>
    <rPh sb="10" eb="12">
      <t>クミアイ</t>
    </rPh>
    <rPh sb="14" eb="16">
      <t>イッパン</t>
    </rPh>
    <rPh sb="16" eb="18">
      <t>カイケイ</t>
    </rPh>
    <phoneticPr fontId="5"/>
  </si>
  <si>
    <t>山梨県市町村総合事務組合
（電子化事業及び会館管理・研修事業特別会計）</t>
    <rPh sb="0" eb="3">
      <t>ヤマナシケン</t>
    </rPh>
    <rPh sb="3" eb="6">
      <t>シチョウソン</t>
    </rPh>
    <rPh sb="6" eb="8">
      <t>ソウゴウ</t>
    </rPh>
    <rPh sb="8" eb="10">
      <t>ジム</t>
    </rPh>
    <rPh sb="10" eb="12">
      <t>クミアイ</t>
    </rPh>
    <rPh sb="14" eb="17">
      <t>デンシカ</t>
    </rPh>
    <rPh sb="17" eb="19">
      <t>ジギョウ</t>
    </rPh>
    <rPh sb="19" eb="20">
      <t>オヨ</t>
    </rPh>
    <rPh sb="21" eb="23">
      <t>カイカン</t>
    </rPh>
    <rPh sb="23" eb="25">
      <t>カンリ</t>
    </rPh>
    <rPh sb="26" eb="28">
      <t>ケンシュウ</t>
    </rPh>
    <rPh sb="28" eb="30">
      <t>ジギョウ</t>
    </rPh>
    <rPh sb="30" eb="32">
      <t>トクベツ</t>
    </rPh>
    <rPh sb="32" eb="33">
      <t>カイ</t>
    </rPh>
    <rPh sb="33" eb="34">
      <t>ケイ</t>
    </rPh>
    <phoneticPr fontId="5"/>
  </si>
  <si>
    <t>山梨県市町村総合事務組合
（一般廃棄物最終処分場事業特別会計）</t>
    <rPh sb="0" eb="3">
      <t>ヤマナシケン</t>
    </rPh>
    <rPh sb="3" eb="6">
      <t>シチョウソン</t>
    </rPh>
    <rPh sb="6" eb="8">
      <t>ソウゴウ</t>
    </rPh>
    <rPh sb="8" eb="10">
      <t>ジム</t>
    </rPh>
    <rPh sb="10" eb="12">
      <t>クミアイ</t>
    </rPh>
    <rPh sb="14" eb="16">
      <t>イッパン</t>
    </rPh>
    <rPh sb="16" eb="19">
      <t>ハイキブツ</t>
    </rPh>
    <rPh sb="19" eb="21">
      <t>サイシュウ</t>
    </rPh>
    <rPh sb="21" eb="24">
      <t>ショブンジョウ</t>
    </rPh>
    <rPh sb="24" eb="26">
      <t>ジギョウ</t>
    </rPh>
    <rPh sb="26" eb="28">
      <t>トクベツ</t>
    </rPh>
    <rPh sb="28" eb="29">
      <t>カイ</t>
    </rPh>
    <rPh sb="29" eb="30">
      <t>ケイ</t>
    </rPh>
    <phoneticPr fontId="5"/>
  </si>
  <si>
    <t>山梨県市町村総合事務組合
（入札参加資格審査事業費特別会計）</t>
    <rPh sb="0" eb="3">
      <t>ヤマナシケン</t>
    </rPh>
    <rPh sb="3" eb="6">
      <t>シチョウソン</t>
    </rPh>
    <rPh sb="6" eb="8">
      <t>ソウゴウ</t>
    </rPh>
    <rPh sb="8" eb="10">
      <t>ジム</t>
    </rPh>
    <rPh sb="10" eb="12">
      <t>クミアイ</t>
    </rPh>
    <rPh sb="14" eb="16">
      <t>ニュウサツ</t>
    </rPh>
    <rPh sb="16" eb="18">
      <t>サンカ</t>
    </rPh>
    <rPh sb="18" eb="20">
      <t>シカク</t>
    </rPh>
    <rPh sb="20" eb="22">
      <t>シンサ</t>
    </rPh>
    <rPh sb="22" eb="24">
      <t>ジギョウ</t>
    </rPh>
    <rPh sb="24" eb="25">
      <t>ヒ</t>
    </rPh>
    <rPh sb="25" eb="27">
      <t>トクベツ</t>
    </rPh>
    <rPh sb="27" eb="29">
      <t>カイケイ</t>
    </rPh>
    <phoneticPr fontId="5"/>
  </si>
  <si>
    <t>山梨県市町村総合事務組合
（交通災害共済事業特別会計）</t>
    <rPh sb="0" eb="3">
      <t>ヤマナシケン</t>
    </rPh>
    <rPh sb="3" eb="6">
      <t>シチョウソン</t>
    </rPh>
    <rPh sb="6" eb="8">
      <t>ソウゴウ</t>
    </rPh>
    <rPh sb="8" eb="10">
      <t>ジム</t>
    </rPh>
    <rPh sb="10" eb="12">
      <t>クミアイ</t>
    </rPh>
    <rPh sb="14" eb="16">
      <t>コウツウ</t>
    </rPh>
    <rPh sb="16" eb="18">
      <t>サイガイ</t>
    </rPh>
    <rPh sb="18" eb="20">
      <t>キョウサイ</t>
    </rPh>
    <rPh sb="20" eb="22">
      <t>ジギョウ</t>
    </rPh>
    <rPh sb="22" eb="24">
      <t>トクベツ</t>
    </rPh>
    <rPh sb="24" eb="26">
      <t>カイケイ</t>
    </rPh>
    <phoneticPr fontId="5"/>
  </si>
  <si>
    <t>-</t>
    <phoneticPr fontId="2"/>
  </si>
  <si>
    <t>甲府市学校給食会</t>
    <rPh sb="0" eb="3">
      <t>コウフシ</t>
    </rPh>
    <rPh sb="3" eb="5">
      <t>ガッコウ</t>
    </rPh>
    <rPh sb="5" eb="7">
      <t>キュウショク</t>
    </rPh>
    <rPh sb="7" eb="8">
      <t>カイ</t>
    </rPh>
    <phoneticPr fontId="2"/>
  </si>
  <si>
    <t>甲府市体育協会</t>
    <rPh sb="0" eb="3">
      <t>コウフシ</t>
    </rPh>
    <rPh sb="3" eb="5">
      <t>タイイク</t>
    </rPh>
    <rPh sb="5" eb="7">
      <t>キョウカイ</t>
    </rPh>
    <phoneticPr fontId="2"/>
  </si>
  <si>
    <t>甲府市勤労者福祉サービスセンター</t>
    <rPh sb="0" eb="3">
      <t>コウフシ</t>
    </rPh>
    <rPh sb="3" eb="6">
      <t>キンロウシャ</t>
    </rPh>
    <rPh sb="6" eb="8">
      <t>フクシ</t>
    </rPh>
    <phoneticPr fontId="2"/>
  </si>
  <si>
    <t>甲府市中央まちづくり</t>
    <rPh sb="0" eb="3">
      <t>コウフシ</t>
    </rPh>
    <rPh sb="3" eb="5">
      <t>チュウオウ</t>
    </rPh>
    <phoneticPr fontId="2"/>
  </si>
  <si>
    <t>甲府市土地開発公社</t>
    <rPh sb="0" eb="3">
      <t>コウフシ</t>
    </rPh>
    <rPh sb="3" eb="5">
      <t>トチ</t>
    </rPh>
    <rPh sb="5" eb="7">
      <t>カイハツ</t>
    </rPh>
    <rPh sb="7" eb="9">
      <t>コウシャ</t>
    </rPh>
    <phoneticPr fontId="2"/>
  </si>
  <si>
    <t>山梨県地場産業センター</t>
    <rPh sb="0" eb="3">
      <t>ヤマナシケン</t>
    </rPh>
    <rPh sb="3" eb="5">
      <t>ジバ</t>
    </rPh>
    <rPh sb="5" eb="7">
      <t>サンギョウ</t>
    </rPh>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</si>
  <si>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</si>
  <si>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</si>
  <si>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</si>
  <si>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</si>
  <si>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</si>
  <si>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11"/>
  </si>
  <si>
    <t>公共施設整備事業等基金</t>
    <rPh sb="0" eb="2">
      <t>コウキョウ</t>
    </rPh>
    <rPh sb="2" eb="4">
      <t>シセツ</t>
    </rPh>
    <rPh sb="4" eb="6">
      <t>セイビ</t>
    </rPh>
    <rPh sb="6" eb="8">
      <t>ジギョウ</t>
    </rPh>
    <rPh sb="8" eb="9">
      <t>トウ</t>
    </rPh>
    <rPh sb="9" eb="11">
      <t>キキン</t>
    </rPh>
    <phoneticPr fontId="11"/>
  </si>
  <si>
    <t>社会福祉事業基金</t>
    <rPh sb="0" eb="2">
      <t>シャカイ</t>
    </rPh>
    <rPh sb="2" eb="4">
      <t>フクシ</t>
    </rPh>
    <rPh sb="4" eb="6">
      <t>ジギョウ</t>
    </rPh>
    <rPh sb="6" eb="8">
      <t>キキン</t>
    </rPh>
    <phoneticPr fontId="11"/>
  </si>
  <si>
    <t>新しい時代を担う人づくり基金</t>
    <rPh sb="0" eb="1">
      <t>アタラ</t>
    </rPh>
    <rPh sb="3" eb="5">
      <t>ジダイ</t>
    </rPh>
    <rPh sb="6" eb="7">
      <t>ニナ</t>
    </rPh>
    <rPh sb="8" eb="9">
      <t>ヒト</t>
    </rPh>
    <rPh sb="12" eb="14">
      <t>キキン</t>
    </rPh>
    <phoneticPr fontId="11"/>
  </si>
  <si>
    <t>みどり豊かなまちづくり基金</t>
    <rPh sb="3" eb="4">
      <t>ユタ</t>
    </rPh>
    <rPh sb="11" eb="13">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</si>
  <si>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</si>
  <si>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</si>
  <si>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</si>
  <si>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将来負担比率については、小・中学校老朽化リニューアル事業等の借入による市債残高の増加及び財政調整基金の取崩しによる充当可能基金の減少から、対前年度比で8.1ポイント悪化した。
　有形固定資産減価償却率については、類似団体内と同水準なことに対し、将来負担比率は大きく上回る水準となっている。特にここ2ヵ年は財政調整基金を大きく取り崩し、充当可能基金が減少したことが大きな要因となっている。今後においては、公共施設等総合管理計画に基づき策定する個別施設計画で各施設等の分析を進め、老朽化状況の把握に努めていく。</t>
    <rPh sb="1" eb="3">
      <t>ショウライ</t>
    </rPh>
    <rPh sb="3" eb="5">
      <t>フタン</t>
    </rPh>
    <rPh sb="5" eb="7">
      <t>ヒリツ</t>
    </rPh>
    <rPh sb="13" eb="14">
      <t>ショウ</t>
    </rPh>
    <rPh sb="15" eb="21">
      <t>チュウガッコウロウキュウカ</t>
    </rPh>
    <rPh sb="27" eb="30">
      <t>ジギョウナド</t>
    </rPh>
    <rPh sb="31" eb="33">
      <t>カリイレ</t>
    </rPh>
    <rPh sb="36" eb="38">
      <t>シサイ</t>
    </rPh>
    <rPh sb="38" eb="40">
      <t>ザンダカ</t>
    </rPh>
    <rPh sb="41" eb="43">
      <t>ゾウカ</t>
    </rPh>
    <rPh sb="43" eb="44">
      <t>オヨ</t>
    </rPh>
    <rPh sb="45" eb="47">
      <t>ザイセイ</t>
    </rPh>
    <rPh sb="47" eb="49">
      <t>チョウセイ</t>
    </rPh>
    <rPh sb="49" eb="51">
      <t>キキン</t>
    </rPh>
    <rPh sb="52" eb="54">
      <t>トリクズ</t>
    </rPh>
    <rPh sb="58" eb="60">
      <t>ジュウトウ</t>
    </rPh>
    <rPh sb="60" eb="62">
      <t>カノウ</t>
    </rPh>
    <rPh sb="62" eb="64">
      <t>キキン</t>
    </rPh>
    <rPh sb="65" eb="67">
      <t>ゲンショウ</t>
    </rPh>
    <rPh sb="70" eb="71">
      <t>タイ</t>
    </rPh>
    <rPh sb="71" eb="75">
      <t>ゼンネンドヒ</t>
    </rPh>
    <rPh sb="83" eb="85">
      <t>アッカ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</si>
  <si>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</si>
  <si>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</si>
  <si>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</si>
  <si>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</si>
  <si>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</si>
  <si>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</si>
  <si>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将来負担比率については、小・中学校老朽化リニューアル事業等の借入による市債残高の増加及び財政調整基金の取崩しによる充当可能基金の減少から、対前年度比で8.1ポイント悪化した。
　実質公債比率については、一般会計等に係る公債費は増額しているものの、公債費に準ずる債務負担行為に係るものが減少したことから、対年前年度比で0.1ポイント改善した。
　今後においては、広域ごみ処理施設建設及び最終処分建設に伴う組合債などの償還開始に伴い、実質公債比率は上昇するものの、地方債残高は減少傾向にあることから、将来負担比率は改善傾向となる見込み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</si>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</sst>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c:ext xmlns:c16="http://schemas.microsoft.com/office/drawing/2014/chart" uri="{C3380CC4-5D6E-409C-BE32-E72D297353CC}">
              <c16:uniqueId val="{00000000-62DD-4914-BC00-B8E1D9853C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51372</c:v>
                </c:pt>
                <c:pt idx="1">
                  <c:v>51748</c:v>
                </c:pt>
                <c:pt idx="2">
                  <c:v>49480</c:v>
                </c:pt>
                <c:pt idx="3">
                  <c:v>40452</c:v>
                </c:pt>
                <c:pt idx="4">
                  <c:v>54534</c:v>
                </c:pt>
              </c:numCache>
            </c:numRef>
          </c:val>
          <c:smooth val="0"/>
          <c:extLst>
            <c:ext xmlns:c16="http://schemas.microsoft.com/office/drawing/2014/chart" uri="{C3380CC4-5D6E-409C-BE32-E72D297353CC}">
              <c16:uniqueId val="{00000001-62DD-4914-BC00-B8E1D9853C08}"/>
            </c:ext>
          </c:extLst>
        </c:ser>
        <c:dLbls>
          <c:showLegendKey val="0"/>
          <c:showVal val="0"/>
          <c:showCatName val="0"/>
          <c:showSerName val="0"/>
          <c:showPercent val="0"/>
          <c:showBubbleSize val="0"/>
        </c:dLbls>
        <c:marker val="1"/>
        <c:smooth val="0"/>
        <c:axId val="531117536"/>
        <c:axId val="531118320"/>
      </c:lineChart>
      <c:catAx>
        <c:axId val="531117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1118320"/>
        <c:crosses val="autoZero"/>
        <c:auto val="1"/>
        <c:lblAlgn val="ctr"/>
        <c:lblOffset val="100"/>
        <c:tickLblSkip val="1"/>
        <c:tickMarkSkip val="1"/>
        <c:noMultiLvlLbl val="0"/>
      </c:catAx>
      <c:valAx>
        <c:axId val="5311183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1117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2.33</c:v>
                </c:pt>
                <c:pt idx="1">
                  <c:v>2.2200000000000002</c:v>
                </c:pt>
                <c:pt idx="2">
                  <c:v>2.1</c:v>
                </c:pt>
                <c:pt idx="3">
                  <c:v>0.51</c:v>
                </c:pt>
                <c:pt idx="4">
                  <c:v>1.24</c:v>
                </c:pt>
              </c:numCache>
            </c:numRef>
          </c:val>
          <c:extLst>
            <c:ext xmlns:c16="http://schemas.microsoft.com/office/drawing/2014/chart" uri="{C3380CC4-5D6E-409C-BE32-E72D297353CC}">
              <c16:uniqueId val="{00000000-8A97-44B2-B0DC-F706999108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6.38</c:v>
                </c:pt>
                <c:pt idx="1">
                  <c:v>7.17</c:v>
                </c:pt>
                <c:pt idx="2">
                  <c:v>8.2899999999999991</c:v>
                </c:pt>
                <c:pt idx="3">
                  <c:v>7.2</c:v>
                </c:pt>
                <c:pt idx="4">
                  <c:v>5.22</c:v>
                </c:pt>
              </c:numCache>
            </c:numRef>
          </c:val>
          <c:extLst>
            <c:ext xmlns:c16="http://schemas.microsoft.com/office/drawing/2014/chart" uri="{C3380CC4-5D6E-409C-BE32-E72D297353CC}">
              <c16:uniqueId val="{00000001-8A97-44B2-B0DC-F706999108E0}"/>
            </c:ext>
          </c:extLst>
        </c:ser>
        <c:dLbls>
          <c:showLegendKey val="0"/>
          <c:showVal val="0"/>
          <c:showCatName val="0"/>
          <c:showSerName val="0"/>
          <c:showPercent val="0"/>
          <c:showBubbleSize val="0"/>
        </c:dLbls>
        <c:gapWidth val="250"/>
        <c:overlap val="100"/>
        <c:axId val="609194320"/>
        <c:axId val="609194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c:v>
                </c:pt>
                <c:pt idx="1">
                  <c:v>-0.61</c:v>
                </c:pt>
                <c:pt idx="2">
                  <c:v>-0.1</c:v>
                </c:pt>
                <c:pt idx="3">
                  <c:v>-3.65</c:v>
                </c:pt>
                <c:pt idx="4">
                  <c:v>-1.54</c:v>
                </c:pt>
              </c:numCache>
            </c:numRef>
          </c:val>
          <c:smooth val="0"/>
          <c:extLst>
            <c:ext xmlns:c16="http://schemas.microsoft.com/office/drawing/2014/chart" uri="{C3380CC4-5D6E-409C-BE32-E72D297353CC}">
              <c16:uniqueId val="{00000002-8A97-44B2-B0DC-F706999108E0}"/>
            </c:ext>
          </c:extLst>
        </c:ser>
        <c:dLbls>
          <c:showLegendKey val="0"/>
          <c:showVal val="0"/>
          <c:showCatName val="0"/>
          <c:showSerName val="0"/>
          <c:showPercent val="0"/>
          <c:showBubbleSize val="0"/>
        </c:dLbls>
        <c:marker val="1"/>
        <c:smooth val="0"/>
        <c:axId val="609194320"/>
        <c:axId val="609194712"/>
      </c:lineChart>
      <c:catAx>
        <c:axId val="60919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09194712"/>
        <c:crosses val="autoZero"/>
        <c:auto val="1"/>
        <c:lblAlgn val="ctr"/>
        <c:lblOffset val="100"/>
        <c:tickLblSkip val="1"/>
        <c:tickMarkSkip val="1"/>
        <c:noMultiLvlLbl val="0"/>
      </c:catAx>
      <c:valAx>
        <c:axId val="609194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919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307-419E-8AA8-DD2BFEB96B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0.76</c:v>
                </c:pt>
                <c:pt idx="1">
                  <c:v>#N/A</c:v>
                </c:pt>
                <c:pt idx="2">
                  <c:v>2.08</c:v>
                </c:pt>
                <c:pt idx="3">
                  <c:v>#N/A</c:v>
                </c:pt>
                <c:pt idx="4">
                  <c:v>2.52</c:v>
                </c:pt>
                <c:pt idx="5">
                  <c:v>#N/A</c:v>
                </c:pt>
                <c:pt idx="6">
                  <c:v>0.94</c:v>
                </c:pt>
                <c:pt idx="7">
                  <c:v>#N/A</c:v>
                </c:pt>
                <c:pt idx="8">
                  <c:v>0</c:v>
                </c:pt>
                <c:pt idx="9">
                  <c:v>0</c:v>
                </c:pt>
              </c:numCache>
            </c:numRef>
          </c:val>
          <c:extLst>
            <c:ext xmlns:c16="http://schemas.microsoft.com/office/drawing/2014/chart" uri="{C3380CC4-5D6E-409C-BE32-E72D297353CC}">
              <c16:uniqueId val="{00000001-6307-419E-8AA8-DD2BFEB96B40}"/>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307-419E-8AA8-DD2BFEB96B40}"/>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307-419E-8AA8-DD2BFEB96B40}"/>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0.63</c:v>
                </c:pt>
                <c:pt idx="2">
                  <c:v>#N/A</c:v>
                </c:pt>
                <c:pt idx="3">
                  <c:v>0.8</c:v>
                </c:pt>
                <c:pt idx="4">
                  <c:v>#N/A</c:v>
                </c:pt>
                <c:pt idx="5">
                  <c:v>0.46</c:v>
                </c:pt>
                <c:pt idx="6">
                  <c:v>#N/A</c:v>
                </c:pt>
                <c:pt idx="7">
                  <c:v>0.59</c:v>
                </c:pt>
                <c:pt idx="8">
                  <c:v>#N/A</c:v>
                </c:pt>
                <c:pt idx="9">
                  <c:v>0.69</c:v>
                </c:pt>
              </c:numCache>
            </c:numRef>
          </c:val>
          <c:extLst>
            <c:ext xmlns:c16="http://schemas.microsoft.com/office/drawing/2014/chart" uri="{C3380CC4-5D6E-409C-BE32-E72D297353CC}">
              <c16:uniqueId val="{00000004-6307-419E-8AA8-DD2BFEB96B40}"/>
            </c:ext>
          </c:extLst>
        </c:ser>
        <c:ser>
          <c:idx val="5"/>
          <c:order val="5"/>
          <c:tx>
            <c:strRef>
              <c:f>データシート!$A$32</c:f>
              <c:strCache>
                <c:ptCount val="1"/>
                <c:pt idx="0">
                  <c:v>地方卸売市場事業会計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1.45</c:v>
                </c:pt>
                <c:pt idx="2">
                  <c:v>#N/A</c:v>
                </c:pt>
                <c:pt idx="3">
                  <c:v>1.4</c:v>
                </c:pt>
                <c:pt idx="4">
                  <c:v>#N/A</c:v>
                </c:pt>
                <c:pt idx="5">
                  <c:v>1.34</c:v>
                </c:pt>
                <c:pt idx="6">
                  <c:v>#N/A</c:v>
                </c:pt>
                <c:pt idx="7">
                  <c:v>1.1100000000000001</c:v>
                </c:pt>
                <c:pt idx="8">
                  <c:v>#N/A</c:v>
                </c:pt>
                <c:pt idx="9">
                  <c:v>1.18</c:v>
                </c:pt>
              </c:numCache>
            </c:numRef>
          </c:val>
          <c:extLst>
            <c:ext xmlns:c16="http://schemas.microsoft.com/office/drawing/2014/chart" uri="{C3380CC4-5D6E-409C-BE32-E72D297353CC}">
              <c16:uniqueId val="{00000005-6307-419E-8AA8-DD2BFEB96B4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2.3199999999999998</c:v>
                </c:pt>
                <c:pt idx="2">
                  <c:v>#N/A</c:v>
                </c:pt>
                <c:pt idx="3">
                  <c:v>2.2200000000000002</c:v>
                </c:pt>
                <c:pt idx="4">
                  <c:v>#N/A</c:v>
                </c:pt>
                <c:pt idx="5">
                  <c:v>2.09</c:v>
                </c:pt>
                <c:pt idx="6">
                  <c:v>#N/A</c:v>
                </c:pt>
                <c:pt idx="7">
                  <c:v>0.51</c:v>
                </c:pt>
                <c:pt idx="8">
                  <c:v>#N/A</c:v>
                </c:pt>
                <c:pt idx="9">
                  <c:v>1.24</c:v>
                </c:pt>
              </c:numCache>
            </c:numRef>
          </c:val>
          <c:extLst>
            <c:ext xmlns:c16="http://schemas.microsoft.com/office/drawing/2014/chart" uri="{C3380CC4-5D6E-409C-BE32-E72D297353CC}">
              <c16:uniqueId val="{00000006-6307-419E-8AA8-DD2BFEB96B4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2.2599999999999998</c:v>
                </c:pt>
                <c:pt idx="2">
                  <c:v>#N/A</c:v>
                </c:pt>
                <c:pt idx="3">
                  <c:v>2.5099999999999998</c:v>
                </c:pt>
                <c:pt idx="4">
                  <c:v>#N/A</c:v>
                </c:pt>
                <c:pt idx="5">
                  <c:v>2.61</c:v>
                </c:pt>
                <c:pt idx="6">
                  <c:v>#N/A</c:v>
                </c:pt>
                <c:pt idx="7">
                  <c:v>3.42</c:v>
                </c:pt>
                <c:pt idx="8">
                  <c:v>#N/A</c:v>
                </c:pt>
                <c:pt idx="9">
                  <c:v>4.04</c:v>
                </c:pt>
              </c:numCache>
            </c:numRef>
          </c:val>
          <c:extLst>
            <c:ext xmlns:c16="http://schemas.microsoft.com/office/drawing/2014/chart" uri="{C3380CC4-5D6E-409C-BE32-E72D297353CC}">
              <c16:uniqueId val="{00000007-6307-419E-8AA8-DD2BFEB96B4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12.6</c:v>
                </c:pt>
                <c:pt idx="2">
                  <c:v>#N/A</c:v>
                </c:pt>
                <c:pt idx="3">
                  <c:v>12.93</c:v>
                </c:pt>
                <c:pt idx="4">
                  <c:v>#N/A</c:v>
                </c:pt>
                <c:pt idx="5">
                  <c:v>12.89</c:v>
                </c:pt>
                <c:pt idx="6">
                  <c:v>#N/A</c:v>
                </c:pt>
                <c:pt idx="7">
                  <c:v>12.65</c:v>
                </c:pt>
                <c:pt idx="8">
                  <c:v>#N/A</c:v>
                </c:pt>
                <c:pt idx="9">
                  <c:v>13.23</c:v>
                </c:pt>
              </c:numCache>
            </c:numRef>
          </c:val>
          <c:extLst>
            <c:ext xmlns:c16="http://schemas.microsoft.com/office/drawing/2014/chart" uri="{C3380CC4-5D6E-409C-BE32-E72D297353CC}">
              <c16:uniqueId val="{00000008-6307-419E-8AA8-DD2BFEB96B4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1.03</c:v>
                </c:pt>
                <c:pt idx="2">
                  <c:v>#N/A</c:v>
                </c:pt>
                <c:pt idx="3">
                  <c:v>0.64</c:v>
                </c:pt>
                <c:pt idx="4">
                  <c:v>#N/A</c:v>
                </c:pt>
                <c:pt idx="5">
                  <c:v>0.28999999999999998</c:v>
                </c:pt>
                <c:pt idx="6">
                  <c:v>#N/A</c:v>
                </c:pt>
                <c:pt idx="7">
                  <c:v>7.0000000000000007E-2</c:v>
                </c:pt>
                <c:pt idx="8">
                  <c:v>1.64</c:v>
                </c:pt>
                <c:pt idx="9">
                  <c:v>#N/A</c:v>
                </c:pt>
              </c:numCache>
            </c:numRef>
          </c:val>
          <c:extLst>
            <c:ext xmlns:c16="http://schemas.microsoft.com/office/drawing/2014/chart" uri="{C3380CC4-5D6E-409C-BE32-E72D297353CC}">
              <c16:uniqueId val="{00000009-6307-419E-8AA8-DD2BFEB96B40}"/>
            </c:ext>
          </c:extLst>
        </c:ser>
        <c:dLbls>
          <c:showLegendKey val="0"/>
          <c:showVal val="0"/>
          <c:showCatName val="0"/>
          <c:showSerName val="0"/>
          <c:showPercent val="0"/>
          <c:showBubbleSize val="0"/>
        </c:dLbls>
        <c:gapWidth val="150"/>
        <c:overlap val="100"/>
        <c:axId val="683937824"/>
        <c:axId val="683938216"/>
      </c:barChart>
      <c:catAx>
        <c:axId val="68393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3938216"/>
        <c:crosses val="autoZero"/>
        <c:auto val="1"/>
        <c:lblAlgn val="ctr"/>
        <c:lblOffset val="100"/>
        <c:tickLblSkip val="1"/>
        <c:tickMarkSkip val="1"/>
        <c:noMultiLvlLbl val="0"/>
      </c:catAx>
      <c:valAx>
        <c:axId val="683938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3937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8183</c:v>
                </c:pt>
                <c:pt idx="5">
                  <c:v>8397</c:v>
                </c:pt>
                <c:pt idx="8">
                  <c:v>8339</c:v>
                </c:pt>
                <c:pt idx="11">
                  <c:v>8690</c:v>
                </c:pt>
                <c:pt idx="14">
                  <c:v>8861</c:v>
                </c:pt>
              </c:numCache>
            </c:numRef>
          </c:val>
          <c:extLst>
            <c:ext xmlns:c16="http://schemas.microsoft.com/office/drawing/2014/chart" uri="{C3380CC4-5D6E-409C-BE32-E72D297353CC}">
              <c16:uniqueId val="{00000000-AC4D-477C-99E3-6B831069EC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4D-477C-99E3-6B831069EC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963</c:v>
                </c:pt>
                <c:pt idx="3">
                  <c:v>493</c:v>
                </c:pt>
                <c:pt idx="6">
                  <c:v>411</c:v>
                </c:pt>
                <c:pt idx="9">
                  <c:v>194</c:v>
                </c:pt>
                <c:pt idx="12">
                  <c:v>2</c:v>
                </c:pt>
              </c:numCache>
            </c:numRef>
          </c:val>
          <c:extLst>
            <c:ext xmlns:c16="http://schemas.microsoft.com/office/drawing/2014/chart" uri="{C3380CC4-5D6E-409C-BE32-E72D297353CC}">
              <c16:uniqueId val="{00000002-AC4D-477C-99E3-6B831069EC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67</c:v>
                </c:pt>
                <c:pt idx="3">
                  <c:v>79</c:v>
                </c:pt>
                <c:pt idx="6">
                  <c:v>85</c:v>
                </c:pt>
                <c:pt idx="9">
                  <c:v>137</c:v>
                </c:pt>
                <c:pt idx="12">
                  <c:v>194</c:v>
                </c:pt>
              </c:numCache>
            </c:numRef>
          </c:val>
          <c:extLst>
            <c:ext xmlns:c16="http://schemas.microsoft.com/office/drawing/2014/chart" uri="{C3380CC4-5D6E-409C-BE32-E72D297353CC}">
              <c16:uniqueId val="{00000003-AC4D-477C-99E3-6B831069EC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3968</c:v>
                </c:pt>
                <c:pt idx="3">
                  <c:v>3935</c:v>
                </c:pt>
                <c:pt idx="6">
                  <c:v>3939</c:v>
                </c:pt>
                <c:pt idx="9">
                  <c:v>3916</c:v>
                </c:pt>
                <c:pt idx="12">
                  <c:v>3889</c:v>
                </c:pt>
              </c:numCache>
            </c:numRef>
          </c:val>
          <c:extLst>
            <c:ext xmlns:c16="http://schemas.microsoft.com/office/drawing/2014/chart" uri="{C3380CC4-5D6E-409C-BE32-E72D297353CC}">
              <c16:uniqueId val="{00000004-AC4D-477C-99E3-6B831069EC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4D-477C-99E3-6B831069EC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4D-477C-99E3-6B831069EC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6369</c:v>
                </c:pt>
                <c:pt idx="3">
                  <c:v>6317</c:v>
                </c:pt>
                <c:pt idx="6">
                  <c:v>6626</c:v>
                </c:pt>
                <c:pt idx="9">
                  <c:v>6959</c:v>
                </c:pt>
                <c:pt idx="12">
                  <c:v>7051</c:v>
                </c:pt>
              </c:numCache>
            </c:numRef>
          </c:val>
          <c:extLst>
            <c:ext xmlns:c16="http://schemas.microsoft.com/office/drawing/2014/chart" uri="{C3380CC4-5D6E-409C-BE32-E72D297353CC}">
              <c16:uniqueId val="{00000007-AC4D-477C-99E3-6B831069EC63}"/>
            </c:ext>
          </c:extLst>
        </c:ser>
        <c:dLbls>
          <c:showLegendKey val="0"/>
          <c:showVal val="0"/>
          <c:showCatName val="0"/>
          <c:showSerName val="0"/>
          <c:showPercent val="0"/>
          <c:showBubbleSize val="0"/>
        </c:dLbls>
        <c:gapWidth val="100"/>
        <c:overlap val="100"/>
        <c:axId val="683939000"/>
        <c:axId val="683939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3184</c:v>
                </c:pt>
                <c:pt idx="2">
                  <c:v>#N/A</c:v>
                </c:pt>
                <c:pt idx="3">
                  <c:v>#N/A</c:v>
                </c:pt>
                <c:pt idx="4">
                  <c:v>2427</c:v>
                </c:pt>
                <c:pt idx="5">
                  <c:v>#N/A</c:v>
                </c:pt>
                <c:pt idx="6">
                  <c:v>#N/A</c:v>
                </c:pt>
                <c:pt idx="7">
                  <c:v>2722</c:v>
                </c:pt>
                <c:pt idx="8">
                  <c:v>#N/A</c:v>
                </c:pt>
                <c:pt idx="9">
                  <c:v>#N/A</c:v>
                </c:pt>
                <c:pt idx="10">
                  <c:v>2516</c:v>
                </c:pt>
                <c:pt idx="11">
                  <c:v>#N/A</c:v>
                </c:pt>
                <c:pt idx="12">
                  <c:v>#N/A</c:v>
                </c:pt>
                <c:pt idx="13">
                  <c:v>2275</c:v>
                </c:pt>
                <c:pt idx="14">
                  <c:v>#N/A</c:v>
                </c:pt>
              </c:numCache>
            </c:numRef>
          </c:val>
          <c:smooth val="0"/>
          <c:extLst>
            <c:ext xmlns:c16="http://schemas.microsoft.com/office/drawing/2014/chart" uri="{C3380CC4-5D6E-409C-BE32-E72D297353CC}">
              <c16:uniqueId val="{00000008-AC4D-477C-99E3-6B831069EC63}"/>
            </c:ext>
          </c:extLst>
        </c:ser>
        <c:dLbls>
          <c:showLegendKey val="0"/>
          <c:showVal val="0"/>
          <c:showCatName val="0"/>
          <c:showSerName val="0"/>
          <c:showPercent val="0"/>
          <c:showBubbleSize val="0"/>
        </c:dLbls>
        <c:marker val="1"/>
        <c:smooth val="0"/>
        <c:axId val="683939000"/>
        <c:axId val="683939392"/>
      </c:lineChart>
      <c:catAx>
        <c:axId val="683939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3939392"/>
        <c:crosses val="autoZero"/>
        <c:auto val="1"/>
        <c:lblAlgn val="ctr"/>
        <c:lblOffset val="100"/>
        <c:tickLblSkip val="1"/>
        <c:tickMarkSkip val="1"/>
        <c:noMultiLvlLbl val="0"/>
      </c:catAx>
      <c:valAx>
        <c:axId val="683939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3939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86532</c:v>
                </c:pt>
                <c:pt idx="5">
                  <c:v>87075</c:v>
                </c:pt>
                <c:pt idx="8">
                  <c:v>87995</c:v>
                </c:pt>
                <c:pt idx="11">
                  <c:v>88603</c:v>
                </c:pt>
                <c:pt idx="14">
                  <c:v>86924</c:v>
                </c:pt>
              </c:numCache>
            </c:numRef>
          </c:val>
          <c:extLst>
            <c:ext xmlns:c16="http://schemas.microsoft.com/office/drawing/2014/chart" uri="{C3380CC4-5D6E-409C-BE32-E72D297353CC}">
              <c16:uniqueId val="{00000000-E227-4472-B6C5-1AFA24441C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17546</c:v>
                </c:pt>
                <c:pt idx="5">
                  <c:v>16427</c:v>
                </c:pt>
                <c:pt idx="8">
                  <c:v>15810</c:v>
                </c:pt>
                <c:pt idx="11">
                  <c:v>15832</c:v>
                </c:pt>
                <c:pt idx="14">
                  <c:v>15626</c:v>
                </c:pt>
              </c:numCache>
            </c:numRef>
          </c:val>
          <c:extLst>
            <c:ext xmlns:c16="http://schemas.microsoft.com/office/drawing/2014/chart" uri="{C3380CC4-5D6E-409C-BE32-E72D297353CC}">
              <c16:uniqueId val="{00000001-E227-4472-B6C5-1AFA24441C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6201</c:v>
                </c:pt>
                <c:pt idx="5">
                  <c:v>6825</c:v>
                </c:pt>
                <c:pt idx="8">
                  <c:v>7776</c:v>
                </c:pt>
                <c:pt idx="11">
                  <c:v>8013</c:v>
                </c:pt>
                <c:pt idx="14">
                  <c:v>7163</c:v>
                </c:pt>
              </c:numCache>
            </c:numRef>
          </c:val>
          <c:extLst>
            <c:ext xmlns:c16="http://schemas.microsoft.com/office/drawing/2014/chart" uri="{C3380CC4-5D6E-409C-BE32-E72D297353CC}">
              <c16:uniqueId val="{00000002-E227-4472-B6C5-1AFA24441C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27-4472-B6C5-1AFA24441C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27-4472-B6C5-1AFA24441C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21</c:v>
                </c:pt>
                <c:pt idx="3">
                  <c:v>20</c:v>
                </c:pt>
                <c:pt idx="6">
                  <c:v>17</c:v>
                </c:pt>
                <c:pt idx="9">
                  <c:v>15</c:v>
                </c:pt>
                <c:pt idx="12">
                  <c:v>14</c:v>
                </c:pt>
              </c:numCache>
            </c:numRef>
          </c:val>
          <c:extLst>
            <c:ext xmlns:c16="http://schemas.microsoft.com/office/drawing/2014/chart" uri="{C3380CC4-5D6E-409C-BE32-E72D297353CC}">
              <c16:uniqueId val="{00000005-E227-4472-B6C5-1AFA24441C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13349</c:v>
                </c:pt>
                <c:pt idx="3">
                  <c:v>12709</c:v>
                </c:pt>
                <c:pt idx="6">
                  <c:v>12564</c:v>
                </c:pt>
                <c:pt idx="9">
                  <c:v>12716</c:v>
                </c:pt>
                <c:pt idx="12">
                  <c:v>12116</c:v>
                </c:pt>
              </c:numCache>
            </c:numRef>
          </c:val>
          <c:extLst>
            <c:ext xmlns:c16="http://schemas.microsoft.com/office/drawing/2014/chart" uri="{C3380CC4-5D6E-409C-BE32-E72D297353CC}">
              <c16:uniqueId val="{00000006-E227-4472-B6C5-1AFA24441C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1450</c:v>
                </c:pt>
                <c:pt idx="3">
                  <c:v>2023</c:v>
                </c:pt>
                <c:pt idx="6">
                  <c:v>4930</c:v>
                </c:pt>
                <c:pt idx="9">
                  <c:v>8168</c:v>
                </c:pt>
                <c:pt idx="12">
                  <c:v>8303</c:v>
                </c:pt>
              </c:numCache>
            </c:numRef>
          </c:val>
          <c:extLst>
            <c:ext xmlns:c16="http://schemas.microsoft.com/office/drawing/2014/chart" uri="{C3380CC4-5D6E-409C-BE32-E72D297353CC}">
              <c16:uniqueId val="{00000007-E227-4472-B6C5-1AFA24441C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45166</c:v>
                </c:pt>
                <c:pt idx="3">
                  <c:v>44274</c:v>
                </c:pt>
                <c:pt idx="6">
                  <c:v>42675</c:v>
                </c:pt>
                <c:pt idx="9">
                  <c:v>40863</c:v>
                </c:pt>
                <c:pt idx="12">
                  <c:v>39361</c:v>
                </c:pt>
              </c:numCache>
            </c:numRef>
          </c:val>
          <c:extLst>
            <c:ext xmlns:c16="http://schemas.microsoft.com/office/drawing/2014/chart" uri="{C3380CC4-5D6E-409C-BE32-E72D297353CC}">
              <c16:uniqueId val="{00000008-E227-4472-B6C5-1AFA24441C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1132</c:v>
                </c:pt>
                <c:pt idx="3">
                  <c:v>611</c:v>
                </c:pt>
                <c:pt idx="6">
                  <c:v>194</c:v>
                </c:pt>
                <c:pt idx="9">
                  <c:v>2</c:v>
                </c:pt>
                <c:pt idx="12">
                  <c:v>0</c:v>
                </c:pt>
              </c:numCache>
            </c:numRef>
          </c:val>
          <c:extLst>
            <c:ext xmlns:c16="http://schemas.microsoft.com/office/drawing/2014/chart" uri="{C3380CC4-5D6E-409C-BE32-E72D297353CC}">
              <c16:uniqueId val="{00000009-E227-4472-B6C5-1AFA24441C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72248</c:v>
                </c:pt>
                <c:pt idx="3">
                  <c:v>73795</c:v>
                </c:pt>
                <c:pt idx="6">
                  <c:v>75341</c:v>
                </c:pt>
                <c:pt idx="9">
                  <c:v>75555</c:v>
                </c:pt>
                <c:pt idx="12">
                  <c:v>77481</c:v>
                </c:pt>
              </c:numCache>
            </c:numRef>
          </c:val>
          <c:extLst>
            <c:ext xmlns:c16="http://schemas.microsoft.com/office/drawing/2014/chart" uri="{C3380CC4-5D6E-409C-BE32-E72D297353CC}">
              <c16:uniqueId val="{0000000A-E227-4472-B6C5-1AFA24441CDF}"/>
            </c:ext>
          </c:extLst>
        </c:ser>
        <c:dLbls>
          <c:showLegendKey val="0"/>
          <c:showVal val="0"/>
          <c:showCatName val="0"/>
          <c:showSerName val="0"/>
          <c:showPercent val="0"/>
          <c:showBubbleSize val="0"/>
        </c:dLbls>
        <c:gapWidth val="100"/>
        <c:overlap val="100"/>
        <c:axId val="609498552"/>
        <c:axId val="6094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23086</c:v>
                </c:pt>
                <c:pt idx="2">
                  <c:v>#N/A</c:v>
                </c:pt>
                <c:pt idx="3">
                  <c:v>#N/A</c:v>
                </c:pt>
                <c:pt idx="4">
                  <c:v>23104</c:v>
                </c:pt>
                <c:pt idx="5">
                  <c:v>#N/A</c:v>
                </c:pt>
                <c:pt idx="6">
                  <c:v>#N/A</c:v>
                </c:pt>
                <c:pt idx="7">
                  <c:v>24139</c:v>
                </c:pt>
                <c:pt idx="8">
                  <c:v>#N/A</c:v>
                </c:pt>
                <c:pt idx="9">
                  <c:v>#N/A</c:v>
                </c:pt>
                <c:pt idx="10">
                  <c:v>24871</c:v>
                </c:pt>
                <c:pt idx="11">
                  <c:v>#N/A</c:v>
                </c:pt>
                <c:pt idx="12">
                  <c:v>#N/A</c:v>
                </c:pt>
                <c:pt idx="13">
                  <c:v>27562</c:v>
                </c:pt>
                <c:pt idx="14">
                  <c:v>#N/A</c:v>
                </c:pt>
              </c:numCache>
            </c:numRef>
          </c:val>
          <c:smooth val="0"/>
          <c:extLst>
            <c:ext xmlns:c16="http://schemas.microsoft.com/office/drawing/2014/chart" uri="{C3380CC4-5D6E-409C-BE32-E72D297353CC}">
              <c16:uniqueId val="{0000000B-E227-4472-B6C5-1AFA24441CDF}"/>
            </c:ext>
          </c:extLst>
        </c:ser>
        <c:dLbls>
          <c:showLegendKey val="0"/>
          <c:showVal val="0"/>
          <c:showCatName val="0"/>
          <c:showSerName val="0"/>
          <c:showPercent val="0"/>
          <c:showBubbleSize val="0"/>
        </c:dLbls>
        <c:marker val="1"/>
        <c:smooth val="0"/>
        <c:axId val="609498552"/>
        <c:axId val="609498944"/>
      </c:lineChart>
      <c:catAx>
        <c:axId val="609498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09498944"/>
        <c:crosses val="autoZero"/>
        <c:auto val="1"/>
        <c:lblAlgn val="ctr"/>
        <c:lblOffset val="100"/>
        <c:tickLblSkip val="1"/>
        <c:tickMarkSkip val="1"/>
        <c:noMultiLvlLbl val="0"/>
      </c:catAx>
      <c:valAx>
        <c:axId val="6094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9498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3466</c:v>
                </c:pt>
                <c:pt idx="1">
                  <c:v>3016</c:v>
                </c:pt>
                <c:pt idx="2">
                  <c:v>2188</c:v>
                </c:pt>
              </c:numCache>
            </c:numRef>
          </c:val>
          <c:extLst>
            <c:ext xmlns:c16="http://schemas.microsoft.com/office/drawing/2014/chart" uri="{C3380CC4-5D6E-409C-BE32-E72D297353CC}">
              <c16:uniqueId val="{00000000-F84F-439D-84C5-5A3C44A7E8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34</c:v>
                </c:pt>
                <c:pt idx="1">
                  <c:v>34</c:v>
                </c:pt>
                <c:pt idx="2">
                  <c:v>34</c:v>
                </c:pt>
              </c:numCache>
            </c:numRef>
          </c:val>
          <c:extLst>
            <c:ext xmlns:c16="http://schemas.microsoft.com/office/drawing/2014/chart" uri="{C3380CC4-5D6E-409C-BE32-E72D297353CC}">
              <c16:uniqueId val="{00000001-F84F-439D-84C5-5A3C44A7E8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5474</c:v>
                </c:pt>
                <c:pt idx="1">
                  <c:v>5339</c:v>
                </c:pt>
                <c:pt idx="2">
                  <c:v>4799</c:v>
                </c:pt>
              </c:numCache>
            </c:numRef>
          </c:val>
          <c:extLst>
            <c:ext xmlns:c16="http://schemas.microsoft.com/office/drawing/2014/chart" uri="{C3380CC4-5D6E-409C-BE32-E72D297353CC}">
              <c16:uniqueId val="{00000002-F84F-439D-84C5-5A3C44A7E84D}"/>
            </c:ext>
          </c:extLst>
        </c:ser>
        <c:dLbls>
          <c:showLegendKey val="0"/>
          <c:showVal val="0"/>
          <c:showCatName val="0"/>
          <c:showSerName val="0"/>
          <c:showPercent val="0"/>
          <c:showBubbleSize val="0"/>
        </c:dLbls>
        <c:gapWidth val="120"/>
        <c:overlap val="100"/>
        <c:axId val="609498160"/>
        <c:axId val="609472056"/>
      </c:barChart>
      <c:catAx>
        <c:axId val="60949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09472056"/>
        <c:crosses val="autoZero"/>
        <c:auto val="1"/>
        <c:lblAlgn val="ctr"/>
        <c:lblOffset val="100"/>
        <c:tickLblSkip val="1"/>
        <c:tickMarkSkip val="1"/>
        <c:noMultiLvlLbl val="0"/>
      </c:catAx>
      <c:valAx>
        <c:axId val="609472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0949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{0167EE5D-19F0-4DA1-8D9D-FBEFEA4593FB}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5F8-4D30-89CB-61DBDC33CB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{1C25C9F6-7B9F-4983-BE85-6C0870659A36}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F8-4D30-89CB-61DBDC33CB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{42A41D95-EB79-4B42-9FA7-15827FD0E5BD}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F8-4D30-89CB-61DBDC33CB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{0762A9E8-EB9A-4B61-86F4-4903244B1085}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F8-4D30-89CB-61DBDC33CB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{4266F5A0-D66F-4D0C-8BB6-8AA09EAC3F18}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F8-4D30-89CB-61DBDC33CB7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{78B4BCCC-A535-420E-9417-1C02B76CEBCF}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5F8-4D30-89CB-61DBDC33CB7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{F1328218-4A9D-4ED1-907D-D6A58CC44586}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5F8-4D30-89CB-61DBDC33CB7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{702BDD6D-B87A-41D9-A973-FFCD8C913D7D}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5F8-4D30-89CB-61DBDC33CB7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{BF744B28-CA72-4C0A-B3DA-7B2A6D1BE12C}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5F8-4D30-89CB-61DBDC33CB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57.3</c:v>
                </c:pt>
                <c:pt idx="24">
                  <c:v>58.5</c:v>
                </c:pt>
                <c:pt idx="32">
                  <c:v>59.4</c:v>
                </c:pt>
              </c:numCache>
            </c:numRef>
          </c:xVal>
          <c:yVal>
            <c:numRef>
              <c:f>公会計指標分析・財政指標組合せ分析表!$BP$51:$DC$51</c:f>
              <c:numCache>
                <c:formatCode>#,##0.0;"▲ "#,##0.0</c:formatCode>
                <c:ptCount val="40"/>
                <c:pt idx="16">
                  <c:v>68.3</c:v>
                </c:pt>
                <c:pt idx="24">
                  <c:v>70.8</c:v>
                </c:pt>
                <c:pt idx="32">
                  <c:v>78.900000000000006</c:v>
                </c:pt>
              </c:numCache>
            </c:numRef>
          </c:yVal>
          <c:smooth val="0"/>
          <c:extLst>
            <c:ext xmlns:c16="http://schemas.microsoft.com/office/drawing/2014/chart" uri="{C3380CC4-5D6E-409C-BE32-E72D297353CC}">
              <c16:uniqueId val="{00000009-B5F8-4D30-89CB-61DBDC33CB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{209815E8-EFED-4596-AD74-2891CBCE57A0}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5F8-4D30-89CB-61DBDC33CB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{24B1E42B-87F3-4F16-AF88-BA99F25856B0}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F8-4D30-89CB-61DBDC33CB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{A99F3F1F-7604-4CF9-865C-8C49480399B7}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F8-4D30-89CB-61DBDC33CB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{BE63ECD1-D884-4C64-B933-8E8D01D6333E}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F8-4D30-89CB-61DBDC33CB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{C8A9F9D2-DADF-4D47-BEF4-A9CDE31E9428}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F8-4D30-89CB-61DBDC33CB7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{FF0B9D6C-3400-48B7-977E-0C0B933D3909}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5F8-4D30-89CB-61DBDC33CB7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{0F263226-C36B-476B-8D48-2CB119ED788B}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5F8-4D30-89CB-61DBDC33CB7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{9E44814C-2D23-4C0C-A40F-A83FD5AD376A}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5F8-4D30-89CB-61DBDC33CB7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{E8479E7C-94FD-4CC6-96D7-0648101D6443}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5F8-4D30-89CB-61DBDC33CB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54.4</c:v>
                </c:pt>
                <c:pt idx="24">
                  <c:v>57.4</c:v>
                </c:pt>
                <c:pt idx="32">
                  <c:v>59.4</c:v>
                </c:pt>
              </c:numCache>
            </c:numRef>
          </c:xVal>
          <c:yVal>
            <c:numRef>
              <c:f>公会計指標分析・財政指標組合せ分析表!$BP$55:$DC$55</c:f>
              <c:numCache>
                <c:formatCode>#,##0.0;"▲ "#,##0.0</c:formatCode>
                <c:ptCount val="40"/>
                <c:pt idx="16">
                  <c:v>37.4</c:v>
                </c:pt>
                <c:pt idx="24">
                  <c:v>31</c:v>
                </c:pt>
                <c:pt idx="32">
                  <c:v>30</c:v>
                </c:pt>
              </c:numCache>
            </c:numRef>
          </c:yVal>
          <c:smooth val="0"/>
          <c:extLst>
            <c:ext xmlns:c16="http://schemas.microsoft.com/office/drawing/2014/chart" uri="{C3380CC4-5D6E-409C-BE32-E72D297353CC}">
              <c16:uniqueId val="{00000013-B5F8-4D30-89CB-61DBDC33CB7D}"/>
            </c:ext>
          </c:extLst>
        </c:ser>
        <c:dLbls>
          <c:showLegendKey val="0"/>
          <c:showVal val="1"/>
          <c:showCatName val="0"/>
          <c:showSerName val="0"/>
          <c:showPercent val="0"/>
          <c:showBubbleSize val="0"/>
        </c:dLbls>
        <c:axId val="618255456"/>
        <c:axId val="618255848"/>
      </c:scatterChart>
      <c:valAx>
        <c:axId val="618255456"/>
        <c:scaling>
          <c:orientation val="minMax"/>
          <c:max val="59.9"/>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8255848"/>
        <c:crosses val="autoZero"/>
        <c:crossBetween val="midCat"/>
      </c:valAx>
      <c:valAx>
        <c:axId val="618255848"/>
        <c:scaling>
          <c:orientation val="minMax"/>
          <c:max val="88"/>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8255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{80F2C4D2-4F93-42C2-8121-E92C03FE2C2A}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D8E-49CB-A349-774C6B28B0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{9039D310-1192-40D0-8B65-5B1B2DA63599}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8E-49CB-A349-774C6B28B0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{164DB3FD-781E-431E-B785-F50121806BDB}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8E-49CB-A349-774C6B28B0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{69954A64-EF66-4B75-BC54-6D8F075405F9}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8E-49CB-A349-774C6B28B0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{CC6E38E9-E3BE-4520-9F7A-D3A3E5C300AD}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8E-49CB-A349-774C6B28B08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{C68470E4-3F83-447C-AB58-87AFAFA6CBD4}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D8E-49CB-A349-774C6B28B08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{1C05D888-10D6-4065-8793-AB039F4B5FEB}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D8E-49CB-A349-774C6B28B08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{A72998F2-B71E-4A92-9764-69EDCC193577}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D8E-49CB-A349-774C6B28B08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{87FB2BD5-7A8C-4FEF-94AE-9E3343E1A4F6}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D8E-49CB-A349-774C6B28B0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8.6</c:v>
                </c:pt>
                <c:pt idx="16">
                  <c:v>7.8</c:v>
                </c:pt>
                <c:pt idx="24">
                  <c:v>7.2</c:v>
                </c:pt>
                <c:pt idx="32">
                  <c:v>7.1</c:v>
                </c:pt>
              </c:numCache>
            </c:numRef>
          </c:xVal>
          <c:yVal>
            <c:numRef>
              <c:f>公会計指標分析・財政指標組合せ分析表!$BP$73:$DC$73</c:f>
              <c:numCache>
                <c:formatCode>#,##0.0;"▲ "#,##0.0</c:formatCode>
                <c:ptCount val="40"/>
                <c:pt idx="0">
                  <c:v>65</c:v>
                </c:pt>
                <c:pt idx="8">
                  <c:v>66.2</c:v>
                </c:pt>
                <c:pt idx="16">
                  <c:v>68.3</c:v>
                </c:pt>
                <c:pt idx="24">
                  <c:v>70.8</c:v>
                </c:pt>
                <c:pt idx="32">
                  <c:v>78.900000000000006</c:v>
                </c:pt>
              </c:numCache>
            </c:numRef>
          </c:yVal>
          <c:smooth val="0"/>
          <c:extLst>
            <c:ext xmlns:c16="http://schemas.microsoft.com/office/drawing/2014/chart" uri="{C3380CC4-5D6E-409C-BE32-E72D297353CC}">
              <c16:uniqueId val="{00000009-9D8E-49CB-A349-774C6B28B0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{98019C37-F221-4E3B-856C-79C6B94F023B}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D8E-49CB-A349-774C6B28B08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{ED78672A-F41D-4ADE-8C74-35201378B218}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8E-49CB-A349-774C6B28B0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{09DA577B-D958-4CAB-824D-BC09EBA45675}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8E-49CB-A349-774C6B28B0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{27B9E4D0-0E0B-473A-AAD6-A8515ED99F4D}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8E-49CB-A349-774C6B28B0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{16117C92-5BF1-4E9E-8DDC-CA31EDC29899}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8E-49CB-A349-774C6B28B08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{7923C976-51AB-4454-A02A-46497108FEA7}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D8E-49CB-A349-774C6B28B08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{ECE524F3-7123-4359-8EEB-7F8D733E39E2}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D8E-49CB-A349-774C6B28B08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{711ABCF3-4AE4-4EB8-92EA-7C601921DE3A}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D8E-49CB-A349-774C6B28B08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{373C1327-B9B4-44C9-A901-6B383C4C0596}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D8E-49CB-A349-774C6B28B0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c:ext xmlns:c16="http://schemas.microsoft.com/office/drawing/2014/chart" uri="{C3380CC4-5D6E-409C-BE32-E72D297353CC}">
              <c16:uniqueId val="{00000013-9D8E-49CB-A349-774C6B28B08D}"/>
            </c:ext>
          </c:extLst>
        </c:ser>
        <c:dLbls>
          <c:showLegendKey val="0"/>
          <c:showVal val="1"/>
          <c:showCatName val="0"/>
          <c:showSerName val="0"/>
          <c:showPercent val="0"/>
          <c:showBubbleSize val="0"/>
        </c:dLbls>
        <c:axId val="618256632"/>
        <c:axId val="618257024"/>
      </c:scatterChart>
      <c:valAx>
        <c:axId val="618256632"/>
        <c:scaling>
          <c:orientation val="minMax"/>
          <c:max val="10.199999999999999"/>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8257024"/>
        <c:crosses val="autoZero"/>
        <c:crossBetween val="midCat"/>
      </c:valAx>
      <c:valAx>
        <c:axId val="618257024"/>
        <c:scaling>
          <c:orientation val="minMax"/>
          <c:max val="88"/>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82566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公債費に準ずる債務負担行為の減少などにより、実質公債比率は前年度から</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ポイント改善され、</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しかしながら、類似団体等との比較では、依然高い状況にあることから、今後も引き続き、計画的な市債発行による市債残高の抑制に努める。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小・中学校老朽化リニューアル事業等の市債発行による市債残高の増加及び財政調整基金の取崩しによる充当可能基金の減少から、前年度と比較し、</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今後も環境センター附属焼却工場の解体に係る経費や一部事務組合負担金などが増加していくことから、事業精査により引き続き計画的な市債発行に努め、市債残高を抑制していく。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各種交付金の減額や社会保障関係経費の増額により、財源不足が見込まれたため、財政調整基金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百万円を取崩したことが主な要因となり、前年度と比較すると、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運用による基金の大幅な増額が見込まれないため、事業精査を行う中で、特に財政調整基金に頼らない財政運営を行っていく必要がある。また、市民サービスの著しい低下を招かないように、基金を効果的・効率的に活用していく必要も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主には「地域振興基金」であり、こうふ開府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年記念事業、街路灯の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化など、「地域の振興に資する」事業に基金を使用した。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地域振興基金や庁舎整備基金への積立により増額をしたものの、こうふ開府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年記念事業等の地域の振興に資する事業に基金を充当したことによる減額が大きかったため、全体としては、前年度と比較すると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今後運用による基金の大幅な増額が見込まれないため、事業精査を行う中で、基金を効果的・効率的に活用していく必要がある。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年度においては、各種交付金の減額や社会保障関係経費の増額により、財源不足が見込まれたため、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百万円を取崩すこととなり、年度末残高が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が、市町村財政事情説明団体の選定基準になっている「財政調整基金と減債基金の５％」に近い数値になっているので、今後においては、財政調整基金に頼らない財政運営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基金の運用益での増額のみである。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今後においても、基金の効果的な運用を進めていくとともに、財政調整基金同様に、減債基金に頼らない財政運営を行っていく必要がある。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190,122
184,838
212.47
74,990,197
74,122,669
519,659
41,901,223
77,481,097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本市では公共施設等総合管理計画において、公共施設等の延べ床面積を３０％削減するという目標を掲げており、今後、老朽化した施設の計画的な修繕・更新や集約化・複合化、除却を進めていく。</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有形固定資産減価償却率は類似団体と同じ水準にあるが、公共施設等総合管理計画に基づき策定する個別施設計画で各施設等の分析を進め、老朽化状況の把握に努めていく。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2" name="直線コネクタ 61"/>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3"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4" name="直線コネクタ 63"/>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5"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6" name="直線コネクタ 65"/>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71010</xdr:rowOff>
    </xdr:from>
    <xdr:ext cx="405111" cy="259045"/>
    <xdr:sp macro="" textlink="">
      <xdr:nvSpPr>
        <xdr:cNvPr id="67" name="有形固定資産減価償却率平均値テキスト"/>
        <xdr:cNvSpPr txBox="1"/>
      </xdr:nvSpPr>
      <xdr:spPr>
        <a:xfrm>
          <a:off x="4813300" y="5643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69" name="フローチャート: 判断 68"/>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0" name="フローチャート: 判断 69"/>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76" name="楕円 75"/>
        <xdr:cNvSpPr/>
      </xdr:nvSpPr>
      <xdr:spPr>
        <a:xfrm>
          <a:off x="47117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26560</xdr:rowOff>
    </xdr:from>
    <xdr:ext cx="405111" cy="259045"/>
    <xdr:sp macro="" textlink="">
      <xdr:nvSpPr>
        <xdr:cNvPr id="77" name="有形固定資産減価償却率該当値テキスト"/>
        <xdr:cNvSpPr txBox="1"/>
      </xdr:nvSpPr>
      <xdr:spPr>
        <a:xfrm>
          <a:off x="4813300" y="577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86995</xdr:rowOff>
    </xdr:from>
    <xdr:to>
      <xdr:col>19</xdr:col>
      <xdr:colOff>187325</xdr:colOff>
      <xdr:row>30</xdr:row>
      <xdr:rowOff>17145</xdr:rowOff>
    </xdr:to>
    <xdr:sp macro="" textlink="">
      <xdr:nvSpPr>
        <xdr:cNvPr id="78" name="楕円 77"/>
        <xdr:cNvSpPr/>
      </xdr:nvSpPr>
      <xdr:spPr>
        <a:xfrm>
          <a:off x="4000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98933</xdr:rowOff>
    </xdr:from>
    <xdr:to>
      <xdr:col>23</xdr:col>
      <xdr:colOff>85725</xdr:colOff>
      <xdr:row>29</xdr:row>
      <xdr:rowOff>137795</xdr:rowOff>
    </xdr:to>
    <xdr:cxnSp macro="">
      <xdr:nvCxnSpPr>
        <xdr:cNvPr id="79" name="直線コネクタ 78"/>
        <xdr:cNvCxnSpPr/>
      </xdr:nvCxnSpPr>
      <xdr:spPr>
        <a:xfrm flipV="1">
          <a:off x="4051300" y="5842508"/>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138811</xdr:rowOff>
    </xdr:from>
    <xdr:to>
      <xdr:col>15</xdr:col>
      <xdr:colOff>187325</xdr:colOff>
      <xdr:row>30</xdr:row>
      <xdr:rowOff>68961</xdr:rowOff>
    </xdr:to>
    <xdr:sp macro="" textlink="">
      <xdr:nvSpPr>
        <xdr:cNvPr id="80" name="楕円 79"/>
        <xdr:cNvSpPr/>
      </xdr:nvSpPr>
      <xdr:spPr>
        <a:xfrm>
          <a:off x="3238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137795</xdr:rowOff>
    </xdr:from>
    <xdr:to>
      <xdr:col>19</xdr:col>
      <xdr:colOff>136525</xdr:colOff>
      <xdr:row>30</xdr:row>
      <xdr:rowOff>18161</xdr:rowOff>
    </xdr:to>
    <xdr:cxnSp macro="">
      <xdr:nvCxnSpPr>
        <xdr:cNvPr id="81" name="直線コネクタ 80"/>
        <xdr:cNvCxnSpPr/>
      </xdr:nvCxnSpPr>
      <xdr:spPr>
        <a:xfrm flipV="1">
          <a:off x="3289300" y="5881370"/>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82" name="n_1aveValue有形固定資産減価償却率"/>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13860</xdr:rowOff>
    </xdr:from>
    <xdr:ext cx="405111" cy="259045"/>
    <xdr:sp macro="" textlink="">
      <xdr:nvSpPr>
        <xdr:cNvPr id="83" name="n_2aveValue有形固定資産減価償却率"/>
        <xdr:cNvSpPr txBox="1"/>
      </xdr:nvSpPr>
      <xdr:spPr>
        <a:xfrm>
          <a:off x="3086744"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33672</xdr:rowOff>
    </xdr:from>
    <xdr:ext cx="405111" cy="259045"/>
    <xdr:sp macro="" textlink="">
      <xdr:nvSpPr>
        <xdr:cNvPr id="84" name="n_1main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85488</xdr:rowOff>
    </xdr:from>
    <xdr:ext cx="405111" cy="259045"/>
    <xdr:sp macro="" textlink="">
      <xdr:nvSpPr>
        <xdr:cNvPr id="85" name="n_2mainValue有形固定資産減価償却率"/>
        <xdr:cNvSpPr txBox="1"/>
      </xdr:nvSpPr>
      <xdr:spPr>
        <a:xfrm>
          <a:off x="3086744" y="565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中学校老朽化リニューアル事業等の借入による市債残高の増加及び財政調整基金の取崩しによる充当可能基金の減少から、実質債務が多額になっており、類似団体、全国平均及び県平均を上回っている要因とな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1" name="テキスト ボックス 100"/>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5" name="直線コネクタ 114"/>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6"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7" name="直線コネクタ 116"/>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8"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9" name="直線コネクタ 118"/>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144585</xdr:rowOff>
    </xdr:from>
    <xdr:ext cx="340478" cy="259045"/>
    <xdr:sp macro="" textlink="">
      <xdr:nvSpPr>
        <xdr:cNvPr id="120" name="債務償還可能年数平均値テキスト"/>
        <xdr:cNvSpPr txBox="1"/>
      </xdr:nvSpPr>
      <xdr:spPr>
        <a:xfrm>
          <a:off x="14846300" y="5888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1" name="フローチャート: 判断 120"/>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104775</xdr:rowOff>
    </xdr:from>
    <xdr:to>
      <xdr:col>76</xdr:col>
      <xdr:colOff>73025</xdr:colOff>
      <xdr:row>27</xdr:row>
      <xdr:rowOff>34925</xdr:rowOff>
    </xdr:to>
    <xdr:sp macro="" textlink="">
      <xdr:nvSpPr>
        <xdr:cNvPr id="127" name="楕円 126"/>
        <xdr:cNvSpPr/>
      </xdr:nvSpPr>
      <xdr:spPr>
        <a:xfrm>
          <a:off x="147447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19702</xdr:rowOff>
    </xdr:from>
    <xdr:ext cx="340478" cy="259045"/>
    <xdr:sp macro="" textlink="">
      <xdr:nvSpPr>
        <xdr:cNvPr id="128" name="債務償還可能年数該当値テキスト"/>
        <xdr:cNvSpPr txBox="1"/>
      </xdr:nvSpPr>
      <xdr:spPr>
        <a:xfrm>
          <a:off x="14846300" y="5248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190,122
184,838
212.47
74,990,197
74,122,669
519,659
41,901,223
77,481,097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51452</xdr:rowOff>
    </xdr:from>
    <xdr:ext cx="405111" cy="259045"/>
    <xdr:sp macro="" textlink="">
      <xdr:nvSpPr>
        <xdr:cNvPr id="61" name="【道路】&#10;有形固定資産減価償却率平均値テキスト"/>
        <xdr:cNvSpPr txBox="1"/>
      </xdr:nvSpPr>
      <xdr:spPr>
        <a:xfrm>
          <a:off x="4673600" y="639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0" name="楕円 69"/>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44467</xdr:rowOff>
    </xdr:from>
    <xdr:ext cx="405111" cy="259045"/>
    <xdr:sp macro="" textlink="">
      <xdr:nvSpPr>
        <xdr:cNvPr id="71" name="【道路】&#10;有形固定資産減価償却率該当値テキスト"/>
        <xdr:cNvSpPr txBox="1"/>
      </xdr:nvSpPr>
      <xdr:spPr>
        <a:xfrm>
          <a:off x="467360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63500</xdr:rowOff>
    </xdr:from>
    <xdr:to>
      <xdr:col>20</xdr:col>
      <xdr:colOff>38100</xdr:colOff>
      <xdr:row>37</xdr:row>
      <xdr:rowOff>165100</xdr:rowOff>
    </xdr:to>
    <xdr:sp macro="" textlink="">
      <xdr:nvSpPr>
        <xdr:cNvPr id="72" name="楕円 71"/>
        <xdr:cNvSpPr/>
      </xdr:nvSpPr>
      <xdr:spPr>
        <a:xfrm>
          <a:off x="3746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114300</xdr:rowOff>
    </xdr:to>
    <xdr:cxnSp macro="">
      <xdr:nvCxnSpPr>
        <xdr:cNvPr id="73" name="直線コネクタ 72"/>
        <xdr:cNvCxnSpPr/>
      </xdr:nvCxnSpPr>
      <xdr:spPr>
        <a:xfrm flipV="1">
          <a:off x="3797300" y="64160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95885</xdr:rowOff>
    </xdr:from>
    <xdr:to>
      <xdr:col>15</xdr:col>
      <xdr:colOff>101600</xdr:colOff>
      <xdr:row>38</xdr:row>
      <xdr:rowOff>26035</xdr:rowOff>
    </xdr:to>
    <xdr:sp macro="" textlink="">
      <xdr:nvSpPr>
        <xdr:cNvPr id="74" name="楕円 73"/>
        <xdr:cNvSpPr/>
      </xdr:nvSpPr>
      <xdr:spPr>
        <a:xfrm>
          <a:off x="2857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37</xdr:row>
      <xdr:rowOff>146685</xdr:rowOff>
    </xdr:to>
    <xdr:cxnSp macro="">
      <xdr:nvCxnSpPr>
        <xdr:cNvPr id="75" name="直線コネクタ 74"/>
        <xdr:cNvCxnSpPr/>
      </xdr:nvCxnSpPr>
      <xdr:spPr>
        <a:xfrm flipV="1">
          <a:off x="2908300" y="64579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76" name="n_1aveValue【道路】&#10;有形固定資産減価償却率"/>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77" name="n_2aveValue【道路】&#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10177</xdr:rowOff>
    </xdr:from>
    <xdr:ext cx="405111" cy="259045"/>
    <xdr:sp macro="" textlink="">
      <xdr:nvSpPr>
        <xdr:cNvPr id="78" name="n_1main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42562</xdr:rowOff>
    </xdr:from>
    <xdr:ext cx="405111" cy="259045"/>
    <xdr:sp macro="" textlink="">
      <xdr:nvSpPr>
        <xdr:cNvPr id="79" name="n_2mainValue【道路】&#10;有形固定資産減価償却率"/>
        <xdr:cNvSpPr txBox="1"/>
      </xdr:nvSpPr>
      <xdr:spPr>
        <a:xfrm>
          <a:off x="2705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101" name="直線コネクタ 100"/>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102"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3" name="直線コネクタ 102"/>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4"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5" name="直線コネクタ 104"/>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13164</xdr:rowOff>
    </xdr:from>
    <xdr:ext cx="469744" cy="259045"/>
    <xdr:sp macro="" textlink="">
      <xdr:nvSpPr>
        <xdr:cNvPr id="106" name="【道路】&#10;一人当たり延長平均値テキスト"/>
        <xdr:cNvSpPr txBox="1"/>
      </xdr:nvSpPr>
      <xdr:spPr>
        <a:xfrm>
          <a:off x="10515600" y="669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7" name="フローチャート: 判断 106"/>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8" name="フローチャート: 判断 107"/>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9" name="フローチャート: 判断 108"/>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35001</xdr:rowOff>
    </xdr:from>
    <xdr:to>
      <xdr:col>55</xdr:col>
      <xdr:colOff>50800</xdr:colOff>
      <xdr:row>40</xdr:row>
      <xdr:rowOff>136601</xdr:rowOff>
    </xdr:to>
    <xdr:sp macro="" textlink="">
      <xdr:nvSpPr>
        <xdr:cNvPr id="115" name="楕円 114"/>
        <xdr:cNvSpPr/>
      </xdr:nvSpPr>
      <xdr:spPr>
        <a:xfrm>
          <a:off x="10426700" y="68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13428</xdr:rowOff>
    </xdr:from>
    <xdr:ext cx="469744" cy="259045"/>
    <xdr:sp macro="" textlink="">
      <xdr:nvSpPr>
        <xdr:cNvPr id="116" name="【道路】&#10;一人当たり延長該当値テキスト"/>
        <xdr:cNvSpPr txBox="1"/>
      </xdr:nvSpPr>
      <xdr:spPr>
        <a:xfrm>
          <a:off x="10515600" y="687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38567</xdr:rowOff>
    </xdr:from>
    <xdr:to>
      <xdr:col>50</xdr:col>
      <xdr:colOff>165100</xdr:colOff>
      <xdr:row>40</xdr:row>
      <xdr:rowOff>140167</xdr:rowOff>
    </xdr:to>
    <xdr:sp macro="" textlink="">
      <xdr:nvSpPr>
        <xdr:cNvPr id="117" name="楕円 116"/>
        <xdr:cNvSpPr/>
      </xdr:nvSpPr>
      <xdr:spPr>
        <a:xfrm>
          <a:off x="9588500" y="689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85801</xdr:rowOff>
    </xdr:from>
    <xdr:to>
      <xdr:col>55</xdr:col>
      <xdr:colOff>0</xdr:colOff>
      <xdr:row>40</xdr:row>
      <xdr:rowOff>89367</xdr:rowOff>
    </xdr:to>
    <xdr:cxnSp macro="">
      <xdr:nvCxnSpPr>
        <xdr:cNvPr id="118" name="直線コネクタ 117"/>
        <xdr:cNvCxnSpPr/>
      </xdr:nvCxnSpPr>
      <xdr:spPr>
        <a:xfrm flipV="1">
          <a:off x="9639300" y="6943801"/>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40350</xdr:rowOff>
    </xdr:from>
    <xdr:to>
      <xdr:col>46</xdr:col>
      <xdr:colOff>38100</xdr:colOff>
      <xdr:row>40</xdr:row>
      <xdr:rowOff>141950</xdr:rowOff>
    </xdr:to>
    <xdr:sp macro="" textlink="">
      <xdr:nvSpPr>
        <xdr:cNvPr id="119" name="楕円 118"/>
        <xdr:cNvSpPr/>
      </xdr:nvSpPr>
      <xdr:spPr>
        <a:xfrm>
          <a:off x="8699500" y="689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89367</xdr:rowOff>
    </xdr:from>
    <xdr:to>
      <xdr:col>50</xdr:col>
      <xdr:colOff>114300</xdr:colOff>
      <xdr:row>40</xdr:row>
      <xdr:rowOff>91150</xdr:rowOff>
    </xdr:to>
    <xdr:cxnSp macro="">
      <xdr:nvCxnSpPr>
        <xdr:cNvPr id="120" name="直線コネクタ 119"/>
        <xdr:cNvCxnSpPr/>
      </xdr:nvCxnSpPr>
      <xdr:spPr>
        <a:xfrm flipV="1">
          <a:off x="8750300" y="6947367"/>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112117</xdr:rowOff>
    </xdr:from>
    <xdr:ext cx="469744" cy="259045"/>
    <xdr:sp macro="" textlink="">
      <xdr:nvSpPr>
        <xdr:cNvPr id="121" name="n_1aveValue【道路】&#10;一人当たり延長"/>
        <xdr:cNvSpPr txBox="1"/>
      </xdr:nvSpPr>
      <xdr:spPr>
        <a:xfrm>
          <a:off x="93917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22" name="n_2aveValue【道路】&#10;一人当たり延長"/>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131294</xdr:rowOff>
    </xdr:from>
    <xdr:ext cx="469744" cy="259045"/>
    <xdr:sp macro="" textlink="">
      <xdr:nvSpPr>
        <xdr:cNvPr id="123" name="n_1mainValue【道路】&#10;一人当たり延長"/>
        <xdr:cNvSpPr txBox="1"/>
      </xdr:nvSpPr>
      <xdr:spPr>
        <a:xfrm>
          <a:off x="9391727" y="69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133077</xdr:rowOff>
    </xdr:from>
    <xdr:ext cx="469744" cy="259045"/>
    <xdr:sp macro="" textlink="">
      <xdr:nvSpPr>
        <xdr:cNvPr id="124" name="n_2mainValue【道路】&#10;一人当たり延長"/>
        <xdr:cNvSpPr txBox="1"/>
      </xdr:nvSpPr>
      <xdr:spPr>
        <a:xfrm>
          <a:off x="8515427" y="699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7" name="テキスト ボックス 13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7" name="テキスト ボックス 14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51" name="直線コネクタ 150"/>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5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53" name="直線コネクタ 15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54"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55" name="直線コネクタ 154"/>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xdr:rowOff>
    </xdr:from>
    <xdr:ext cx="405111" cy="259045"/>
    <xdr:sp macro="" textlink="">
      <xdr:nvSpPr>
        <xdr:cNvPr id="156" name="【橋りょう・トンネル】&#10;有形固定資産減価償却率平均値テキスト"/>
        <xdr:cNvSpPr txBox="1"/>
      </xdr:nvSpPr>
      <xdr:spPr>
        <a:xfrm>
          <a:off x="4673600" y="1045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7" name="フローチャート: 判断 156"/>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8" name="フローチャート: 判断 157"/>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9" name="フローチャート: 判断 158"/>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65" name="楕円 164"/>
        <xdr:cNvSpPr/>
      </xdr:nvSpPr>
      <xdr:spPr>
        <a:xfrm>
          <a:off x="4584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9633</xdr:rowOff>
    </xdr:from>
    <xdr:ext cx="405111" cy="259045"/>
    <xdr:sp macro="" textlink="">
      <xdr:nvSpPr>
        <xdr:cNvPr id="166" name="【橋りょう・トンネル】&#10;有形固定資産減価償却率該当値テキスト"/>
        <xdr:cNvSpPr txBox="1"/>
      </xdr:nvSpPr>
      <xdr:spPr>
        <a:xfrm>
          <a:off x="4673600" y="1029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114119</xdr:rowOff>
    </xdr:from>
    <xdr:to>
      <xdr:col>20</xdr:col>
      <xdr:colOff>38100</xdr:colOff>
      <xdr:row>62</xdr:row>
      <xdr:rowOff>44269</xdr:rowOff>
    </xdr:to>
    <xdr:sp macro="" textlink="">
      <xdr:nvSpPr>
        <xdr:cNvPr id="167" name="楕円 166"/>
        <xdr:cNvSpPr/>
      </xdr:nvSpPr>
      <xdr:spPr>
        <a:xfrm>
          <a:off x="3746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37556</xdr:rowOff>
    </xdr:from>
    <xdr:to>
      <xdr:col>24</xdr:col>
      <xdr:colOff>63500</xdr:colOff>
      <xdr:row>61</xdr:row>
      <xdr:rowOff>164919</xdr:rowOff>
    </xdr:to>
    <xdr:cxnSp macro="">
      <xdr:nvCxnSpPr>
        <xdr:cNvPr id="168" name="直線コネクタ 167"/>
        <xdr:cNvCxnSpPr/>
      </xdr:nvCxnSpPr>
      <xdr:spPr>
        <a:xfrm flipV="1">
          <a:off x="3797300" y="10496006"/>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120650</xdr:rowOff>
    </xdr:from>
    <xdr:to>
      <xdr:col>15</xdr:col>
      <xdr:colOff>101600</xdr:colOff>
      <xdr:row>62</xdr:row>
      <xdr:rowOff>50800</xdr:rowOff>
    </xdr:to>
    <xdr:sp macro="" textlink="">
      <xdr:nvSpPr>
        <xdr:cNvPr id="169" name="楕円 168"/>
        <xdr:cNvSpPr/>
      </xdr:nvSpPr>
      <xdr:spPr>
        <a:xfrm>
          <a:off x="2857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164919</xdr:rowOff>
    </xdr:from>
    <xdr:to>
      <xdr:col>19</xdr:col>
      <xdr:colOff>177800</xdr:colOff>
      <xdr:row>62</xdr:row>
      <xdr:rowOff>0</xdr:rowOff>
    </xdr:to>
    <xdr:cxnSp macro="">
      <xdr:nvCxnSpPr>
        <xdr:cNvPr id="170" name="直線コネクタ 169"/>
        <xdr:cNvCxnSpPr/>
      </xdr:nvCxnSpPr>
      <xdr:spPr>
        <a:xfrm flipV="1">
          <a:off x="2908300" y="10623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68053</xdr:rowOff>
    </xdr:from>
    <xdr:ext cx="405111" cy="259045"/>
    <xdr:sp macro="" textlink="">
      <xdr:nvSpPr>
        <xdr:cNvPr id="171" name="n_1aveValue【橋りょう・トンネル】&#10;有形固定資産減価償却率"/>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43560</xdr:rowOff>
    </xdr:from>
    <xdr:ext cx="405111" cy="259045"/>
    <xdr:sp macro="" textlink="">
      <xdr:nvSpPr>
        <xdr:cNvPr id="172" name="n_2aveValue【橋りょう・トンネル】&#10;有形固定資産減価償却率"/>
        <xdr:cNvSpPr txBox="1"/>
      </xdr:nvSpPr>
      <xdr:spPr>
        <a:xfrm>
          <a:off x="2705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60796</xdr:rowOff>
    </xdr:from>
    <xdr:ext cx="405111" cy="259045"/>
    <xdr:sp macro="" textlink="">
      <xdr:nvSpPr>
        <xdr:cNvPr id="173" name="n_1mainValue【橋りょう・トンネル】&#10;有形固定資産減価償却率"/>
        <xdr:cNvSpPr txBox="1"/>
      </xdr:nvSpPr>
      <xdr:spPr>
        <a:xfrm>
          <a:off x="3582044" y="1034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67327</xdr:rowOff>
    </xdr:from>
    <xdr:ext cx="405111" cy="259045"/>
    <xdr:sp macro="" textlink="">
      <xdr:nvSpPr>
        <xdr:cNvPr id="174" name="n_2mainValue【橋りょう・トンネル】&#10;有形固定資産減価償却率"/>
        <xdr:cNvSpPr txBox="1"/>
      </xdr:nvSpPr>
      <xdr:spPr>
        <a:xfrm>
          <a:off x="2705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96" name="直線コネクタ 195"/>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97"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98" name="直線コネクタ 197"/>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9"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200" name="直線コネクタ 199"/>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116498</xdr:rowOff>
    </xdr:from>
    <xdr:ext cx="534377" cy="259045"/>
    <xdr:sp macro="" textlink="">
      <xdr:nvSpPr>
        <xdr:cNvPr id="201" name="【橋りょう・トンネル】&#10;一人当たり有形固定資産（償却資産）額平均値テキスト"/>
        <xdr:cNvSpPr txBox="1"/>
      </xdr:nvSpPr>
      <xdr:spPr>
        <a:xfrm>
          <a:off x="10515600" y="10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202" name="フローチャート: 判断 201"/>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203" name="フローチャート: 判断 202"/>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204" name="フローチャート: 判断 203"/>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2277</xdr:rowOff>
    </xdr:from>
    <xdr:to>
      <xdr:col>55</xdr:col>
      <xdr:colOff>50800</xdr:colOff>
      <xdr:row>63</xdr:row>
      <xdr:rowOff>103877</xdr:rowOff>
    </xdr:to>
    <xdr:sp macro="" textlink="">
      <xdr:nvSpPr>
        <xdr:cNvPr id="210" name="楕円 209"/>
        <xdr:cNvSpPr/>
      </xdr:nvSpPr>
      <xdr:spPr>
        <a:xfrm>
          <a:off x="10426700" y="1080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88654</xdr:rowOff>
    </xdr:from>
    <xdr:ext cx="534377" cy="259045"/>
    <xdr:sp macro="" textlink="">
      <xdr:nvSpPr>
        <xdr:cNvPr id="211" name="【橋りょう・トンネル】&#10;一人当たり有形固定資産（償却資産）額該当値テキスト"/>
        <xdr:cNvSpPr txBox="1"/>
      </xdr:nvSpPr>
      <xdr:spPr>
        <a:xfrm>
          <a:off x="10515600" y="1071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170064</xdr:rowOff>
    </xdr:from>
    <xdr:to>
      <xdr:col>50</xdr:col>
      <xdr:colOff>165100</xdr:colOff>
      <xdr:row>63</xdr:row>
      <xdr:rowOff>100214</xdr:rowOff>
    </xdr:to>
    <xdr:sp macro="" textlink="">
      <xdr:nvSpPr>
        <xdr:cNvPr id="212" name="楕円 211"/>
        <xdr:cNvSpPr/>
      </xdr:nvSpPr>
      <xdr:spPr>
        <a:xfrm>
          <a:off x="9588500" y="107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49414</xdr:rowOff>
    </xdr:from>
    <xdr:to>
      <xdr:col>55</xdr:col>
      <xdr:colOff>0</xdr:colOff>
      <xdr:row>63</xdr:row>
      <xdr:rowOff>53077</xdr:rowOff>
    </xdr:to>
    <xdr:cxnSp macro="">
      <xdr:nvCxnSpPr>
        <xdr:cNvPr id="213" name="直線コネクタ 212"/>
        <xdr:cNvCxnSpPr/>
      </xdr:nvCxnSpPr>
      <xdr:spPr>
        <a:xfrm>
          <a:off x="9639300" y="10850764"/>
          <a:ext cx="838200" cy="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2111</xdr:rowOff>
    </xdr:from>
    <xdr:to>
      <xdr:col>46</xdr:col>
      <xdr:colOff>38100</xdr:colOff>
      <xdr:row>63</xdr:row>
      <xdr:rowOff>103711</xdr:rowOff>
    </xdr:to>
    <xdr:sp macro="" textlink="">
      <xdr:nvSpPr>
        <xdr:cNvPr id="214" name="楕円 213"/>
        <xdr:cNvSpPr/>
      </xdr:nvSpPr>
      <xdr:spPr>
        <a:xfrm>
          <a:off x="8699500" y="108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49414</xdr:rowOff>
    </xdr:from>
    <xdr:to>
      <xdr:col>50</xdr:col>
      <xdr:colOff>114300</xdr:colOff>
      <xdr:row>63</xdr:row>
      <xdr:rowOff>52911</xdr:rowOff>
    </xdr:to>
    <xdr:cxnSp macro="">
      <xdr:nvCxnSpPr>
        <xdr:cNvPr id="215" name="直線コネクタ 214"/>
        <xdr:cNvCxnSpPr/>
      </xdr:nvCxnSpPr>
      <xdr:spPr>
        <a:xfrm flipV="1">
          <a:off x="8750300" y="10850764"/>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44490</xdr:rowOff>
    </xdr:from>
    <xdr:ext cx="534377" cy="259045"/>
    <xdr:sp macro="" textlink="">
      <xdr:nvSpPr>
        <xdr:cNvPr id="216" name="n_1aveValue【橋りょう・トンネル】&#10;一人当たり有形固定資産（償却資産）額"/>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217"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91341</xdr:rowOff>
    </xdr:from>
    <xdr:ext cx="534377" cy="259045"/>
    <xdr:sp macro="" textlink="">
      <xdr:nvSpPr>
        <xdr:cNvPr id="218" name="n_1mainValue【橋りょう・トンネル】&#10;一人当たり有形固定資産（償却資産）額"/>
        <xdr:cNvSpPr txBox="1"/>
      </xdr:nvSpPr>
      <xdr:spPr>
        <a:xfrm>
          <a:off x="9359411" y="1089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94838</xdr:rowOff>
    </xdr:from>
    <xdr:ext cx="534377" cy="259045"/>
    <xdr:sp macro="" textlink="">
      <xdr:nvSpPr>
        <xdr:cNvPr id="219" name="n_2mainValue【橋りょう・トンネル】&#10;一人当たり有形固定資産（償却資産）額"/>
        <xdr:cNvSpPr txBox="1"/>
      </xdr:nvSpPr>
      <xdr:spPr>
        <a:xfrm>
          <a:off x="8483111" y="1089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42" name="直線コネクタ 241"/>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43"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44" name="直線コネクタ 243"/>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45"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46" name="直線コネクタ 245"/>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46753</xdr:rowOff>
    </xdr:from>
    <xdr:ext cx="405111" cy="259045"/>
    <xdr:sp macro="" textlink="">
      <xdr:nvSpPr>
        <xdr:cNvPr id="247" name="【公営住宅】&#10;有形固定資産減価償却率平均値テキスト"/>
        <xdr:cNvSpPr txBox="1"/>
      </xdr:nvSpPr>
      <xdr:spPr>
        <a:xfrm>
          <a:off x="4673600" y="14105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48" name="フローチャート: 判断 247"/>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9" name="フローチャート: 判断 248"/>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50" name="フローチャート: 判断 249"/>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103887</xdr:rowOff>
    </xdr:from>
    <xdr:to>
      <xdr:col>24</xdr:col>
      <xdr:colOff>114300</xdr:colOff>
      <xdr:row>84</xdr:row>
      <xdr:rowOff>34037</xdr:rowOff>
    </xdr:to>
    <xdr:sp macro="" textlink="">
      <xdr:nvSpPr>
        <xdr:cNvPr id="256" name="楕円 255"/>
        <xdr:cNvSpPr/>
      </xdr:nvSpPr>
      <xdr:spPr>
        <a:xfrm>
          <a:off x="4584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82314</xdr:rowOff>
    </xdr:from>
    <xdr:ext cx="405111" cy="259045"/>
    <xdr:sp macro="" textlink="">
      <xdr:nvSpPr>
        <xdr:cNvPr id="257" name="【公営住宅】&#10;有形固定資産減価償却率該当値テキスト"/>
        <xdr:cNvSpPr txBox="1"/>
      </xdr:nvSpPr>
      <xdr:spPr>
        <a:xfrm>
          <a:off x="4673600"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49022</xdr:rowOff>
    </xdr:from>
    <xdr:to>
      <xdr:col>20</xdr:col>
      <xdr:colOff>38100</xdr:colOff>
      <xdr:row>83</xdr:row>
      <xdr:rowOff>150622</xdr:rowOff>
    </xdr:to>
    <xdr:sp macro="" textlink="">
      <xdr:nvSpPr>
        <xdr:cNvPr id="258" name="楕円 257"/>
        <xdr:cNvSpPr/>
      </xdr:nvSpPr>
      <xdr:spPr>
        <a:xfrm>
          <a:off x="3746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99822</xdr:rowOff>
    </xdr:from>
    <xdr:to>
      <xdr:col>24</xdr:col>
      <xdr:colOff>63500</xdr:colOff>
      <xdr:row>83</xdr:row>
      <xdr:rowOff>154687</xdr:rowOff>
    </xdr:to>
    <xdr:cxnSp macro="">
      <xdr:nvCxnSpPr>
        <xdr:cNvPr id="259" name="直線コネクタ 258"/>
        <xdr:cNvCxnSpPr/>
      </xdr:nvCxnSpPr>
      <xdr:spPr>
        <a:xfrm>
          <a:off x="3797300" y="14330172"/>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97028</xdr:rowOff>
    </xdr:from>
    <xdr:to>
      <xdr:col>15</xdr:col>
      <xdr:colOff>101600</xdr:colOff>
      <xdr:row>84</xdr:row>
      <xdr:rowOff>27178</xdr:rowOff>
    </xdr:to>
    <xdr:sp macro="" textlink="">
      <xdr:nvSpPr>
        <xdr:cNvPr id="260" name="楕円 259"/>
        <xdr:cNvSpPr/>
      </xdr:nvSpPr>
      <xdr:spPr>
        <a:xfrm>
          <a:off x="28575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99822</xdr:rowOff>
    </xdr:from>
    <xdr:to>
      <xdr:col>19</xdr:col>
      <xdr:colOff>177800</xdr:colOff>
      <xdr:row>83</xdr:row>
      <xdr:rowOff>147828</xdr:rowOff>
    </xdr:to>
    <xdr:cxnSp macro="">
      <xdr:nvCxnSpPr>
        <xdr:cNvPr id="261" name="直線コネクタ 260"/>
        <xdr:cNvCxnSpPr/>
      </xdr:nvCxnSpPr>
      <xdr:spPr>
        <a:xfrm flipV="1">
          <a:off x="2908300" y="1433017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262" name="n_1ave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36847</xdr:rowOff>
    </xdr:from>
    <xdr:ext cx="405111" cy="259045"/>
    <xdr:sp macro="" textlink="">
      <xdr:nvSpPr>
        <xdr:cNvPr id="263" name="n_2aveValue【公営住宅】&#10;有形固定資産減価償却率"/>
        <xdr:cNvSpPr txBox="1"/>
      </xdr:nvSpPr>
      <xdr:spPr>
        <a:xfrm>
          <a:off x="2705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141749</xdr:rowOff>
    </xdr:from>
    <xdr:ext cx="405111" cy="259045"/>
    <xdr:sp macro="" textlink="">
      <xdr:nvSpPr>
        <xdr:cNvPr id="264" name="n_1mainValue【公営住宅】&#10;有形固定資産減価償却率"/>
        <xdr:cNvSpPr txBox="1"/>
      </xdr:nvSpPr>
      <xdr:spPr>
        <a:xfrm>
          <a:off x="35820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18305</xdr:rowOff>
    </xdr:from>
    <xdr:ext cx="405111" cy="259045"/>
    <xdr:sp macro="" textlink="">
      <xdr:nvSpPr>
        <xdr:cNvPr id="265" name="n_2mainValue【公営住宅】&#10;有形固定資産減価償却率"/>
        <xdr:cNvSpPr txBox="1"/>
      </xdr:nvSpPr>
      <xdr:spPr>
        <a:xfrm>
          <a:off x="2705744" y="1442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91" name="直線コネクタ 290"/>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92"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93" name="直線コネクタ 292"/>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94"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95" name="直線コネクタ 29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169834</xdr:rowOff>
    </xdr:from>
    <xdr:ext cx="469744" cy="259045"/>
    <xdr:sp macro="" textlink="">
      <xdr:nvSpPr>
        <xdr:cNvPr id="296" name="【公営住宅】&#10;一人当たり面積平均値テキスト"/>
        <xdr:cNvSpPr txBox="1"/>
      </xdr:nvSpPr>
      <xdr:spPr>
        <a:xfrm>
          <a:off x="10515600" y="1422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97" name="フローチャート: 判断 296"/>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98" name="フローチャート: 判断 297"/>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99" name="フローチャート: 判断 298"/>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75474</xdr:rowOff>
    </xdr:from>
    <xdr:to>
      <xdr:col>55</xdr:col>
      <xdr:colOff>50800</xdr:colOff>
      <xdr:row>80</xdr:row>
      <xdr:rowOff>5624</xdr:rowOff>
    </xdr:to>
    <xdr:sp macro="" textlink="">
      <xdr:nvSpPr>
        <xdr:cNvPr id="305" name="楕円 304"/>
        <xdr:cNvSpPr/>
      </xdr:nvSpPr>
      <xdr:spPr>
        <a:xfrm>
          <a:off x="10426700" y="136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98351</xdr:rowOff>
    </xdr:from>
    <xdr:ext cx="469744" cy="259045"/>
    <xdr:sp macro="" textlink="">
      <xdr:nvSpPr>
        <xdr:cNvPr id="306" name="【公営住宅】&#10;一人当たり面積該当値テキスト"/>
        <xdr:cNvSpPr txBox="1"/>
      </xdr:nvSpPr>
      <xdr:spPr>
        <a:xfrm>
          <a:off x="10515600" y="1347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85271</xdr:rowOff>
    </xdr:from>
    <xdr:to>
      <xdr:col>50</xdr:col>
      <xdr:colOff>165100</xdr:colOff>
      <xdr:row>80</xdr:row>
      <xdr:rowOff>15421</xdr:rowOff>
    </xdr:to>
    <xdr:sp macro="" textlink="">
      <xdr:nvSpPr>
        <xdr:cNvPr id="307" name="楕円 306"/>
        <xdr:cNvSpPr/>
      </xdr:nvSpPr>
      <xdr:spPr>
        <a:xfrm>
          <a:off x="9588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126274</xdr:rowOff>
    </xdr:from>
    <xdr:to>
      <xdr:col>55</xdr:col>
      <xdr:colOff>0</xdr:colOff>
      <xdr:row>79</xdr:row>
      <xdr:rowOff>136071</xdr:rowOff>
    </xdr:to>
    <xdr:cxnSp macro="">
      <xdr:nvCxnSpPr>
        <xdr:cNvPr id="308" name="直線コネクタ 307"/>
        <xdr:cNvCxnSpPr/>
      </xdr:nvCxnSpPr>
      <xdr:spPr>
        <a:xfrm flipV="1">
          <a:off x="9639300" y="1367082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90170</xdr:rowOff>
    </xdr:from>
    <xdr:to>
      <xdr:col>46</xdr:col>
      <xdr:colOff>38100</xdr:colOff>
      <xdr:row>80</xdr:row>
      <xdr:rowOff>20320</xdr:rowOff>
    </xdr:to>
    <xdr:sp macro="" textlink="">
      <xdr:nvSpPr>
        <xdr:cNvPr id="309" name="楕円 308"/>
        <xdr:cNvSpPr/>
      </xdr:nvSpPr>
      <xdr:spPr>
        <a:xfrm>
          <a:off x="8699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136071</xdr:rowOff>
    </xdr:from>
    <xdr:to>
      <xdr:col>50</xdr:col>
      <xdr:colOff>114300</xdr:colOff>
      <xdr:row>79</xdr:row>
      <xdr:rowOff>140970</xdr:rowOff>
    </xdr:to>
    <xdr:cxnSp macro="">
      <xdr:nvCxnSpPr>
        <xdr:cNvPr id="310" name="直線コネクタ 309"/>
        <xdr:cNvCxnSpPr/>
      </xdr:nvCxnSpPr>
      <xdr:spPr>
        <a:xfrm flipV="1">
          <a:off x="8750300" y="1368062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89825</xdr:rowOff>
    </xdr:from>
    <xdr:ext cx="469744" cy="259045"/>
    <xdr:sp macro="" textlink="">
      <xdr:nvSpPr>
        <xdr:cNvPr id="311" name="n_1aveValue【公営住宅】&#10;一人当たり面積"/>
        <xdr:cNvSpPr txBox="1"/>
      </xdr:nvSpPr>
      <xdr:spPr>
        <a:xfrm>
          <a:off x="93917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12" name="n_2aveValue【公営住宅】&#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31948</xdr:rowOff>
    </xdr:from>
    <xdr:ext cx="469744" cy="259045"/>
    <xdr:sp macro="" textlink="">
      <xdr:nvSpPr>
        <xdr:cNvPr id="313" name="n_1mainValue【公営住宅】&#10;一人当たり面積"/>
        <xdr:cNvSpPr txBox="1"/>
      </xdr:nvSpPr>
      <xdr:spPr>
        <a:xfrm>
          <a:off x="9391727" y="1340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36847</xdr:rowOff>
    </xdr:from>
    <xdr:ext cx="469744" cy="259045"/>
    <xdr:sp macro="" textlink="">
      <xdr:nvSpPr>
        <xdr:cNvPr id="314" name="n_2mainValue【公営住宅】&#10;一人当たり面積"/>
        <xdr:cNvSpPr txBox="1"/>
      </xdr:nvSpPr>
      <xdr:spPr>
        <a:xfrm>
          <a:off x="8515427" y="134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1" name="テキスト ボックス 3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42" name="直線コネクタ 341"/>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43" name="テキスト ボックス 342"/>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44" name="直線コネクタ 343"/>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45" name="テキスト ボックス 344"/>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46" name="直線コネクタ 345"/>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47" name="テキスト ボックス 346"/>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50" name="直線コネクタ 349"/>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51" name="テキスト ボックス 350"/>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52" name="直線コネクタ 351"/>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53" name="テキスト ボックス 352"/>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54" name="直線コネクタ 353"/>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55" name="テキスト ボックス 354"/>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59" name="直線コネクタ 358"/>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60"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61" name="直線コネクタ 360"/>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62"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63" name="直線コネクタ 362"/>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364" name="【認定こども園・幼稚園・保育所】&#10;有形固定資産減価償却率平均値テキスト"/>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65" name="フローチャート: 判断 364"/>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66" name="フローチャート: 判断 365"/>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67" name="フローチャート: 判断 366"/>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162560</xdr:rowOff>
    </xdr:from>
    <xdr:to>
      <xdr:col>85</xdr:col>
      <xdr:colOff>177800</xdr:colOff>
      <xdr:row>40</xdr:row>
      <xdr:rowOff>92710</xdr:rowOff>
    </xdr:to>
    <xdr:sp macro="" textlink="">
      <xdr:nvSpPr>
        <xdr:cNvPr id="373" name="楕円 372"/>
        <xdr:cNvSpPr/>
      </xdr:nvSpPr>
      <xdr:spPr>
        <a:xfrm>
          <a:off x="16268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140987</xdr:rowOff>
    </xdr:from>
    <xdr:ext cx="405111" cy="259045"/>
    <xdr:sp macro="" textlink="">
      <xdr:nvSpPr>
        <xdr:cNvPr id="374" name="【認定こども園・幼稚園・保育所】&#10;有形固定資産減価償却率該当値テキスト"/>
        <xdr:cNvSpPr txBox="1"/>
      </xdr:nvSpPr>
      <xdr:spPr>
        <a:xfrm>
          <a:off x="163576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375" name="楕円 374"/>
        <xdr:cNvSpPr/>
      </xdr:nvSpPr>
      <xdr:spPr>
        <a:xfrm>
          <a:off x="1543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99060</xdr:rowOff>
    </xdr:to>
    <xdr:cxnSp macro="">
      <xdr:nvCxnSpPr>
        <xdr:cNvPr id="376" name="直線コネクタ 375"/>
        <xdr:cNvCxnSpPr/>
      </xdr:nvCxnSpPr>
      <xdr:spPr>
        <a:xfrm flipV="1">
          <a:off x="15481300" y="68999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111125</xdr:rowOff>
    </xdr:from>
    <xdr:to>
      <xdr:col>76</xdr:col>
      <xdr:colOff>165100</xdr:colOff>
      <xdr:row>41</xdr:row>
      <xdr:rowOff>41275</xdr:rowOff>
    </xdr:to>
    <xdr:sp macro="" textlink="">
      <xdr:nvSpPr>
        <xdr:cNvPr id="377" name="楕円 376"/>
        <xdr:cNvSpPr/>
      </xdr:nvSpPr>
      <xdr:spPr>
        <a:xfrm>
          <a:off x="14541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99060</xdr:rowOff>
    </xdr:from>
    <xdr:to>
      <xdr:col>81</xdr:col>
      <xdr:colOff>50800</xdr:colOff>
      <xdr:row>40</xdr:row>
      <xdr:rowOff>161925</xdr:rowOff>
    </xdr:to>
    <xdr:cxnSp macro="">
      <xdr:nvCxnSpPr>
        <xdr:cNvPr id="378" name="直線コネクタ 377"/>
        <xdr:cNvCxnSpPr/>
      </xdr:nvCxnSpPr>
      <xdr:spPr>
        <a:xfrm flipV="1">
          <a:off x="14592300" y="69570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66374</xdr:rowOff>
    </xdr:from>
    <xdr:ext cx="405111" cy="259045"/>
    <xdr:sp macro="" textlink="">
      <xdr:nvSpPr>
        <xdr:cNvPr id="379" name="n_1aveValue【認定こども園・幼稚園・保育所】&#10;有形固定資産減価償却率"/>
        <xdr:cNvSpPr txBox="1"/>
      </xdr:nvSpPr>
      <xdr:spPr>
        <a:xfrm>
          <a:off x="152660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123524</xdr:rowOff>
    </xdr:from>
    <xdr:ext cx="405111" cy="259045"/>
    <xdr:sp macro="" textlink="">
      <xdr:nvSpPr>
        <xdr:cNvPr id="380" name="n_2aveValue【認定こども園・幼稚園・保育所】&#10;有形固定資産減価償却率"/>
        <xdr:cNvSpPr txBox="1"/>
      </xdr:nvSpPr>
      <xdr:spPr>
        <a:xfrm>
          <a:off x="14389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381" name="n_1mainValue【認定こども園・幼稚園・保育所】&#10;有形固定資産減価償却率"/>
        <xdr:cNvSpPr txBox="1"/>
      </xdr:nvSpPr>
      <xdr:spPr>
        <a:xfrm>
          <a:off x="152660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32402</xdr:rowOff>
    </xdr:from>
    <xdr:ext cx="405111" cy="259045"/>
    <xdr:sp macro="" textlink="">
      <xdr:nvSpPr>
        <xdr:cNvPr id="382" name="n_2mainValue【認定こども園・幼稚園・保育所】&#10;有形固定資産減価償却率"/>
        <xdr:cNvSpPr txBox="1"/>
      </xdr:nvSpPr>
      <xdr:spPr>
        <a:xfrm>
          <a:off x="143897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406" name="直線コネクタ 405"/>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07"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08" name="直線コネクタ 407"/>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409"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410" name="直線コネクタ 409"/>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63517</xdr:rowOff>
    </xdr:from>
    <xdr:ext cx="469744" cy="259045"/>
    <xdr:sp macro="" textlink="">
      <xdr:nvSpPr>
        <xdr:cNvPr id="411" name="【認定こども園・幼稚園・保育所】&#10;一人当たり面積平均値テキスト"/>
        <xdr:cNvSpPr txBox="1"/>
      </xdr:nvSpPr>
      <xdr:spPr>
        <a:xfrm>
          <a:off x="2219960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412" name="フローチャート: 判断 411"/>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413" name="フローチャート: 判断 412"/>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414" name="フローチャート: 判断 413"/>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20" name="楕円 419"/>
        <xdr:cNvSpPr/>
      </xdr:nvSpPr>
      <xdr:spPr>
        <a:xfrm>
          <a:off x="22110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34307</xdr:rowOff>
    </xdr:from>
    <xdr:ext cx="469744" cy="259045"/>
    <xdr:sp macro="" textlink="">
      <xdr:nvSpPr>
        <xdr:cNvPr id="421" name="【認定こども園・幼稚園・保育所】&#10;一人当たり面積該当値テキスト"/>
        <xdr:cNvSpPr txBox="1"/>
      </xdr:nvSpPr>
      <xdr:spPr>
        <a:xfrm>
          <a:off x="22199600"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63500</xdr:rowOff>
    </xdr:from>
    <xdr:to>
      <xdr:col>112</xdr:col>
      <xdr:colOff>38100</xdr:colOff>
      <xdr:row>40</xdr:row>
      <xdr:rowOff>165100</xdr:rowOff>
    </xdr:to>
    <xdr:sp macro="" textlink="">
      <xdr:nvSpPr>
        <xdr:cNvPr id="422" name="楕円 421"/>
        <xdr:cNvSpPr/>
      </xdr:nvSpPr>
      <xdr:spPr>
        <a:xfrm>
          <a:off x="21272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106680</xdr:rowOff>
    </xdr:from>
    <xdr:to>
      <xdr:col>116</xdr:col>
      <xdr:colOff>63500</xdr:colOff>
      <xdr:row>40</xdr:row>
      <xdr:rowOff>114300</xdr:rowOff>
    </xdr:to>
    <xdr:cxnSp macro="">
      <xdr:nvCxnSpPr>
        <xdr:cNvPr id="423" name="直線コネクタ 422"/>
        <xdr:cNvCxnSpPr/>
      </xdr:nvCxnSpPr>
      <xdr:spPr>
        <a:xfrm flipV="1">
          <a:off x="21323300" y="6964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63500</xdr:rowOff>
    </xdr:from>
    <xdr:to>
      <xdr:col>107</xdr:col>
      <xdr:colOff>101600</xdr:colOff>
      <xdr:row>40</xdr:row>
      <xdr:rowOff>165100</xdr:rowOff>
    </xdr:to>
    <xdr:sp macro="" textlink="">
      <xdr:nvSpPr>
        <xdr:cNvPr id="424" name="楕円 423"/>
        <xdr:cNvSpPr/>
      </xdr:nvSpPr>
      <xdr:spPr>
        <a:xfrm>
          <a:off x="20383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114300</xdr:rowOff>
    </xdr:from>
    <xdr:to>
      <xdr:col>111</xdr:col>
      <xdr:colOff>177800</xdr:colOff>
      <xdr:row>40</xdr:row>
      <xdr:rowOff>114300</xdr:rowOff>
    </xdr:to>
    <xdr:cxnSp macro="">
      <xdr:nvCxnSpPr>
        <xdr:cNvPr id="425" name="直線コネクタ 424"/>
        <xdr:cNvCxnSpPr/>
      </xdr:nvCxnSpPr>
      <xdr:spPr>
        <a:xfrm>
          <a:off x="20434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2557</xdr:rowOff>
    </xdr:from>
    <xdr:ext cx="469744" cy="259045"/>
    <xdr:sp macro="" textlink="">
      <xdr:nvSpPr>
        <xdr:cNvPr id="426" name="n_1aveValue【認定こども園・幼稚園・保育所】&#10;一人当たり面積"/>
        <xdr:cNvSpPr txBox="1"/>
      </xdr:nvSpPr>
      <xdr:spPr>
        <a:xfrm>
          <a:off x="210757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427" name="n_2aveValue【認定こども園・幼稚園・保育所】&#10;一人当たり面積"/>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156227</xdr:rowOff>
    </xdr:from>
    <xdr:ext cx="469744" cy="259045"/>
    <xdr:sp macro="" textlink="">
      <xdr:nvSpPr>
        <xdr:cNvPr id="428" name="n_1main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429" name="n_2main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0" name="テキスト ボックス 4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0" name="テキスト ボックス 44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2" name="テキスト ボックス 45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54" name="直線コネクタ 453"/>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55"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56" name="直線コネクタ 455"/>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57"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58" name="直線コネクタ 457"/>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82567</xdr:rowOff>
    </xdr:from>
    <xdr:ext cx="405111" cy="259045"/>
    <xdr:sp macro="" textlink="">
      <xdr:nvSpPr>
        <xdr:cNvPr id="459" name="【学校施設】&#10;有形固定資産減価償却率平均値テキスト"/>
        <xdr:cNvSpPr txBox="1"/>
      </xdr:nvSpPr>
      <xdr:spPr>
        <a:xfrm>
          <a:off x="163576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60" name="フローチャート: 判断 459"/>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61" name="フローチャート: 判断 460"/>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62" name="フローチャート: 判断 461"/>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468" name="楕円 467"/>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469" name="【学校施設】&#10;有形固定資産減価償却率該当値テキスト"/>
        <xdr:cNvSpPr txBox="1"/>
      </xdr:nvSpPr>
      <xdr:spPr>
        <a:xfrm>
          <a:off x="16357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xdr:rowOff>
    </xdr:from>
    <xdr:to>
      <xdr:col>81</xdr:col>
      <xdr:colOff>101600</xdr:colOff>
      <xdr:row>60</xdr:row>
      <xdr:rowOff>115570</xdr:rowOff>
    </xdr:to>
    <xdr:sp macro="" textlink="">
      <xdr:nvSpPr>
        <xdr:cNvPr id="470" name="楕円 469"/>
        <xdr:cNvSpPr/>
      </xdr:nvSpPr>
      <xdr:spPr>
        <a:xfrm>
          <a:off x="15430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64770</xdr:rowOff>
    </xdr:from>
    <xdr:to>
      <xdr:col>85</xdr:col>
      <xdr:colOff>127000</xdr:colOff>
      <xdr:row>60</xdr:row>
      <xdr:rowOff>68580</xdr:rowOff>
    </xdr:to>
    <xdr:cxnSp macro="">
      <xdr:nvCxnSpPr>
        <xdr:cNvPr id="471" name="直線コネクタ 470"/>
        <xdr:cNvCxnSpPr/>
      </xdr:nvCxnSpPr>
      <xdr:spPr>
        <a:xfrm>
          <a:off x="15481300" y="10351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xdr:rowOff>
    </xdr:from>
    <xdr:to>
      <xdr:col>76</xdr:col>
      <xdr:colOff>165100</xdr:colOff>
      <xdr:row>60</xdr:row>
      <xdr:rowOff>104140</xdr:rowOff>
    </xdr:to>
    <xdr:sp macro="" textlink="">
      <xdr:nvSpPr>
        <xdr:cNvPr id="472" name="楕円 471"/>
        <xdr:cNvSpPr/>
      </xdr:nvSpPr>
      <xdr:spPr>
        <a:xfrm>
          <a:off x="14541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53340</xdr:rowOff>
    </xdr:from>
    <xdr:to>
      <xdr:col>81</xdr:col>
      <xdr:colOff>50800</xdr:colOff>
      <xdr:row>60</xdr:row>
      <xdr:rowOff>64770</xdr:rowOff>
    </xdr:to>
    <xdr:cxnSp macro="">
      <xdr:nvCxnSpPr>
        <xdr:cNvPr id="473" name="直線コネクタ 472"/>
        <xdr:cNvCxnSpPr/>
      </xdr:nvCxnSpPr>
      <xdr:spPr>
        <a:xfrm>
          <a:off x="14592300" y="103403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474" name="n_1ave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75" name="n_2ave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106697</xdr:rowOff>
    </xdr:from>
    <xdr:ext cx="405111" cy="259045"/>
    <xdr:sp macro="" textlink="">
      <xdr:nvSpPr>
        <xdr:cNvPr id="476" name="n_1mainValue【学校施設】&#10;有形固定資産減価償却率"/>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477" name="n_2mainValue【学校施設】&#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0" name="テキスト ボックス 49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2" name="テキスト ボックス 5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504" name="直線コネクタ 503"/>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505"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506" name="直線コネクタ 505"/>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507"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508" name="直線コネクタ 507"/>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509" name="【学校施設】&#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10" name="フローチャート: 判断 509"/>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511" name="フローチャート: 判断 510"/>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12" name="フローチャート: 判断 511"/>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151674</xdr:rowOff>
    </xdr:from>
    <xdr:to>
      <xdr:col>116</xdr:col>
      <xdr:colOff>114300</xdr:colOff>
      <xdr:row>62</xdr:row>
      <xdr:rowOff>81824</xdr:rowOff>
    </xdr:to>
    <xdr:sp macro="" textlink="">
      <xdr:nvSpPr>
        <xdr:cNvPr id="518" name="楕円 517"/>
        <xdr:cNvSpPr/>
      </xdr:nvSpPr>
      <xdr:spPr>
        <a:xfrm>
          <a:off x="221107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3101</xdr:rowOff>
    </xdr:from>
    <xdr:ext cx="469744" cy="259045"/>
    <xdr:sp macro="" textlink="">
      <xdr:nvSpPr>
        <xdr:cNvPr id="519" name="【学校施設】&#10;一人当たり面積該当値テキスト"/>
        <xdr:cNvSpPr txBox="1"/>
      </xdr:nvSpPr>
      <xdr:spPr>
        <a:xfrm>
          <a:off x="22199600" y="1046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168003</xdr:rowOff>
    </xdr:from>
    <xdr:to>
      <xdr:col>112</xdr:col>
      <xdr:colOff>38100</xdr:colOff>
      <xdr:row>62</xdr:row>
      <xdr:rowOff>98153</xdr:rowOff>
    </xdr:to>
    <xdr:sp macro="" textlink="">
      <xdr:nvSpPr>
        <xdr:cNvPr id="520" name="楕円 519"/>
        <xdr:cNvSpPr/>
      </xdr:nvSpPr>
      <xdr:spPr>
        <a:xfrm>
          <a:off x="21272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31024</xdr:rowOff>
    </xdr:from>
    <xdr:to>
      <xdr:col>116</xdr:col>
      <xdr:colOff>63500</xdr:colOff>
      <xdr:row>62</xdr:row>
      <xdr:rowOff>47353</xdr:rowOff>
    </xdr:to>
    <xdr:cxnSp macro="">
      <xdr:nvCxnSpPr>
        <xdr:cNvPr id="521" name="直線コネクタ 520"/>
        <xdr:cNvCxnSpPr/>
      </xdr:nvCxnSpPr>
      <xdr:spPr>
        <a:xfrm flipV="1">
          <a:off x="21323300" y="1066092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12881</xdr:rowOff>
    </xdr:from>
    <xdr:to>
      <xdr:col>107</xdr:col>
      <xdr:colOff>101600</xdr:colOff>
      <xdr:row>62</xdr:row>
      <xdr:rowOff>114481</xdr:rowOff>
    </xdr:to>
    <xdr:sp macro="" textlink="">
      <xdr:nvSpPr>
        <xdr:cNvPr id="522" name="楕円 521"/>
        <xdr:cNvSpPr/>
      </xdr:nvSpPr>
      <xdr:spPr>
        <a:xfrm>
          <a:off x="20383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47353</xdr:rowOff>
    </xdr:from>
    <xdr:to>
      <xdr:col>111</xdr:col>
      <xdr:colOff>177800</xdr:colOff>
      <xdr:row>62</xdr:row>
      <xdr:rowOff>63681</xdr:rowOff>
    </xdr:to>
    <xdr:cxnSp macro="">
      <xdr:nvCxnSpPr>
        <xdr:cNvPr id="523" name="直線コネクタ 522"/>
        <xdr:cNvCxnSpPr/>
      </xdr:nvCxnSpPr>
      <xdr:spPr>
        <a:xfrm flipV="1">
          <a:off x="20434300" y="1067725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96718</xdr:rowOff>
    </xdr:from>
    <xdr:ext cx="469744" cy="259045"/>
    <xdr:sp macro="" textlink="">
      <xdr:nvSpPr>
        <xdr:cNvPr id="524" name="n_1aveValue【学校施設】&#10;一人当たり面積"/>
        <xdr:cNvSpPr txBox="1"/>
      </xdr:nvSpPr>
      <xdr:spPr>
        <a:xfrm>
          <a:off x="21075727" y="103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525"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89280</xdr:rowOff>
    </xdr:from>
    <xdr:ext cx="469744" cy="259045"/>
    <xdr:sp macro="" textlink="">
      <xdr:nvSpPr>
        <xdr:cNvPr id="526" name="n_1mainValue【学校施設】&#10;一人当たり面積"/>
        <xdr:cNvSpPr txBox="1"/>
      </xdr:nvSpPr>
      <xdr:spPr>
        <a:xfrm>
          <a:off x="21075727" y="107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105608</xdr:rowOff>
    </xdr:from>
    <xdr:ext cx="469744" cy="259045"/>
    <xdr:sp macro="" textlink="">
      <xdr:nvSpPr>
        <xdr:cNvPr id="527" name="n_2mainValue【学校施設】&#10;一人当たり面積"/>
        <xdr:cNvSpPr txBox="1"/>
      </xdr:nvSpPr>
      <xdr:spPr>
        <a:xfrm>
          <a:off x="20199427" y="1073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8" name="テキスト ボックス 5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0" name="テキスト ボックス 5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8" name="テキスト ボックス 5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552" name="直線コネクタ 551"/>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53"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54" name="直線コネクタ 55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55" name="【児童館】&#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56" name="直線コネクタ 55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557" name="【児童館】&#10;有形固定資産減価償却率平均値テキスト"/>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58" name="フローチャート: 判断 557"/>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559" name="フローチャート: 判断 558"/>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560" name="フローチャート: 判断 559"/>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105411</xdr:rowOff>
    </xdr:from>
    <xdr:to>
      <xdr:col>85</xdr:col>
      <xdr:colOff>177800</xdr:colOff>
      <xdr:row>83</xdr:row>
      <xdr:rowOff>35561</xdr:rowOff>
    </xdr:to>
    <xdr:sp macro="" textlink="">
      <xdr:nvSpPr>
        <xdr:cNvPr id="566" name="楕円 565"/>
        <xdr:cNvSpPr/>
      </xdr:nvSpPr>
      <xdr:spPr>
        <a:xfrm>
          <a:off x="162687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83838</xdr:rowOff>
    </xdr:from>
    <xdr:ext cx="405111" cy="259045"/>
    <xdr:sp macro="" textlink="">
      <xdr:nvSpPr>
        <xdr:cNvPr id="567" name="【児童館】&#10;有形固定資産減価償却率該当値テキスト"/>
        <xdr:cNvSpPr txBox="1"/>
      </xdr:nvSpPr>
      <xdr:spPr>
        <a:xfrm>
          <a:off x="16357600"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151130</xdr:rowOff>
    </xdr:from>
    <xdr:to>
      <xdr:col>81</xdr:col>
      <xdr:colOff>101600</xdr:colOff>
      <xdr:row>83</xdr:row>
      <xdr:rowOff>81280</xdr:rowOff>
    </xdr:to>
    <xdr:sp macro="" textlink="">
      <xdr:nvSpPr>
        <xdr:cNvPr id="568" name="楕円 567"/>
        <xdr:cNvSpPr/>
      </xdr:nvSpPr>
      <xdr:spPr>
        <a:xfrm>
          <a:off x="15430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156211</xdr:rowOff>
    </xdr:from>
    <xdr:to>
      <xdr:col>85</xdr:col>
      <xdr:colOff>127000</xdr:colOff>
      <xdr:row>83</xdr:row>
      <xdr:rowOff>30480</xdr:rowOff>
    </xdr:to>
    <xdr:cxnSp macro="">
      <xdr:nvCxnSpPr>
        <xdr:cNvPr id="569" name="直線コネクタ 568"/>
        <xdr:cNvCxnSpPr/>
      </xdr:nvCxnSpPr>
      <xdr:spPr>
        <a:xfrm flipV="1">
          <a:off x="15481300" y="142151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27305</xdr:rowOff>
    </xdr:from>
    <xdr:to>
      <xdr:col>76</xdr:col>
      <xdr:colOff>165100</xdr:colOff>
      <xdr:row>83</xdr:row>
      <xdr:rowOff>128905</xdr:rowOff>
    </xdr:to>
    <xdr:sp macro="" textlink="">
      <xdr:nvSpPr>
        <xdr:cNvPr id="570" name="楕円 569"/>
        <xdr:cNvSpPr/>
      </xdr:nvSpPr>
      <xdr:spPr>
        <a:xfrm>
          <a:off x="14541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30480</xdr:rowOff>
    </xdr:from>
    <xdr:to>
      <xdr:col>81</xdr:col>
      <xdr:colOff>50800</xdr:colOff>
      <xdr:row>83</xdr:row>
      <xdr:rowOff>78105</xdr:rowOff>
    </xdr:to>
    <xdr:cxnSp macro="">
      <xdr:nvCxnSpPr>
        <xdr:cNvPr id="571" name="直線コネクタ 570"/>
        <xdr:cNvCxnSpPr/>
      </xdr:nvCxnSpPr>
      <xdr:spPr>
        <a:xfrm flipV="1">
          <a:off x="14592300" y="142608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55897</xdr:rowOff>
    </xdr:from>
    <xdr:ext cx="405111" cy="259045"/>
    <xdr:sp macro="" textlink="">
      <xdr:nvSpPr>
        <xdr:cNvPr id="572" name="n_1aveValue【児童館】&#10;有形固定資産減価償却率"/>
        <xdr:cNvSpPr txBox="1"/>
      </xdr:nvSpPr>
      <xdr:spPr>
        <a:xfrm>
          <a:off x="15266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122572</xdr:rowOff>
    </xdr:from>
    <xdr:ext cx="405111" cy="259045"/>
    <xdr:sp macro="" textlink="">
      <xdr:nvSpPr>
        <xdr:cNvPr id="573" name="n_2aveValue【児童館】&#10;有形固定資産減価償却率"/>
        <xdr:cNvSpPr txBox="1"/>
      </xdr:nvSpPr>
      <xdr:spPr>
        <a:xfrm>
          <a:off x="14389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72407</xdr:rowOff>
    </xdr:from>
    <xdr:ext cx="405111" cy="259045"/>
    <xdr:sp macro="" textlink="">
      <xdr:nvSpPr>
        <xdr:cNvPr id="574" name="n_1mainValue【児童館】&#10;有形固定資産減価償却率"/>
        <xdr:cNvSpPr txBox="1"/>
      </xdr:nvSpPr>
      <xdr:spPr>
        <a:xfrm>
          <a:off x="15266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120032</xdr:rowOff>
    </xdr:from>
    <xdr:ext cx="405111" cy="259045"/>
    <xdr:sp macro="" textlink="">
      <xdr:nvSpPr>
        <xdr:cNvPr id="575" name="n_2mainValue【児童館】&#10;有形固定資産減価償却率"/>
        <xdr:cNvSpPr txBox="1"/>
      </xdr:nvSpPr>
      <xdr:spPr>
        <a:xfrm>
          <a:off x="14389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6" name="直線コネクタ 5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7" name="テキスト ボックス 5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8" name="直線コネクタ 5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9" name="テキスト ボックス 5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0" name="直線コネクタ 5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1" name="テキスト ボックス 5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2" name="直線コネクタ 5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3" name="テキスト ボックス 5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4" name="直線コネクタ 5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5" name="テキスト ボックス 5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99" name="直線コネクタ 598"/>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1" name="直線コネクタ 60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2"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3" name="直線コネクタ 60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04"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5" name="フローチャート: 判断 60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6" name="フローチャート: 判断 60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07" name="フローチャート: 判断 606"/>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13" name="楕円 612"/>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614" name="【児童館】&#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15" name="楕円 614"/>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616" name="直線コネクタ 615"/>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17" name="楕円 616"/>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618" name="直線コネクタ 617"/>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1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20"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621"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22" name="n_2main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3" name="テキスト ボックス 6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4" name="直線コネクタ 6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35" name="テキスト ボックス 63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6" name="直線コネクタ 6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7" name="テキスト ボックス 6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8" name="直線コネクタ 6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9" name="テキスト ボックス 6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0" name="直線コネクタ 6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1" name="テキスト ボックス 6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2" name="直線コネクタ 6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3" name="テキスト ボックス 6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4" name="直線コネクタ 6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45" name="テキスト ボックス 64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7" name="テキスト ボックス 6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649" name="直線コネクタ 648"/>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650"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651" name="直線コネクタ 650"/>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652"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53" name="直線コネクタ 65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654" name="【公民館】&#10;有形固定資産減価償却率平均値テキスト"/>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55" name="フローチャート: 判断 654"/>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656" name="フローチャート: 判断 655"/>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657" name="フローチャート: 判断 656"/>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8" name="テキスト ボックス 6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9" name="テキスト ボックス 6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0" name="テキスト ボックス 6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1" name="テキスト ボックス 6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2" name="テキスト ボックス 6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149498</xdr:rowOff>
    </xdr:from>
    <xdr:to>
      <xdr:col>85</xdr:col>
      <xdr:colOff>177800</xdr:colOff>
      <xdr:row>105</xdr:row>
      <xdr:rowOff>79648</xdr:rowOff>
    </xdr:to>
    <xdr:sp macro="" textlink="">
      <xdr:nvSpPr>
        <xdr:cNvPr id="663" name="楕円 662"/>
        <xdr:cNvSpPr/>
      </xdr:nvSpPr>
      <xdr:spPr>
        <a:xfrm>
          <a:off x="162687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925</xdr:rowOff>
    </xdr:from>
    <xdr:ext cx="405111" cy="259045"/>
    <xdr:sp macro="" textlink="">
      <xdr:nvSpPr>
        <xdr:cNvPr id="664" name="【公民館】&#10;有形固定資産減価償却率該当値テキスト"/>
        <xdr:cNvSpPr txBox="1"/>
      </xdr:nvSpPr>
      <xdr:spPr>
        <a:xfrm>
          <a:off x="16357600" y="1783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20501</xdr:rowOff>
    </xdr:from>
    <xdr:to>
      <xdr:col>81</xdr:col>
      <xdr:colOff>101600</xdr:colOff>
      <xdr:row>105</xdr:row>
      <xdr:rowOff>122101</xdr:rowOff>
    </xdr:to>
    <xdr:sp macro="" textlink="">
      <xdr:nvSpPr>
        <xdr:cNvPr id="665" name="楕円 664"/>
        <xdr:cNvSpPr/>
      </xdr:nvSpPr>
      <xdr:spPr>
        <a:xfrm>
          <a:off x="15430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28848</xdr:rowOff>
    </xdr:from>
    <xdr:to>
      <xdr:col>85</xdr:col>
      <xdr:colOff>127000</xdr:colOff>
      <xdr:row>105</xdr:row>
      <xdr:rowOff>71301</xdr:rowOff>
    </xdr:to>
    <xdr:cxnSp macro="">
      <xdr:nvCxnSpPr>
        <xdr:cNvPr id="666" name="直線コネクタ 665"/>
        <xdr:cNvCxnSpPr/>
      </xdr:nvCxnSpPr>
      <xdr:spPr>
        <a:xfrm flipV="1">
          <a:off x="15481300" y="18031098"/>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76019</xdr:rowOff>
    </xdr:from>
    <xdr:to>
      <xdr:col>76</xdr:col>
      <xdr:colOff>165100</xdr:colOff>
      <xdr:row>106</xdr:row>
      <xdr:rowOff>6169</xdr:rowOff>
    </xdr:to>
    <xdr:sp macro="" textlink="">
      <xdr:nvSpPr>
        <xdr:cNvPr id="667" name="楕円 666"/>
        <xdr:cNvSpPr/>
      </xdr:nvSpPr>
      <xdr:spPr>
        <a:xfrm>
          <a:off x="14541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71301</xdr:rowOff>
    </xdr:from>
    <xdr:to>
      <xdr:col>81</xdr:col>
      <xdr:colOff>50800</xdr:colOff>
      <xdr:row>105</xdr:row>
      <xdr:rowOff>126819</xdr:rowOff>
    </xdr:to>
    <xdr:cxnSp macro="">
      <xdr:nvCxnSpPr>
        <xdr:cNvPr id="668" name="直線コネクタ 667"/>
        <xdr:cNvCxnSpPr/>
      </xdr:nvCxnSpPr>
      <xdr:spPr>
        <a:xfrm flipV="1">
          <a:off x="14592300" y="180735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142620</xdr:rowOff>
    </xdr:from>
    <xdr:ext cx="405111" cy="259045"/>
    <xdr:sp macro="" textlink="">
      <xdr:nvSpPr>
        <xdr:cNvPr id="669" name="n_1aveValue【公民館】&#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56078</xdr:rowOff>
    </xdr:from>
    <xdr:ext cx="405111" cy="259045"/>
    <xdr:sp macro="" textlink="">
      <xdr:nvSpPr>
        <xdr:cNvPr id="670" name="n_2aveValue【公民館】&#10;有形固定資産減価償却率"/>
        <xdr:cNvSpPr txBox="1"/>
      </xdr:nvSpPr>
      <xdr:spPr>
        <a:xfrm>
          <a:off x="14389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138628</xdr:rowOff>
    </xdr:from>
    <xdr:ext cx="405111" cy="259045"/>
    <xdr:sp macro="" textlink="">
      <xdr:nvSpPr>
        <xdr:cNvPr id="671" name="n_1mainValue【公民館】&#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22696</xdr:rowOff>
    </xdr:from>
    <xdr:ext cx="405111" cy="259045"/>
    <xdr:sp macro="" textlink="">
      <xdr:nvSpPr>
        <xdr:cNvPr id="672" name="n_2mainValue【公民館】&#10;有形固定資産減価償却率"/>
        <xdr:cNvSpPr txBox="1"/>
      </xdr:nvSpPr>
      <xdr:spPr>
        <a:xfrm>
          <a:off x="14389744" y="1785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3" name="正方形/長方形 6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4" name="正方形/長方形 6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5" name="正方形/長方形 6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6" name="正方形/長方形 6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7" name="正方形/長方形 6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8" name="正方形/長方形 6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9" name="正方形/長方形 6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0" name="正方形/長方形 6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1" name="テキスト ボックス 6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2" name="直線コネクタ 6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3" name="直線コネクタ 6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4" name="テキスト ボックス 6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5" name="直線コネクタ 6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6" name="テキスト ボックス 6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7" name="直線コネクタ 6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8" name="テキスト ボックス 6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9" name="直線コネクタ 6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0" name="テキスト ボックス 6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1" name="直線コネクタ 6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2" name="テキスト ボックス 6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96" name="直線コネクタ 695"/>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97"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98" name="直線コネクタ 697"/>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99"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700" name="直線コネクタ 699"/>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701" name="【公民館】&#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02" name="フローチャート: 判断 701"/>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03" name="フローチャート: 判断 70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704" name="フローチャート: 判断 703"/>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10" name="楕円 709"/>
        <xdr:cNvSpPr/>
      </xdr:nvSpPr>
      <xdr:spPr>
        <a:xfrm>
          <a:off x="22110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83838</xdr:rowOff>
    </xdr:from>
    <xdr:ext cx="469744" cy="259045"/>
    <xdr:sp macro="" textlink="">
      <xdr:nvSpPr>
        <xdr:cNvPr id="711" name="【公民館】&#10;一人当たり面積該当値テキスト"/>
        <xdr:cNvSpPr txBox="1"/>
      </xdr:nvSpPr>
      <xdr:spPr>
        <a:xfrm>
          <a:off x="22199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113030</xdr:rowOff>
    </xdr:from>
    <xdr:to>
      <xdr:col>112</xdr:col>
      <xdr:colOff>38100</xdr:colOff>
      <xdr:row>106</xdr:row>
      <xdr:rowOff>43180</xdr:rowOff>
    </xdr:to>
    <xdr:sp macro="" textlink="">
      <xdr:nvSpPr>
        <xdr:cNvPr id="712" name="楕円 711"/>
        <xdr:cNvSpPr/>
      </xdr:nvSpPr>
      <xdr:spPr>
        <a:xfrm>
          <a:off x="2127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156211</xdr:rowOff>
    </xdr:from>
    <xdr:to>
      <xdr:col>116</xdr:col>
      <xdr:colOff>63500</xdr:colOff>
      <xdr:row>105</xdr:row>
      <xdr:rowOff>163830</xdr:rowOff>
    </xdr:to>
    <xdr:cxnSp macro="">
      <xdr:nvCxnSpPr>
        <xdr:cNvPr id="713" name="直線コネクタ 712"/>
        <xdr:cNvCxnSpPr/>
      </xdr:nvCxnSpPr>
      <xdr:spPr>
        <a:xfrm flipV="1">
          <a:off x="21323300" y="18158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113030</xdr:rowOff>
    </xdr:from>
    <xdr:to>
      <xdr:col>107</xdr:col>
      <xdr:colOff>101600</xdr:colOff>
      <xdr:row>106</xdr:row>
      <xdr:rowOff>43180</xdr:rowOff>
    </xdr:to>
    <xdr:sp macro="" textlink="">
      <xdr:nvSpPr>
        <xdr:cNvPr id="714" name="楕円 713"/>
        <xdr:cNvSpPr/>
      </xdr:nvSpPr>
      <xdr:spPr>
        <a:xfrm>
          <a:off x="20383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163830</xdr:rowOff>
    </xdr:from>
    <xdr:to>
      <xdr:col>111</xdr:col>
      <xdr:colOff>177800</xdr:colOff>
      <xdr:row>105</xdr:row>
      <xdr:rowOff>163830</xdr:rowOff>
    </xdr:to>
    <xdr:cxnSp macro="">
      <xdr:nvCxnSpPr>
        <xdr:cNvPr id="715" name="直線コネクタ 714"/>
        <xdr:cNvCxnSpPr/>
      </xdr:nvCxnSpPr>
      <xdr:spPr>
        <a:xfrm>
          <a:off x="20434300" y="1816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16"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717" name="n_2aveValue【公民館】&#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34307</xdr:rowOff>
    </xdr:from>
    <xdr:ext cx="469744" cy="259045"/>
    <xdr:sp macro="" textlink="">
      <xdr:nvSpPr>
        <xdr:cNvPr id="718" name="n_1mainValue【公民館】&#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34307</xdr:rowOff>
    </xdr:from>
    <xdr:ext cx="469744" cy="259045"/>
    <xdr:sp macro="" textlink="">
      <xdr:nvSpPr>
        <xdr:cNvPr id="719" name="n_2mainValue【公民館】&#10;一人当たり面積"/>
        <xdr:cNvSpPr txBox="1"/>
      </xdr:nvSpPr>
      <xdr:spPr>
        <a:xfrm>
          <a:off x="20199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が特に低くなっている施設として、「認定こども園・幼稚園・保育所」が挙げられ、平成２５年度に中央保育所を建替えしたことによるものである。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また、一人当たりの面積では、公営住宅が高く、逆に認定こども園・幼稚園・保育所は低い数値を示している。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190,122
184,838
212.47
74,990,197
74,122,669
519,659
41,901,223
77,481,097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1" name="楕円 70"/>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31949</xdr:rowOff>
    </xdr:from>
    <xdr:ext cx="405111" cy="259045"/>
    <xdr:sp macro="" textlink="">
      <xdr:nvSpPr>
        <xdr:cNvPr id="72" name="【図書館】&#10;有形固定資産減価償却率該当値テキスト"/>
        <xdr:cNvSpPr txBox="1"/>
      </xdr:nvSpPr>
      <xdr:spPr>
        <a:xfrm>
          <a:off x="4673600" y="637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3" name="楕円 72"/>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92528</xdr:rowOff>
    </xdr:to>
    <xdr:cxnSp macro="">
      <xdr:nvCxnSpPr>
        <xdr:cNvPr id="74" name="直線コネクタ 73"/>
        <xdr:cNvCxnSpPr/>
      </xdr:nvCxnSpPr>
      <xdr:spPr>
        <a:xfrm flipV="1">
          <a:off x="3797300" y="657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5" name="楕円 74"/>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125185</xdr:rowOff>
    </xdr:to>
    <xdr:cxnSp macro="">
      <xdr:nvCxnSpPr>
        <xdr:cNvPr id="76" name="直線コネクタ 75"/>
        <xdr:cNvCxnSpPr/>
      </xdr:nvCxnSpPr>
      <xdr:spPr>
        <a:xfrm flipV="1">
          <a:off x="2908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7"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8"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159855</xdr:rowOff>
    </xdr:from>
    <xdr:ext cx="405111" cy="259045"/>
    <xdr:sp macro="" textlink="">
      <xdr:nvSpPr>
        <xdr:cNvPr id="79" name="n_1mainValue【図書館】&#10;有形固定資産減価償却率"/>
        <xdr:cNvSpPr txBox="1"/>
      </xdr:nvSpPr>
      <xdr:spPr>
        <a:xfrm>
          <a:off x="3582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0" name="n_2mainValue【図書館】&#10;有形固定資産減価償却率"/>
        <xdr:cNvSpPr txBox="1"/>
      </xdr:nvSpPr>
      <xdr:spPr>
        <a:xfrm>
          <a:off x="2705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102" name="直線コネクタ 101"/>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3"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4" name="直線コネクタ 103"/>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5"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6" name="直線コネクタ 105"/>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0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8" name="フローチャート: 判断 10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9" name="フローチャート: 判断 108"/>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0" name="フローチャート: 判断 10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151130</xdr:rowOff>
    </xdr:from>
    <xdr:to>
      <xdr:col>55</xdr:col>
      <xdr:colOff>50800</xdr:colOff>
      <xdr:row>38</xdr:row>
      <xdr:rowOff>81280</xdr:rowOff>
    </xdr:to>
    <xdr:sp macro="" textlink="">
      <xdr:nvSpPr>
        <xdr:cNvPr id="116" name="楕円 115"/>
        <xdr:cNvSpPr/>
      </xdr:nvSpPr>
      <xdr:spPr>
        <a:xfrm>
          <a:off x="10426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2557</xdr:rowOff>
    </xdr:from>
    <xdr:ext cx="469744" cy="259045"/>
    <xdr:sp macro="" textlink="">
      <xdr:nvSpPr>
        <xdr:cNvPr id="117" name="【図書館】&#10;一人当たり面積該当値テキスト"/>
        <xdr:cNvSpPr txBox="1"/>
      </xdr:nvSpPr>
      <xdr:spPr>
        <a:xfrm>
          <a:off x="10515600"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18" name="楕円 117"/>
        <xdr:cNvSpPr/>
      </xdr:nvSpPr>
      <xdr:spPr>
        <a:xfrm>
          <a:off x="958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30480</xdr:rowOff>
    </xdr:from>
    <xdr:to>
      <xdr:col>55</xdr:col>
      <xdr:colOff>0</xdr:colOff>
      <xdr:row>38</xdr:row>
      <xdr:rowOff>30480</xdr:rowOff>
    </xdr:to>
    <xdr:cxnSp macro="">
      <xdr:nvCxnSpPr>
        <xdr:cNvPr id="119" name="直線コネクタ 118"/>
        <xdr:cNvCxnSpPr/>
      </xdr:nvCxnSpPr>
      <xdr:spPr>
        <a:xfrm>
          <a:off x="9639300" y="654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20" name="楕円 119"/>
        <xdr:cNvSpPr/>
      </xdr:nvSpPr>
      <xdr:spPr>
        <a:xfrm>
          <a:off x="869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38</xdr:row>
      <xdr:rowOff>30480</xdr:rowOff>
    </xdr:to>
    <xdr:cxnSp macro="">
      <xdr:nvCxnSpPr>
        <xdr:cNvPr id="121" name="直線コネクタ 120"/>
        <xdr:cNvCxnSpPr/>
      </xdr:nvCxnSpPr>
      <xdr:spPr>
        <a:xfrm>
          <a:off x="8750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72407</xdr:rowOff>
    </xdr:from>
    <xdr:ext cx="469744" cy="259045"/>
    <xdr:sp macro="" textlink="">
      <xdr:nvSpPr>
        <xdr:cNvPr id="122" name="n_1aveValue【図書館】&#10;一人当たり面積"/>
        <xdr:cNvSpPr txBox="1"/>
      </xdr:nvSpPr>
      <xdr:spPr>
        <a:xfrm>
          <a:off x="9391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23"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97807</xdr:rowOff>
    </xdr:from>
    <xdr:ext cx="469744" cy="259045"/>
    <xdr:sp macro="" textlink="">
      <xdr:nvSpPr>
        <xdr:cNvPr id="124" name="n_1main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25" name="n_2mainValue【図書館】&#10;一人当たり面積"/>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8" name="直線コネクタ 147"/>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9"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50" name="直線コネクタ 149"/>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51"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52" name="直線コネクタ 151"/>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67073</xdr:rowOff>
    </xdr:from>
    <xdr:ext cx="405111" cy="259045"/>
    <xdr:sp macro="" textlink="">
      <xdr:nvSpPr>
        <xdr:cNvPr id="153" name="【体育館・プール】&#10;有形固定資産減価償却率平均値テキスト"/>
        <xdr:cNvSpPr txBox="1"/>
      </xdr:nvSpPr>
      <xdr:spPr>
        <a:xfrm>
          <a:off x="4673600" y="1018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54" name="フローチャート: 判断 153"/>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55" name="フローチャート: 判断 154"/>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6" name="フローチャート: 判断 155"/>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29210</xdr:rowOff>
    </xdr:from>
    <xdr:to>
      <xdr:col>24</xdr:col>
      <xdr:colOff>114300</xdr:colOff>
      <xdr:row>55</xdr:row>
      <xdr:rowOff>130810</xdr:rowOff>
    </xdr:to>
    <xdr:sp macro="" textlink="">
      <xdr:nvSpPr>
        <xdr:cNvPr id="162" name="楕円 161"/>
        <xdr:cNvSpPr/>
      </xdr:nvSpPr>
      <xdr:spPr>
        <a:xfrm>
          <a:off x="45847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115587</xdr:rowOff>
    </xdr:from>
    <xdr:ext cx="405111" cy="259045"/>
    <xdr:sp macro="" textlink="">
      <xdr:nvSpPr>
        <xdr:cNvPr id="163" name="【体育館・プール】&#10;有形固定資産減価償却率該当値テキスト"/>
        <xdr:cNvSpPr txBox="1"/>
      </xdr:nvSpPr>
      <xdr:spPr>
        <a:xfrm>
          <a:off x="4673600" y="9373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97790</xdr:rowOff>
    </xdr:from>
    <xdr:to>
      <xdr:col>20</xdr:col>
      <xdr:colOff>38100</xdr:colOff>
      <xdr:row>56</xdr:row>
      <xdr:rowOff>27940</xdr:rowOff>
    </xdr:to>
    <xdr:sp macro="" textlink="">
      <xdr:nvSpPr>
        <xdr:cNvPr id="164" name="楕円 163"/>
        <xdr:cNvSpPr/>
      </xdr:nvSpPr>
      <xdr:spPr>
        <a:xfrm>
          <a:off x="3746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80010</xdr:rowOff>
    </xdr:from>
    <xdr:to>
      <xdr:col>24</xdr:col>
      <xdr:colOff>63500</xdr:colOff>
      <xdr:row>55</xdr:row>
      <xdr:rowOff>148590</xdr:rowOff>
    </xdr:to>
    <xdr:cxnSp macro="">
      <xdr:nvCxnSpPr>
        <xdr:cNvPr id="165" name="直線コネクタ 164"/>
        <xdr:cNvCxnSpPr/>
      </xdr:nvCxnSpPr>
      <xdr:spPr>
        <a:xfrm flipV="1">
          <a:off x="3797300" y="9509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166370</xdr:rowOff>
    </xdr:from>
    <xdr:to>
      <xdr:col>15</xdr:col>
      <xdr:colOff>101600</xdr:colOff>
      <xdr:row>56</xdr:row>
      <xdr:rowOff>96520</xdr:rowOff>
    </xdr:to>
    <xdr:sp macro="" textlink="">
      <xdr:nvSpPr>
        <xdr:cNvPr id="166" name="楕円 165"/>
        <xdr:cNvSpPr/>
      </xdr:nvSpPr>
      <xdr:spPr>
        <a:xfrm>
          <a:off x="2857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148590</xdr:rowOff>
    </xdr:from>
    <xdr:to>
      <xdr:col>19</xdr:col>
      <xdr:colOff>177800</xdr:colOff>
      <xdr:row>56</xdr:row>
      <xdr:rowOff>45720</xdr:rowOff>
    </xdr:to>
    <xdr:cxnSp macro="">
      <xdr:nvCxnSpPr>
        <xdr:cNvPr id="167" name="直線コネクタ 166"/>
        <xdr:cNvCxnSpPr/>
      </xdr:nvCxnSpPr>
      <xdr:spPr>
        <a:xfrm flipV="1">
          <a:off x="2908300" y="9578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9923</xdr:rowOff>
    </xdr:from>
    <xdr:ext cx="405111" cy="259045"/>
    <xdr:sp macro="" textlink="">
      <xdr:nvSpPr>
        <xdr:cNvPr id="168" name="n_1aveValue【体育館・プール】&#10;有形固定資産減価償却率"/>
        <xdr:cNvSpPr txBox="1"/>
      </xdr:nvSpPr>
      <xdr:spPr>
        <a:xfrm>
          <a:off x="3582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169" name="n_2aveValue【体育館・プール】&#10;有形固定資産減価償却率"/>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44467</xdr:rowOff>
    </xdr:from>
    <xdr:ext cx="405111" cy="259045"/>
    <xdr:sp macro="" textlink="">
      <xdr:nvSpPr>
        <xdr:cNvPr id="170" name="n_1mainValue【体育館・プール】&#10;有形固定資産減価償却率"/>
        <xdr:cNvSpPr txBox="1"/>
      </xdr:nvSpPr>
      <xdr:spPr>
        <a:xfrm>
          <a:off x="358204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113047</xdr:rowOff>
    </xdr:from>
    <xdr:ext cx="405111" cy="259045"/>
    <xdr:sp macro="" textlink="">
      <xdr:nvSpPr>
        <xdr:cNvPr id="171" name="n_2mainValue【体育館・プール】&#10;有形固定資産減価償却率"/>
        <xdr:cNvSpPr txBox="1"/>
      </xdr:nvSpPr>
      <xdr:spPr>
        <a:xfrm>
          <a:off x="2705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95" name="直線コネクタ 194"/>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6"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7" name="直線コネクタ 196"/>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98"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9" name="直線コネクタ 19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128287</xdr:rowOff>
    </xdr:from>
    <xdr:ext cx="469744" cy="259045"/>
    <xdr:sp macro="" textlink="">
      <xdr:nvSpPr>
        <xdr:cNvPr id="200" name="【体育館・プール】&#10;一人当たり面積平均値テキスト"/>
        <xdr:cNvSpPr txBox="1"/>
      </xdr:nvSpPr>
      <xdr:spPr>
        <a:xfrm>
          <a:off x="1051560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01" name="フローチャート: 判断 200"/>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202" name="フローチャート: 判断 201"/>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3" name="フローチャート: 判断 202"/>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2540</xdr:rowOff>
    </xdr:from>
    <xdr:to>
      <xdr:col>55</xdr:col>
      <xdr:colOff>50800</xdr:colOff>
      <xdr:row>64</xdr:row>
      <xdr:rowOff>104140</xdr:rowOff>
    </xdr:to>
    <xdr:sp macro="" textlink="">
      <xdr:nvSpPr>
        <xdr:cNvPr id="209" name="楕円 208"/>
        <xdr:cNvSpPr/>
      </xdr:nvSpPr>
      <xdr:spPr>
        <a:xfrm>
          <a:off x="104267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88917</xdr:rowOff>
    </xdr:from>
    <xdr:ext cx="469744" cy="259045"/>
    <xdr:sp macro="" textlink="">
      <xdr:nvSpPr>
        <xdr:cNvPr id="210" name="【体育館・プール】&#10;一人当たり面積該当値テキスト"/>
        <xdr:cNvSpPr txBox="1"/>
      </xdr:nvSpPr>
      <xdr:spPr>
        <a:xfrm>
          <a:off x="10515600" y="108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2540</xdr:rowOff>
    </xdr:from>
    <xdr:to>
      <xdr:col>50</xdr:col>
      <xdr:colOff>165100</xdr:colOff>
      <xdr:row>64</xdr:row>
      <xdr:rowOff>104140</xdr:rowOff>
    </xdr:to>
    <xdr:sp macro="" textlink="">
      <xdr:nvSpPr>
        <xdr:cNvPr id="211" name="楕円 210"/>
        <xdr:cNvSpPr/>
      </xdr:nvSpPr>
      <xdr:spPr>
        <a:xfrm>
          <a:off x="9588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53340</xdr:rowOff>
    </xdr:from>
    <xdr:to>
      <xdr:col>55</xdr:col>
      <xdr:colOff>0</xdr:colOff>
      <xdr:row>64</xdr:row>
      <xdr:rowOff>53340</xdr:rowOff>
    </xdr:to>
    <xdr:cxnSp macro="">
      <xdr:nvCxnSpPr>
        <xdr:cNvPr id="212" name="直線コネクタ 211"/>
        <xdr:cNvCxnSpPr/>
      </xdr:nvCxnSpPr>
      <xdr:spPr>
        <a:xfrm>
          <a:off x="9639300" y="11026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2540</xdr:rowOff>
    </xdr:from>
    <xdr:to>
      <xdr:col>46</xdr:col>
      <xdr:colOff>38100</xdr:colOff>
      <xdr:row>64</xdr:row>
      <xdr:rowOff>104140</xdr:rowOff>
    </xdr:to>
    <xdr:sp macro="" textlink="">
      <xdr:nvSpPr>
        <xdr:cNvPr id="213" name="楕円 212"/>
        <xdr:cNvSpPr/>
      </xdr:nvSpPr>
      <xdr:spPr>
        <a:xfrm>
          <a:off x="8699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53340</xdr:rowOff>
    </xdr:from>
    <xdr:to>
      <xdr:col>50</xdr:col>
      <xdr:colOff>114300</xdr:colOff>
      <xdr:row>64</xdr:row>
      <xdr:rowOff>53340</xdr:rowOff>
    </xdr:to>
    <xdr:cxnSp macro="">
      <xdr:nvCxnSpPr>
        <xdr:cNvPr id="214" name="直線コネクタ 213"/>
        <xdr:cNvCxnSpPr/>
      </xdr:nvCxnSpPr>
      <xdr:spPr>
        <a:xfrm>
          <a:off x="8750300" y="1102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33037</xdr:rowOff>
    </xdr:from>
    <xdr:ext cx="469744" cy="259045"/>
    <xdr:sp macro="" textlink="">
      <xdr:nvSpPr>
        <xdr:cNvPr id="215"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16"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95267</xdr:rowOff>
    </xdr:from>
    <xdr:ext cx="469744" cy="259045"/>
    <xdr:sp macro="" textlink="">
      <xdr:nvSpPr>
        <xdr:cNvPr id="217" name="n_1mainValue【体育館・プール】&#10;一人当たり面積"/>
        <xdr:cNvSpPr txBox="1"/>
      </xdr:nvSpPr>
      <xdr:spPr>
        <a:xfrm>
          <a:off x="9391727"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95267</xdr:rowOff>
    </xdr:from>
    <xdr:ext cx="469744" cy="259045"/>
    <xdr:sp macro="" textlink="">
      <xdr:nvSpPr>
        <xdr:cNvPr id="218" name="n_2mainValue【体育館・プール】&#10;一人当たり面積"/>
        <xdr:cNvSpPr txBox="1"/>
      </xdr:nvSpPr>
      <xdr:spPr>
        <a:xfrm>
          <a:off x="8515427"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43" name="直線コネクタ 242"/>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4"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5" name="直線コネクタ 244"/>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46"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47" name="直線コネクタ 246"/>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163847</xdr:rowOff>
    </xdr:from>
    <xdr:ext cx="405111" cy="259045"/>
    <xdr:sp macro="" textlink="">
      <xdr:nvSpPr>
        <xdr:cNvPr id="248" name="【福祉施設】&#10;有形固定資産減価償却率平均値テキスト"/>
        <xdr:cNvSpPr txBox="1"/>
      </xdr:nvSpPr>
      <xdr:spPr>
        <a:xfrm>
          <a:off x="4673600" y="1422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49" name="フローチャート: 判断 248"/>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50" name="フローチャート: 判断 249"/>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51" name="フローチャート: 判断 250"/>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57" name="楕円 256"/>
        <xdr:cNvSpPr/>
      </xdr:nvSpPr>
      <xdr:spPr>
        <a:xfrm>
          <a:off x="4584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170197</xdr:rowOff>
    </xdr:from>
    <xdr:ext cx="405111" cy="259045"/>
    <xdr:sp macro="" textlink="">
      <xdr:nvSpPr>
        <xdr:cNvPr id="258" name="【福祉施設】&#10;有形固定資産減価償却率該当値テキスト"/>
        <xdr:cNvSpPr txBox="1"/>
      </xdr:nvSpPr>
      <xdr:spPr>
        <a:xfrm>
          <a:off x="4673600"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xdr:rowOff>
    </xdr:from>
    <xdr:to>
      <xdr:col>20</xdr:col>
      <xdr:colOff>38100</xdr:colOff>
      <xdr:row>83</xdr:row>
      <xdr:rowOff>117475</xdr:rowOff>
    </xdr:to>
    <xdr:sp macro="" textlink="">
      <xdr:nvSpPr>
        <xdr:cNvPr id="259" name="楕円 258"/>
        <xdr:cNvSpPr/>
      </xdr:nvSpPr>
      <xdr:spPr>
        <a:xfrm>
          <a:off x="3746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66675</xdr:rowOff>
    </xdr:to>
    <xdr:cxnSp macro="">
      <xdr:nvCxnSpPr>
        <xdr:cNvPr id="260" name="直線コネクタ 259"/>
        <xdr:cNvCxnSpPr/>
      </xdr:nvCxnSpPr>
      <xdr:spPr>
        <a:xfrm flipV="1">
          <a:off x="3797300" y="142570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52070</xdr:rowOff>
    </xdr:from>
    <xdr:to>
      <xdr:col>15</xdr:col>
      <xdr:colOff>101600</xdr:colOff>
      <xdr:row>83</xdr:row>
      <xdr:rowOff>153670</xdr:rowOff>
    </xdr:to>
    <xdr:sp macro="" textlink="">
      <xdr:nvSpPr>
        <xdr:cNvPr id="261" name="楕円 260"/>
        <xdr:cNvSpPr/>
      </xdr:nvSpPr>
      <xdr:spPr>
        <a:xfrm>
          <a:off x="2857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66675</xdr:rowOff>
    </xdr:from>
    <xdr:to>
      <xdr:col>19</xdr:col>
      <xdr:colOff>177800</xdr:colOff>
      <xdr:row>83</xdr:row>
      <xdr:rowOff>102870</xdr:rowOff>
    </xdr:to>
    <xdr:cxnSp macro="">
      <xdr:nvCxnSpPr>
        <xdr:cNvPr id="262" name="直線コネクタ 261"/>
        <xdr:cNvCxnSpPr/>
      </xdr:nvCxnSpPr>
      <xdr:spPr>
        <a:xfrm flipV="1">
          <a:off x="2908300" y="142970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139082</xdr:rowOff>
    </xdr:from>
    <xdr:ext cx="405111" cy="259045"/>
    <xdr:sp macro="" textlink="">
      <xdr:nvSpPr>
        <xdr:cNvPr id="263" name="n_1ave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7638</xdr:rowOff>
    </xdr:from>
    <xdr:ext cx="405111" cy="259045"/>
    <xdr:sp macro="" textlink="">
      <xdr:nvSpPr>
        <xdr:cNvPr id="264" name="n_2aveValue【福祉施設】&#10;有形固定資産減価償却率"/>
        <xdr:cNvSpPr txBox="1"/>
      </xdr:nvSpPr>
      <xdr:spPr>
        <a:xfrm>
          <a:off x="2705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134002</xdr:rowOff>
    </xdr:from>
    <xdr:ext cx="405111" cy="259045"/>
    <xdr:sp macro="" textlink="">
      <xdr:nvSpPr>
        <xdr:cNvPr id="265" name="n_1mainValue【福祉施設】&#10;有形固定資産減価償却率"/>
        <xdr:cNvSpPr txBox="1"/>
      </xdr:nvSpPr>
      <xdr:spPr>
        <a:xfrm>
          <a:off x="3582044"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170197</xdr:rowOff>
    </xdr:from>
    <xdr:ext cx="405111" cy="259045"/>
    <xdr:sp macro="" textlink="">
      <xdr:nvSpPr>
        <xdr:cNvPr id="266" name="n_2mainValue【福祉施設】&#10;有形固定資産減価償却率"/>
        <xdr:cNvSpPr txBox="1"/>
      </xdr:nvSpPr>
      <xdr:spPr>
        <a:xfrm>
          <a:off x="2705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90" name="直線コネクタ 289"/>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91"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92" name="直線コネクタ 291"/>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93"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94" name="直線コネクタ 293"/>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295" name="【福祉施設】&#10;一人当たり面積平均値テキスト"/>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96" name="フローチャート: 判断 295"/>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97" name="フローチャート: 判断 296"/>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98" name="フローチャート: 判断 297"/>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04" name="楕円 303"/>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05" name="【福祉施設】&#10;一人当たり面積該当値テキスト"/>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114300</xdr:rowOff>
    </xdr:from>
    <xdr:to>
      <xdr:col>50</xdr:col>
      <xdr:colOff>165100</xdr:colOff>
      <xdr:row>85</xdr:row>
      <xdr:rowOff>44450</xdr:rowOff>
    </xdr:to>
    <xdr:sp macro="" textlink="">
      <xdr:nvSpPr>
        <xdr:cNvPr id="306" name="楕円 305"/>
        <xdr:cNvSpPr/>
      </xdr:nvSpPr>
      <xdr:spPr>
        <a:xfrm>
          <a:off x="9588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165100</xdr:rowOff>
    </xdr:to>
    <xdr:cxnSp macro="">
      <xdr:nvCxnSpPr>
        <xdr:cNvPr id="307" name="直線コネクタ 306"/>
        <xdr:cNvCxnSpPr/>
      </xdr:nvCxnSpPr>
      <xdr:spPr>
        <a:xfrm flipV="1">
          <a:off x="9639300" y="14554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114300</xdr:rowOff>
    </xdr:from>
    <xdr:to>
      <xdr:col>46</xdr:col>
      <xdr:colOff>38100</xdr:colOff>
      <xdr:row>85</xdr:row>
      <xdr:rowOff>44450</xdr:rowOff>
    </xdr:to>
    <xdr:sp macro="" textlink="">
      <xdr:nvSpPr>
        <xdr:cNvPr id="308" name="楕円 307"/>
        <xdr:cNvSpPr/>
      </xdr:nvSpPr>
      <xdr:spPr>
        <a:xfrm>
          <a:off x="8699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165100</xdr:rowOff>
    </xdr:from>
    <xdr:to>
      <xdr:col>50</xdr:col>
      <xdr:colOff>114300</xdr:colOff>
      <xdr:row>84</xdr:row>
      <xdr:rowOff>165100</xdr:rowOff>
    </xdr:to>
    <xdr:cxnSp macro="">
      <xdr:nvCxnSpPr>
        <xdr:cNvPr id="309" name="直線コネクタ 308"/>
        <xdr:cNvCxnSpPr/>
      </xdr:nvCxnSpPr>
      <xdr:spPr>
        <a:xfrm>
          <a:off x="8750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168927</xdr:rowOff>
    </xdr:from>
    <xdr:ext cx="469744" cy="259045"/>
    <xdr:sp macro="" textlink="">
      <xdr:nvSpPr>
        <xdr:cNvPr id="310" name="n_1aveValue【福祉施設】&#10;一人当たり面積"/>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149877</xdr:rowOff>
    </xdr:from>
    <xdr:ext cx="469744" cy="259045"/>
    <xdr:sp macro="" textlink="">
      <xdr:nvSpPr>
        <xdr:cNvPr id="311" name="n_2aveValue【福祉施設】&#10;一人当たり面積"/>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35577</xdr:rowOff>
    </xdr:from>
    <xdr:ext cx="469744" cy="259045"/>
    <xdr:sp macro="" textlink="">
      <xdr:nvSpPr>
        <xdr:cNvPr id="312" name="n_1mainValue【福祉施設】&#10;一人当たり面積"/>
        <xdr:cNvSpPr txBox="1"/>
      </xdr:nvSpPr>
      <xdr:spPr>
        <a:xfrm>
          <a:off x="93917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35577</xdr:rowOff>
    </xdr:from>
    <xdr:ext cx="469744" cy="259045"/>
    <xdr:sp macro="" textlink="">
      <xdr:nvSpPr>
        <xdr:cNvPr id="313" name="n_2mainValue【福祉施設】&#10;一人当たり面積"/>
        <xdr:cNvSpPr txBox="1"/>
      </xdr:nvSpPr>
      <xdr:spPr>
        <a:xfrm>
          <a:off x="8515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4" name="テキスト ボックス 3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6" name="テキスト ボックス 3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4" name="テキスト ボックス 3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8" name="直線コネクタ 337"/>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9"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40" name="直線コネクタ 339"/>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2" name="直線コネクタ 34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12082</xdr:rowOff>
    </xdr:from>
    <xdr:ext cx="405111" cy="259045"/>
    <xdr:sp macro="" textlink="">
      <xdr:nvSpPr>
        <xdr:cNvPr id="343" name="【市民会館】&#10;有形固定資産減価償却率平均値テキスト"/>
        <xdr:cNvSpPr txBox="1"/>
      </xdr:nvSpPr>
      <xdr:spPr>
        <a:xfrm>
          <a:off x="4673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44" name="フローチャート: 判断 343"/>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45" name="フローチャート: 判断 344"/>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46" name="フローチャート: 判断 345"/>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101600</xdr:rowOff>
    </xdr:from>
    <xdr:to>
      <xdr:col>24</xdr:col>
      <xdr:colOff>114300</xdr:colOff>
      <xdr:row>106</xdr:row>
      <xdr:rowOff>31750</xdr:rowOff>
    </xdr:to>
    <xdr:sp macro="" textlink="">
      <xdr:nvSpPr>
        <xdr:cNvPr id="352" name="楕円 351"/>
        <xdr:cNvSpPr/>
      </xdr:nvSpPr>
      <xdr:spPr>
        <a:xfrm>
          <a:off x="45847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80027</xdr:rowOff>
    </xdr:from>
    <xdr:ext cx="405111" cy="259045"/>
    <xdr:sp macro="" textlink="">
      <xdr:nvSpPr>
        <xdr:cNvPr id="353" name="【市民会館】&#10;有形固定資産減価償却率該当値テキスト"/>
        <xdr:cNvSpPr txBox="1"/>
      </xdr:nvSpPr>
      <xdr:spPr>
        <a:xfrm>
          <a:off x="4673600"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99695</xdr:rowOff>
    </xdr:from>
    <xdr:to>
      <xdr:col>20</xdr:col>
      <xdr:colOff>38100</xdr:colOff>
      <xdr:row>106</xdr:row>
      <xdr:rowOff>29845</xdr:rowOff>
    </xdr:to>
    <xdr:sp macro="" textlink="">
      <xdr:nvSpPr>
        <xdr:cNvPr id="354" name="楕円 353"/>
        <xdr:cNvSpPr/>
      </xdr:nvSpPr>
      <xdr:spPr>
        <a:xfrm>
          <a:off x="3746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150495</xdr:rowOff>
    </xdr:from>
    <xdr:to>
      <xdr:col>24</xdr:col>
      <xdr:colOff>63500</xdr:colOff>
      <xdr:row>105</xdr:row>
      <xdr:rowOff>152400</xdr:rowOff>
    </xdr:to>
    <xdr:cxnSp macro="">
      <xdr:nvCxnSpPr>
        <xdr:cNvPr id="355" name="直線コネクタ 354"/>
        <xdr:cNvCxnSpPr/>
      </xdr:nvCxnSpPr>
      <xdr:spPr>
        <a:xfrm>
          <a:off x="3797300" y="181527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118745</xdr:rowOff>
    </xdr:from>
    <xdr:to>
      <xdr:col>15</xdr:col>
      <xdr:colOff>101600</xdr:colOff>
      <xdr:row>106</xdr:row>
      <xdr:rowOff>48895</xdr:rowOff>
    </xdr:to>
    <xdr:sp macro="" textlink="">
      <xdr:nvSpPr>
        <xdr:cNvPr id="356" name="楕円 355"/>
        <xdr:cNvSpPr/>
      </xdr:nvSpPr>
      <xdr:spPr>
        <a:xfrm>
          <a:off x="2857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150495</xdr:rowOff>
    </xdr:from>
    <xdr:to>
      <xdr:col>19</xdr:col>
      <xdr:colOff>177800</xdr:colOff>
      <xdr:row>105</xdr:row>
      <xdr:rowOff>169545</xdr:rowOff>
    </xdr:to>
    <xdr:cxnSp macro="">
      <xdr:nvCxnSpPr>
        <xdr:cNvPr id="357" name="直線コネクタ 356"/>
        <xdr:cNvCxnSpPr/>
      </xdr:nvCxnSpPr>
      <xdr:spPr>
        <a:xfrm flipV="1">
          <a:off x="2908300" y="181527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111141</xdr:rowOff>
    </xdr:from>
    <xdr:ext cx="405111" cy="259045"/>
    <xdr:sp macro="" textlink="">
      <xdr:nvSpPr>
        <xdr:cNvPr id="358" name="n_1aveValue【市民会館】&#10;有形固定資産減価償却率"/>
        <xdr:cNvSpPr txBox="1"/>
      </xdr:nvSpPr>
      <xdr:spPr>
        <a:xfrm>
          <a:off x="35820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139716</xdr:rowOff>
    </xdr:from>
    <xdr:ext cx="405111" cy="259045"/>
    <xdr:sp macro="" textlink="">
      <xdr:nvSpPr>
        <xdr:cNvPr id="359" name="n_2aveValue【市民会館】&#10;有形固定資産減価償却率"/>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20972</xdr:rowOff>
    </xdr:from>
    <xdr:ext cx="405111" cy="259045"/>
    <xdr:sp macro="" textlink="">
      <xdr:nvSpPr>
        <xdr:cNvPr id="360" name="n_1mainValue【市民会館】&#10;有形固定資産減価償却率"/>
        <xdr:cNvSpPr txBox="1"/>
      </xdr:nvSpPr>
      <xdr:spPr>
        <a:xfrm>
          <a:off x="3582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40022</xdr:rowOff>
    </xdr:from>
    <xdr:ext cx="405111" cy="259045"/>
    <xdr:sp macro="" textlink="">
      <xdr:nvSpPr>
        <xdr:cNvPr id="361" name="n_2mainValue【市民会館】&#10;有形固定資産減価償却率"/>
        <xdr:cNvSpPr txBox="1"/>
      </xdr:nvSpPr>
      <xdr:spPr>
        <a:xfrm>
          <a:off x="27057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85" name="直線コネクタ 384"/>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86"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87" name="直線コネクタ 38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88"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89" name="直線コネクタ 388"/>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156227</xdr:rowOff>
    </xdr:from>
    <xdr:ext cx="469744" cy="259045"/>
    <xdr:sp macro="" textlink="">
      <xdr:nvSpPr>
        <xdr:cNvPr id="390" name="【市民会館】&#10;一人当たり面積平均値テキスト"/>
        <xdr:cNvSpPr txBox="1"/>
      </xdr:nvSpPr>
      <xdr:spPr>
        <a:xfrm>
          <a:off x="105156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91" name="フローチャート: 判断 390"/>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92" name="フローチャート: 判断 391"/>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93" name="フローチャート: 判断 392"/>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399" name="楕円 398"/>
        <xdr:cNvSpPr/>
      </xdr:nvSpPr>
      <xdr:spPr>
        <a:xfrm>
          <a:off x="10426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124477</xdr:rowOff>
    </xdr:from>
    <xdr:ext cx="469744" cy="259045"/>
    <xdr:sp macro="" textlink="">
      <xdr:nvSpPr>
        <xdr:cNvPr id="400" name="【市民会館】&#10;一人当たり面積該当値テキスト"/>
        <xdr:cNvSpPr txBox="1"/>
      </xdr:nvSpPr>
      <xdr:spPr>
        <a:xfrm>
          <a:off x="10515600"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109220</xdr:rowOff>
    </xdr:from>
    <xdr:to>
      <xdr:col>50</xdr:col>
      <xdr:colOff>165100</xdr:colOff>
      <xdr:row>105</xdr:row>
      <xdr:rowOff>39370</xdr:rowOff>
    </xdr:to>
    <xdr:sp macro="" textlink="">
      <xdr:nvSpPr>
        <xdr:cNvPr id="401" name="楕円 400"/>
        <xdr:cNvSpPr/>
      </xdr:nvSpPr>
      <xdr:spPr>
        <a:xfrm>
          <a:off x="9588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152400</xdr:rowOff>
    </xdr:from>
    <xdr:to>
      <xdr:col>55</xdr:col>
      <xdr:colOff>0</xdr:colOff>
      <xdr:row>104</xdr:row>
      <xdr:rowOff>160020</xdr:rowOff>
    </xdr:to>
    <xdr:cxnSp macro="">
      <xdr:nvCxnSpPr>
        <xdr:cNvPr id="402" name="直線コネクタ 401"/>
        <xdr:cNvCxnSpPr/>
      </xdr:nvCxnSpPr>
      <xdr:spPr>
        <a:xfrm flipV="1">
          <a:off x="9639300" y="17983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03" name="楕円 402"/>
        <xdr:cNvSpPr/>
      </xdr:nvSpPr>
      <xdr:spPr>
        <a:xfrm>
          <a:off x="8699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160020</xdr:rowOff>
    </xdr:from>
    <xdr:to>
      <xdr:col>50</xdr:col>
      <xdr:colOff>114300</xdr:colOff>
      <xdr:row>105</xdr:row>
      <xdr:rowOff>3811</xdr:rowOff>
    </xdr:to>
    <xdr:cxnSp macro="">
      <xdr:nvCxnSpPr>
        <xdr:cNvPr id="404" name="直線コネクタ 403"/>
        <xdr:cNvCxnSpPr/>
      </xdr:nvCxnSpPr>
      <xdr:spPr>
        <a:xfrm flipV="1">
          <a:off x="8750300" y="17990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05"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160038</xdr:rowOff>
    </xdr:from>
    <xdr:ext cx="469744" cy="259045"/>
    <xdr:sp macro="" textlink="">
      <xdr:nvSpPr>
        <xdr:cNvPr id="406" name="n_2aveValue【市民会館】&#10;一人当たり面積"/>
        <xdr:cNvSpPr txBox="1"/>
      </xdr:nvSpPr>
      <xdr:spPr>
        <a:xfrm>
          <a:off x="8515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55897</xdr:rowOff>
    </xdr:from>
    <xdr:ext cx="469744" cy="259045"/>
    <xdr:sp macro="" textlink="">
      <xdr:nvSpPr>
        <xdr:cNvPr id="407" name="n_1main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408" name="n_2main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0" name="直線コネクタ 41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1" name="テキスト ボックス 42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2" name="直線コネクタ 42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3" name="テキスト ボックス 42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4" name="直線コネクタ 42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5" name="テキスト ボックス 42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6" name="直線コネクタ 42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7" name="テキスト ボックス 42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31" name="直線コネクタ 430"/>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32"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33" name="直線コネクタ 432"/>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34"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35" name="直線コネクタ 434"/>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436"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37" name="フローチャート: 判断 436"/>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8" name="フローチャート: 判断 437"/>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39" name="フローチャート: 判断 43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146558</xdr:rowOff>
    </xdr:from>
    <xdr:to>
      <xdr:col>85</xdr:col>
      <xdr:colOff>177800</xdr:colOff>
      <xdr:row>34</xdr:row>
      <xdr:rowOff>76708</xdr:rowOff>
    </xdr:to>
    <xdr:sp macro="" textlink="">
      <xdr:nvSpPr>
        <xdr:cNvPr id="445" name="楕円 444"/>
        <xdr:cNvSpPr/>
      </xdr:nvSpPr>
      <xdr:spPr>
        <a:xfrm>
          <a:off x="16268700" y="58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169435</xdr:rowOff>
    </xdr:from>
    <xdr:ext cx="405111" cy="259045"/>
    <xdr:sp macro="" textlink="">
      <xdr:nvSpPr>
        <xdr:cNvPr id="446" name="【一般廃棄物処理施設】&#10;有形固定資産減価償却率該当値テキスト"/>
        <xdr:cNvSpPr txBox="1"/>
      </xdr:nvSpPr>
      <xdr:spPr>
        <a:xfrm>
          <a:off x="16357600" y="565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39116</xdr:rowOff>
    </xdr:from>
    <xdr:to>
      <xdr:col>81</xdr:col>
      <xdr:colOff>101600</xdr:colOff>
      <xdr:row>34</xdr:row>
      <xdr:rowOff>140716</xdr:rowOff>
    </xdr:to>
    <xdr:sp macro="" textlink="">
      <xdr:nvSpPr>
        <xdr:cNvPr id="447" name="楕円 446"/>
        <xdr:cNvSpPr/>
      </xdr:nvSpPr>
      <xdr:spPr>
        <a:xfrm>
          <a:off x="15430500" y="586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25908</xdr:rowOff>
    </xdr:from>
    <xdr:to>
      <xdr:col>85</xdr:col>
      <xdr:colOff>127000</xdr:colOff>
      <xdr:row>34</xdr:row>
      <xdr:rowOff>89916</xdr:rowOff>
    </xdr:to>
    <xdr:cxnSp macro="">
      <xdr:nvCxnSpPr>
        <xdr:cNvPr id="448" name="直線コネクタ 447"/>
        <xdr:cNvCxnSpPr/>
      </xdr:nvCxnSpPr>
      <xdr:spPr>
        <a:xfrm flipV="1">
          <a:off x="15481300" y="58552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114554</xdr:rowOff>
    </xdr:from>
    <xdr:to>
      <xdr:col>76</xdr:col>
      <xdr:colOff>165100</xdr:colOff>
      <xdr:row>35</xdr:row>
      <xdr:rowOff>44704</xdr:rowOff>
    </xdr:to>
    <xdr:sp macro="" textlink="">
      <xdr:nvSpPr>
        <xdr:cNvPr id="449" name="楕円 448"/>
        <xdr:cNvSpPr/>
      </xdr:nvSpPr>
      <xdr:spPr>
        <a:xfrm>
          <a:off x="14541500" y="594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89916</xdr:rowOff>
    </xdr:from>
    <xdr:to>
      <xdr:col>81</xdr:col>
      <xdr:colOff>50800</xdr:colOff>
      <xdr:row>34</xdr:row>
      <xdr:rowOff>165354</xdr:rowOff>
    </xdr:to>
    <xdr:cxnSp macro="">
      <xdr:nvCxnSpPr>
        <xdr:cNvPr id="450" name="直線コネクタ 449"/>
        <xdr:cNvCxnSpPr/>
      </xdr:nvCxnSpPr>
      <xdr:spPr>
        <a:xfrm flipV="1">
          <a:off x="14592300" y="591921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51" name="n_1aveValue【一般廃棄物処理施設】&#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452" name="n_2ave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157243</xdr:rowOff>
    </xdr:from>
    <xdr:ext cx="405111" cy="259045"/>
    <xdr:sp macro="" textlink="">
      <xdr:nvSpPr>
        <xdr:cNvPr id="453" name="n_1mainValue【一般廃棄物処理施設】&#10;有形固定資産減価償却率"/>
        <xdr:cNvSpPr txBox="1"/>
      </xdr:nvSpPr>
      <xdr:spPr>
        <a:xfrm>
          <a:off x="15266044" y="564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61231</xdr:rowOff>
    </xdr:from>
    <xdr:ext cx="405111" cy="259045"/>
    <xdr:sp macro="" textlink="">
      <xdr:nvSpPr>
        <xdr:cNvPr id="454" name="n_2mainValue【一般廃棄物処理施設】&#10;有形固定資産減価償却率"/>
        <xdr:cNvSpPr txBox="1"/>
      </xdr:nvSpPr>
      <xdr:spPr>
        <a:xfrm>
          <a:off x="14389744" y="57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78" name="直線コネクタ 477"/>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79"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80" name="直線コネクタ 479"/>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81"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82" name="直線コネクタ 481"/>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59059</xdr:rowOff>
    </xdr:from>
    <xdr:ext cx="534377" cy="259045"/>
    <xdr:sp macro="" textlink="">
      <xdr:nvSpPr>
        <xdr:cNvPr id="483" name="【一般廃棄物処理施設】&#10;一人当たり有形固定資産（償却資産）額平均値テキスト"/>
        <xdr:cNvSpPr txBox="1"/>
      </xdr:nvSpPr>
      <xdr:spPr>
        <a:xfrm>
          <a:off x="22199600" y="640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84" name="フローチャート: 判断 483"/>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85" name="フローチャート: 判断 484"/>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86" name="フローチャート: 判断 485"/>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112903</xdr:rowOff>
    </xdr:from>
    <xdr:to>
      <xdr:col>116</xdr:col>
      <xdr:colOff>114300</xdr:colOff>
      <xdr:row>39</xdr:row>
      <xdr:rowOff>43053</xdr:rowOff>
    </xdr:to>
    <xdr:sp macro="" textlink="">
      <xdr:nvSpPr>
        <xdr:cNvPr id="492" name="楕円 491"/>
        <xdr:cNvSpPr/>
      </xdr:nvSpPr>
      <xdr:spPr>
        <a:xfrm>
          <a:off x="221107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91330</xdr:rowOff>
    </xdr:from>
    <xdr:ext cx="534377" cy="259045"/>
    <xdr:sp macro="" textlink="">
      <xdr:nvSpPr>
        <xdr:cNvPr id="493" name="【一般廃棄物処理施設】&#10;一人当たり有形固定資産（償却資産）額該当値テキスト"/>
        <xdr:cNvSpPr txBox="1"/>
      </xdr:nvSpPr>
      <xdr:spPr>
        <a:xfrm>
          <a:off x="22199600" y="660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118351</xdr:rowOff>
    </xdr:from>
    <xdr:to>
      <xdr:col>112</xdr:col>
      <xdr:colOff>38100</xdr:colOff>
      <xdr:row>39</xdr:row>
      <xdr:rowOff>48501</xdr:rowOff>
    </xdr:to>
    <xdr:sp macro="" textlink="">
      <xdr:nvSpPr>
        <xdr:cNvPr id="494" name="楕円 493"/>
        <xdr:cNvSpPr/>
      </xdr:nvSpPr>
      <xdr:spPr>
        <a:xfrm>
          <a:off x="21272500" y="66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163703</xdr:rowOff>
    </xdr:from>
    <xdr:to>
      <xdr:col>116</xdr:col>
      <xdr:colOff>63500</xdr:colOff>
      <xdr:row>38</xdr:row>
      <xdr:rowOff>169151</xdr:rowOff>
    </xdr:to>
    <xdr:cxnSp macro="">
      <xdr:nvCxnSpPr>
        <xdr:cNvPr id="495" name="直線コネクタ 494"/>
        <xdr:cNvCxnSpPr/>
      </xdr:nvCxnSpPr>
      <xdr:spPr>
        <a:xfrm flipV="1">
          <a:off x="21323300" y="6678803"/>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120904</xdr:rowOff>
    </xdr:from>
    <xdr:to>
      <xdr:col>107</xdr:col>
      <xdr:colOff>101600</xdr:colOff>
      <xdr:row>39</xdr:row>
      <xdr:rowOff>51054</xdr:rowOff>
    </xdr:to>
    <xdr:sp macro="" textlink="">
      <xdr:nvSpPr>
        <xdr:cNvPr id="496" name="楕円 495"/>
        <xdr:cNvSpPr/>
      </xdr:nvSpPr>
      <xdr:spPr>
        <a:xfrm>
          <a:off x="20383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169151</xdr:rowOff>
    </xdr:from>
    <xdr:to>
      <xdr:col>111</xdr:col>
      <xdr:colOff>177800</xdr:colOff>
      <xdr:row>39</xdr:row>
      <xdr:rowOff>254</xdr:rowOff>
    </xdr:to>
    <xdr:cxnSp macro="">
      <xdr:nvCxnSpPr>
        <xdr:cNvPr id="497" name="直線コネクタ 496"/>
        <xdr:cNvCxnSpPr/>
      </xdr:nvCxnSpPr>
      <xdr:spPr>
        <a:xfrm flipV="1">
          <a:off x="20434300" y="6684251"/>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143730</xdr:rowOff>
    </xdr:from>
    <xdr:ext cx="534377" cy="259045"/>
    <xdr:sp macro="" textlink="">
      <xdr:nvSpPr>
        <xdr:cNvPr id="498" name="n_1aveValue【一般廃棄物処理施設】&#10;一人当たり有形固定資産（償却資産）額"/>
        <xdr:cNvSpPr txBox="1"/>
      </xdr:nvSpPr>
      <xdr:spPr>
        <a:xfrm>
          <a:off x="210434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167911</xdr:rowOff>
    </xdr:from>
    <xdr:ext cx="534377" cy="259045"/>
    <xdr:sp macro="" textlink="">
      <xdr:nvSpPr>
        <xdr:cNvPr id="499" name="n_2aveValue【一般廃棄物処理施設】&#10;一人当たり有形固定資産（償却資産）額"/>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39628</xdr:rowOff>
    </xdr:from>
    <xdr:ext cx="534377" cy="259045"/>
    <xdr:sp macro="" textlink="">
      <xdr:nvSpPr>
        <xdr:cNvPr id="500" name="n_1mainValue【一般廃棄物処理施設】&#10;一人当たり有形固定資産（償却資産）額"/>
        <xdr:cNvSpPr txBox="1"/>
      </xdr:nvSpPr>
      <xdr:spPr>
        <a:xfrm>
          <a:off x="21043411" y="67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42181</xdr:rowOff>
    </xdr:from>
    <xdr:ext cx="534377" cy="259045"/>
    <xdr:sp macro="" textlink="">
      <xdr:nvSpPr>
        <xdr:cNvPr id="501" name="n_2mainValue【一般廃棄物処理施設】&#10;一人当たり有形固定資産（償却資産）額"/>
        <xdr:cNvSpPr txBox="1"/>
      </xdr:nvSpPr>
      <xdr:spPr>
        <a:xfrm>
          <a:off x="20167111" y="67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13" name="テキスト ボックス 51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3" name="テキスト ボックス 5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525" name="直線コネクタ 524"/>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526"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527" name="直線コネクタ 52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528"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529" name="直線コネクタ 528"/>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74947</xdr:rowOff>
    </xdr:from>
    <xdr:ext cx="405111" cy="259045"/>
    <xdr:sp macro="" textlink="">
      <xdr:nvSpPr>
        <xdr:cNvPr id="530" name="【保健センター・保健所】&#10;有形固定資産減価償却率平均値テキスト"/>
        <xdr:cNvSpPr txBox="1"/>
      </xdr:nvSpPr>
      <xdr:spPr>
        <a:xfrm>
          <a:off x="16357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31" name="フローチャート: 判断 53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32" name="フローチャート: 判断 53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533" name="フローチャート: 判断 532"/>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137795</xdr:rowOff>
    </xdr:from>
    <xdr:to>
      <xdr:col>85</xdr:col>
      <xdr:colOff>177800</xdr:colOff>
      <xdr:row>60</xdr:row>
      <xdr:rowOff>67945</xdr:rowOff>
    </xdr:to>
    <xdr:sp macro="" textlink="">
      <xdr:nvSpPr>
        <xdr:cNvPr id="539" name="楕円 538"/>
        <xdr:cNvSpPr/>
      </xdr:nvSpPr>
      <xdr:spPr>
        <a:xfrm>
          <a:off x="16268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116222</xdr:rowOff>
    </xdr:from>
    <xdr:ext cx="405111" cy="259045"/>
    <xdr:sp macro="" textlink="">
      <xdr:nvSpPr>
        <xdr:cNvPr id="540" name="【保健センター・保健所】&#10;有形固定資産減価償却率該当値テキスト"/>
        <xdr:cNvSpPr txBox="1"/>
      </xdr:nvSpPr>
      <xdr:spPr>
        <a:xfrm>
          <a:off x="16357600"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xdr:rowOff>
    </xdr:from>
    <xdr:to>
      <xdr:col>81</xdr:col>
      <xdr:colOff>101600</xdr:colOff>
      <xdr:row>60</xdr:row>
      <xdr:rowOff>106045</xdr:rowOff>
    </xdr:to>
    <xdr:sp macro="" textlink="">
      <xdr:nvSpPr>
        <xdr:cNvPr id="541" name="楕円 540"/>
        <xdr:cNvSpPr/>
      </xdr:nvSpPr>
      <xdr:spPr>
        <a:xfrm>
          <a:off x="15430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17145</xdr:rowOff>
    </xdr:from>
    <xdr:to>
      <xdr:col>85</xdr:col>
      <xdr:colOff>127000</xdr:colOff>
      <xdr:row>60</xdr:row>
      <xdr:rowOff>55245</xdr:rowOff>
    </xdr:to>
    <xdr:cxnSp macro="">
      <xdr:nvCxnSpPr>
        <xdr:cNvPr id="542" name="直線コネクタ 541"/>
        <xdr:cNvCxnSpPr/>
      </xdr:nvCxnSpPr>
      <xdr:spPr>
        <a:xfrm flipV="1">
          <a:off x="15481300" y="103041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46355</xdr:rowOff>
    </xdr:from>
    <xdr:to>
      <xdr:col>76</xdr:col>
      <xdr:colOff>165100</xdr:colOff>
      <xdr:row>60</xdr:row>
      <xdr:rowOff>147955</xdr:rowOff>
    </xdr:to>
    <xdr:sp macro="" textlink="">
      <xdr:nvSpPr>
        <xdr:cNvPr id="543" name="楕円 542"/>
        <xdr:cNvSpPr/>
      </xdr:nvSpPr>
      <xdr:spPr>
        <a:xfrm>
          <a:off x="14541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55245</xdr:rowOff>
    </xdr:from>
    <xdr:to>
      <xdr:col>81</xdr:col>
      <xdr:colOff>50800</xdr:colOff>
      <xdr:row>60</xdr:row>
      <xdr:rowOff>97155</xdr:rowOff>
    </xdr:to>
    <xdr:cxnSp macro="">
      <xdr:nvCxnSpPr>
        <xdr:cNvPr id="544" name="直線コネクタ 543"/>
        <xdr:cNvCxnSpPr/>
      </xdr:nvCxnSpPr>
      <xdr:spPr>
        <a:xfrm flipV="1">
          <a:off x="14592300" y="103422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17797</xdr:rowOff>
    </xdr:from>
    <xdr:ext cx="405111" cy="259045"/>
    <xdr:sp macro="" textlink="">
      <xdr:nvSpPr>
        <xdr:cNvPr id="545" name="n_1aveValue【保健センター・保健所】&#10;有形固定資産減価償却率"/>
        <xdr:cNvSpPr txBox="1"/>
      </xdr:nvSpPr>
      <xdr:spPr>
        <a:xfrm>
          <a:off x="15266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46372</xdr:rowOff>
    </xdr:from>
    <xdr:ext cx="405111" cy="259045"/>
    <xdr:sp macro="" textlink="">
      <xdr:nvSpPr>
        <xdr:cNvPr id="546" name="n_2aveValue【保健センター・保健所】&#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97172</xdr:rowOff>
    </xdr:from>
    <xdr:ext cx="405111" cy="259045"/>
    <xdr:sp macro="" textlink="">
      <xdr:nvSpPr>
        <xdr:cNvPr id="547" name="n_1mainValue【保健センター・保健所】&#10;有形固定資産減価償却率"/>
        <xdr:cNvSpPr txBox="1"/>
      </xdr:nvSpPr>
      <xdr:spPr>
        <a:xfrm>
          <a:off x="15266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139082</xdr:rowOff>
    </xdr:from>
    <xdr:ext cx="405111" cy="259045"/>
    <xdr:sp macro="" textlink="">
      <xdr:nvSpPr>
        <xdr:cNvPr id="548" name="n_2mainValue【保健センター・保健所】&#10;有形固定資産減価償却率"/>
        <xdr:cNvSpPr txBox="1"/>
      </xdr:nvSpPr>
      <xdr:spPr>
        <a:xfrm>
          <a:off x="14389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9" name="直線コネクタ 5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0" name="テキスト ボックス 5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1" name="直線コネクタ 5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2" name="テキスト ボックス 5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3" name="直線コネクタ 5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4" name="テキスト ボックス 5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5" name="直線コネクタ 5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6" name="テキスト ボックス 5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70" name="直線コネクタ 569"/>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1"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2" name="直線コネクタ 571"/>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73"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74" name="直線コネクタ 573"/>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575"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76" name="フローチャート: 判断 575"/>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77" name="フローチャート: 判断 57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578" name="フローチャート: 判断 577"/>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17780</xdr:rowOff>
    </xdr:from>
    <xdr:to>
      <xdr:col>116</xdr:col>
      <xdr:colOff>114300</xdr:colOff>
      <xdr:row>62</xdr:row>
      <xdr:rowOff>119380</xdr:rowOff>
    </xdr:to>
    <xdr:sp macro="" textlink="">
      <xdr:nvSpPr>
        <xdr:cNvPr id="584" name="楕円 583"/>
        <xdr:cNvSpPr/>
      </xdr:nvSpPr>
      <xdr:spPr>
        <a:xfrm>
          <a:off x="22110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167657</xdr:rowOff>
    </xdr:from>
    <xdr:ext cx="469744" cy="259045"/>
    <xdr:sp macro="" textlink="">
      <xdr:nvSpPr>
        <xdr:cNvPr id="585" name="【保健センター・保健所】&#10;一人当たり面積該当値テキスト"/>
        <xdr:cNvSpPr txBox="1"/>
      </xdr:nvSpPr>
      <xdr:spPr>
        <a:xfrm>
          <a:off x="221996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586" name="楕円 585"/>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68580</xdr:rowOff>
    </xdr:from>
    <xdr:to>
      <xdr:col>116</xdr:col>
      <xdr:colOff>63500</xdr:colOff>
      <xdr:row>62</xdr:row>
      <xdr:rowOff>91440</xdr:rowOff>
    </xdr:to>
    <xdr:cxnSp macro="">
      <xdr:nvCxnSpPr>
        <xdr:cNvPr id="587" name="直線コネクタ 586"/>
        <xdr:cNvCxnSpPr/>
      </xdr:nvCxnSpPr>
      <xdr:spPr>
        <a:xfrm flipV="1">
          <a:off x="21323300" y="10698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588" name="楕円 587"/>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91440</xdr:rowOff>
    </xdr:to>
    <xdr:cxnSp macro="">
      <xdr:nvCxnSpPr>
        <xdr:cNvPr id="589" name="直線コネクタ 588"/>
        <xdr:cNvCxnSpPr/>
      </xdr:nvCxnSpPr>
      <xdr:spPr>
        <a:xfrm>
          <a:off x="20434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590"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591" name="n_2ave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592" name="n_1mainValue【保健センター・保健所】&#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593"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4" name="テキスト ボックス 6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5" name="直線コネクタ 60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6" name="テキスト ボックス 60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7" name="直線コネクタ 60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8" name="テキスト ボックス 60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9" name="直線コネクタ 60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0" name="テキスト ボックス 60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1" name="直線コネクタ 61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2" name="テキスト ボックス 61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616" name="直線コネクタ 615"/>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617"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618" name="直線コネクタ 617"/>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619"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620" name="直線コネクタ 619"/>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114316</xdr:rowOff>
    </xdr:from>
    <xdr:ext cx="405111" cy="259045"/>
    <xdr:sp macro="" textlink="">
      <xdr:nvSpPr>
        <xdr:cNvPr id="621" name="【消防施設】&#10;有形固定資産減価償却率平均値テキスト"/>
        <xdr:cNvSpPr txBox="1"/>
      </xdr:nvSpPr>
      <xdr:spPr>
        <a:xfrm>
          <a:off x="16357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622" name="フローチャート: 判断 621"/>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623" name="フローチャート: 判断 622"/>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624" name="フローチャート: 判断 623"/>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30735</xdr:rowOff>
    </xdr:from>
    <xdr:to>
      <xdr:col>85</xdr:col>
      <xdr:colOff>177800</xdr:colOff>
      <xdr:row>78</xdr:row>
      <xdr:rowOff>132335</xdr:rowOff>
    </xdr:to>
    <xdr:sp macro="" textlink="">
      <xdr:nvSpPr>
        <xdr:cNvPr id="630" name="楕円 629"/>
        <xdr:cNvSpPr/>
      </xdr:nvSpPr>
      <xdr:spPr>
        <a:xfrm>
          <a:off x="16268700" y="134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53612</xdr:rowOff>
    </xdr:from>
    <xdr:ext cx="405111" cy="259045"/>
    <xdr:sp macro="" textlink="">
      <xdr:nvSpPr>
        <xdr:cNvPr id="631" name="【消防施設】&#10;有形固定資産減価償却率該当値テキスト"/>
        <xdr:cNvSpPr txBox="1"/>
      </xdr:nvSpPr>
      <xdr:spPr>
        <a:xfrm>
          <a:off x="16357600" y="1325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65024</xdr:rowOff>
    </xdr:from>
    <xdr:to>
      <xdr:col>81</xdr:col>
      <xdr:colOff>101600</xdr:colOff>
      <xdr:row>78</xdr:row>
      <xdr:rowOff>166624</xdr:rowOff>
    </xdr:to>
    <xdr:sp macro="" textlink="">
      <xdr:nvSpPr>
        <xdr:cNvPr id="632" name="楕円 631"/>
        <xdr:cNvSpPr/>
      </xdr:nvSpPr>
      <xdr:spPr>
        <a:xfrm>
          <a:off x="15430500" y="134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81535</xdr:rowOff>
    </xdr:from>
    <xdr:to>
      <xdr:col>85</xdr:col>
      <xdr:colOff>127000</xdr:colOff>
      <xdr:row>78</xdr:row>
      <xdr:rowOff>115824</xdr:rowOff>
    </xdr:to>
    <xdr:cxnSp macro="">
      <xdr:nvCxnSpPr>
        <xdr:cNvPr id="633" name="直線コネクタ 632"/>
        <xdr:cNvCxnSpPr/>
      </xdr:nvCxnSpPr>
      <xdr:spPr>
        <a:xfrm flipV="1">
          <a:off x="15481300" y="1345463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167894</xdr:rowOff>
    </xdr:from>
    <xdr:to>
      <xdr:col>76</xdr:col>
      <xdr:colOff>165100</xdr:colOff>
      <xdr:row>78</xdr:row>
      <xdr:rowOff>98044</xdr:rowOff>
    </xdr:to>
    <xdr:sp macro="" textlink="">
      <xdr:nvSpPr>
        <xdr:cNvPr id="634" name="楕円 633"/>
        <xdr:cNvSpPr/>
      </xdr:nvSpPr>
      <xdr:spPr>
        <a:xfrm>
          <a:off x="14541500" y="133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47244</xdr:rowOff>
    </xdr:from>
    <xdr:to>
      <xdr:col>81</xdr:col>
      <xdr:colOff>50800</xdr:colOff>
      <xdr:row>78</xdr:row>
      <xdr:rowOff>115824</xdr:rowOff>
    </xdr:to>
    <xdr:cxnSp macro="">
      <xdr:nvCxnSpPr>
        <xdr:cNvPr id="635" name="直線コネクタ 634"/>
        <xdr:cNvCxnSpPr/>
      </xdr:nvCxnSpPr>
      <xdr:spPr>
        <a:xfrm>
          <a:off x="14592300" y="13420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84599</xdr:rowOff>
    </xdr:from>
    <xdr:ext cx="405111" cy="259045"/>
    <xdr:sp macro="" textlink="">
      <xdr:nvSpPr>
        <xdr:cNvPr id="636" name="n_1aveValue【消防施設】&#10;有形固定資産減価償却率"/>
        <xdr:cNvSpPr txBox="1"/>
      </xdr:nvSpPr>
      <xdr:spPr>
        <a:xfrm>
          <a:off x="152660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89171</xdr:rowOff>
    </xdr:from>
    <xdr:ext cx="405111" cy="259045"/>
    <xdr:sp macro="" textlink="">
      <xdr:nvSpPr>
        <xdr:cNvPr id="637" name="n_2aveValue【消防施設】&#10;有形固定資産減価償却率"/>
        <xdr:cNvSpPr txBox="1"/>
      </xdr:nvSpPr>
      <xdr:spPr>
        <a:xfrm>
          <a:off x="14389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11701</xdr:rowOff>
    </xdr:from>
    <xdr:ext cx="405111" cy="259045"/>
    <xdr:sp macro="" textlink="">
      <xdr:nvSpPr>
        <xdr:cNvPr id="638" name="n_1mainValue【消防施設】&#10;有形固定資産減価償却率"/>
        <xdr:cNvSpPr txBox="1"/>
      </xdr:nvSpPr>
      <xdr:spPr>
        <a:xfrm>
          <a:off x="15266044" y="132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114571</xdr:rowOff>
    </xdr:from>
    <xdr:ext cx="405111" cy="259045"/>
    <xdr:sp macro="" textlink="">
      <xdr:nvSpPr>
        <xdr:cNvPr id="639" name="n_2mainValue【消防施設】&#10;有形固定資産減価償却率"/>
        <xdr:cNvSpPr txBox="1"/>
      </xdr:nvSpPr>
      <xdr:spPr>
        <a:xfrm>
          <a:off x="14389744" y="1314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0" name="テキスト ボックス 64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51" name="直線コネクタ 6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2" name="テキスト ボックス 6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3" name="直線コネクタ 6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4" name="テキスト ボックス 6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7" name="直線コネクタ 6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8" name="テキスト ボックス 6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9" name="直線コネクタ 6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0" name="テキスト ボックス 6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64" name="直線コネクタ 663"/>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6" name="直線コネクタ 66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67"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8" name="直線コネクタ 66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69"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70" name="フローチャート: 判断 66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71" name="フローチャート: 判断 670"/>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72" name="フローチャート: 判断 671"/>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78" name="楕円 677"/>
        <xdr:cNvSpPr/>
      </xdr:nvSpPr>
      <xdr:spPr>
        <a:xfrm>
          <a:off x="22110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118127</xdr:rowOff>
    </xdr:from>
    <xdr:ext cx="469744" cy="259045"/>
    <xdr:sp macro="" textlink="">
      <xdr:nvSpPr>
        <xdr:cNvPr id="679" name="【消防施設】&#10;一人当たり面積該当値テキスト"/>
        <xdr:cNvSpPr txBox="1"/>
      </xdr:nvSpPr>
      <xdr:spPr>
        <a:xfrm>
          <a:off x="22199600"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80" name="楕円 679"/>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19050</xdr:rowOff>
    </xdr:from>
    <xdr:to>
      <xdr:col>116</xdr:col>
      <xdr:colOff>63500</xdr:colOff>
      <xdr:row>84</xdr:row>
      <xdr:rowOff>38100</xdr:rowOff>
    </xdr:to>
    <xdr:cxnSp macro="">
      <xdr:nvCxnSpPr>
        <xdr:cNvPr id="681" name="直線コネクタ 680"/>
        <xdr:cNvCxnSpPr/>
      </xdr:nvCxnSpPr>
      <xdr:spPr>
        <a:xfrm flipV="1">
          <a:off x="21323300" y="14420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82" name="楕円 681"/>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683" name="直線コネクタ 682"/>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84" name="n_1aveValue【消防施設】&#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85"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686" name="n_1main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87" name="n_2mainValue【消防施設】&#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8" name="テキスト ボックス 6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9" name="直線コネクタ 6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0" name="テキスト ボックス 6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1" name="直線コネクタ 7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2" name="テキスト ボックス 7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3" name="直線コネクタ 7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4" name="テキスト ボックス 7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5" name="直線コネクタ 7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6" name="テキスト ボックス 7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7" name="直線コネクタ 7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8" name="テキスト ボックス 7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0" name="テキスト ボックス 7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712" name="直線コネクタ 711"/>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1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14" name="直線コネクタ 71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15"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16" name="直線コネクタ 715"/>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69232</xdr:rowOff>
    </xdr:from>
    <xdr:ext cx="405111" cy="259045"/>
    <xdr:sp macro="" textlink="">
      <xdr:nvSpPr>
        <xdr:cNvPr id="717" name="【庁舎】&#10;有形固定資産減価償却率平均値テキスト"/>
        <xdr:cNvSpPr txBox="1"/>
      </xdr:nvSpPr>
      <xdr:spPr>
        <a:xfrm>
          <a:off x="16357600" y="1790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718" name="フローチャート: 判断 717"/>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19" name="フローチャート: 判断 718"/>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720" name="フローチャート: 判断 719"/>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103505</xdr:rowOff>
    </xdr:from>
    <xdr:to>
      <xdr:col>85</xdr:col>
      <xdr:colOff>177800</xdr:colOff>
      <xdr:row>109</xdr:row>
      <xdr:rowOff>33655</xdr:rowOff>
    </xdr:to>
    <xdr:sp macro="" textlink="">
      <xdr:nvSpPr>
        <xdr:cNvPr id="726" name="楕円 725"/>
        <xdr:cNvSpPr/>
      </xdr:nvSpPr>
      <xdr:spPr>
        <a:xfrm>
          <a:off x="16268700" y="186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18432</xdr:rowOff>
    </xdr:from>
    <xdr:ext cx="405111" cy="259045"/>
    <xdr:sp macro="" textlink="">
      <xdr:nvSpPr>
        <xdr:cNvPr id="727" name="【庁舎】&#10;有形固定資産減価償却率該当値テキスト"/>
        <xdr:cNvSpPr txBox="1"/>
      </xdr:nvSpPr>
      <xdr:spPr>
        <a:xfrm>
          <a:off x="16357600" y="1853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141605</xdr:rowOff>
    </xdr:from>
    <xdr:to>
      <xdr:col>81</xdr:col>
      <xdr:colOff>101600</xdr:colOff>
      <xdr:row>109</xdr:row>
      <xdr:rowOff>71755</xdr:rowOff>
    </xdr:to>
    <xdr:sp macro="" textlink="">
      <xdr:nvSpPr>
        <xdr:cNvPr id="728" name="楕円 727"/>
        <xdr:cNvSpPr/>
      </xdr:nvSpPr>
      <xdr:spPr>
        <a:xfrm>
          <a:off x="15430500" y="186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154305</xdr:rowOff>
    </xdr:from>
    <xdr:to>
      <xdr:col>85</xdr:col>
      <xdr:colOff>127000</xdr:colOff>
      <xdr:row>109</xdr:row>
      <xdr:rowOff>20955</xdr:rowOff>
    </xdr:to>
    <xdr:cxnSp macro="">
      <xdr:nvCxnSpPr>
        <xdr:cNvPr id="729" name="直線コネクタ 728"/>
        <xdr:cNvCxnSpPr/>
      </xdr:nvCxnSpPr>
      <xdr:spPr>
        <a:xfrm flipV="1">
          <a:off x="15481300" y="186709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109</xdr:row>
      <xdr:rowOff>8255</xdr:rowOff>
    </xdr:from>
    <xdr:to>
      <xdr:col>76</xdr:col>
      <xdr:colOff>165100</xdr:colOff>
      <xdr:row>109</xdr:row>
      <xdr:rowOff>109855</xdr:rowOff>
    </xdr:to>
    <xdr:sp macro="" textlink="">
      <xdr:nvSpPr>
        <xdr:cNvPr id="730" name="楕円 729"/>
        <xdr:cNvSpPr/>
      </xdr:nvSpPr>
      <xdr:spPr>
        <a:xfrm>
          <a:off x="14541500" y="186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20955</xdr:rowOff>
    </xdr:from>
    <xdr:to>
      <xdr:col>81</xdr:col>
      <xdr:colOff>50800</xdr:colOff>
      <xdr:row>109</xdr:row>
      <xdr:rowOff>59055</xdr:rowOff>
    </xdr:to>
    <xdr:cxnSp macro="">
      <xdr:nvCxnSpPr>
        <xdr:cNvPr id="731" name="直線コネクタ 730"/>
        <xdr:cNvCxnSpPr/>
      </xdr:nvCxnSpPr>
      <xdr:spPr>
        <a:xfrm flipV="1">
          <a:off x="14592300" y="18709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158766</xdr:rowOff>
    </xdr:from>
    <xdr:ext cx="405111" cy="259045"/>
    <xdr:sp macro="" textlink="">
      <xdr:nvSpPr>
        <xdr:cNvPr id="732"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67327</xdr:rowOff>
    </xdr:from>
    <xdr:ext cx="405111" cy="259045"/>
    <xdr:sp macro="" textlink="">
      <xdr:nvSpPr>
        <xdr:cNvPr id="733" name="n_2aveValue【庁舎】&#10;有形固定資産減価償却率"/>
        <xdr:cNvSpPr txBox="1"/>
      </xdr:nvSpPr>
      <xdr:spPr>
        <a:xfrm>
          <a:off x="14389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62882</xdr:rowOff>
    </xdr:from>
    <xdr:ext cx="405111" cy="259045"/>
    <xdr:sp macro="" textlink="">
      <xdr:nvSpPr>
        <xdr:cNvPr id="734" name="n_1mainValue【庁舎】&#10;有形固定資産減価償却率"/>
        <xdr:cNvSpPr txBox="1"/>
      </xdr:nvSpPr>
      <xdr:spPr>
        <a:xfrm>
          <a:off x="15266044" y="187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100982</xdr:rowOff>
    </xdr:from>
    <xdr:ext cx="405111" cy="259045"/>
    <xdr:sp macro="" textlink="">
      <xdr:nvSpPr>
        <xdr:cNvPr id="735" name="n_2mainValue【庁舎】&#10;有形固定資産減価償却率"/>
        <xdr:cNvSpPr txBox="1"/>
      </xdr:nvSpPr>
      <xdr:spPr>
        <a:xfrm>
          <a:off x="14389744" y="187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59" name="直線コネクタ 758"/>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60"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61" name="直線コネクタ 760"/>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62"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63" name="直線コネクタ 762"/>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64" name="【庁舎】&#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65" name="フローチャート: 判断 76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66" name="フローチャート: 判断 765"/>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767" name="フローチャート: 判断 766"/>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xdr:rowOff>
    </xdr:from>
    <xdr:to>
      <xdr:col>116</xdr:col>
      <xdr:colOff>114300</xdr:colOff>
      <xdr:row>104</xdr:row>
      <xdr:rowOff>115570</xdr:rowOff>
    </xdr:to>
    <xdr:sp macro="" textlink="">
      <xdr:nvSpPr>
        <xdr:cNvPr id="773" name="楕円 772"/>
        <xdr:cNvSpPr/>
      </xdr:nvSpPr>
      <xdr:spPr>
        <a:xfrm>
          <a:off x="22110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36847</xdr:rowOff>
    </xdr:from>
    <xdr:ext cx="469744" cy="259045"/>
    <xdr:sp macro="" textlink="">
      <xdr:nvSpPr>
        <xdr:cNvPr id="774" name="【庁舎】&#10;一人当たり面積該当値テキスト"/>
        <xdr:cNvSpPr txBox="1"/>
      </xdr:nvSpPr>
      <xdr:spPr>
        <a:xfrm>
          <a:off x="22199600" y="176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17780</xdr:rowOff>
    </xdr:from>
    <xdr:to>
      <xdr:col>112</xdr:col>
      <xdr:colOff>38100</xdr:colOff>
      <xdr:row>104</xdr:row>
      <xdr:rowOff>119380</xdr:rowOff>
    </xdr:to>
    <xdr:sp macro="" textlink="">
      <xdr:nvSpPr>
        <xdr:cNvPr id="775" name="楕円 774"/>
        <xdr:cNvSpPr/>
      </xdr:nvSpPr>
      <xdr:spPr>
        <a:xfrm>
          <a:off x="2127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64770</xdr:rowOff>
    </xdr:from>
    <xdr:to>
      <xdr:col>116</xdr:col>
      <xdr:colOff>63500</xdr:colOff>
      <xdr:row>104</xdr:row>
      <xdr:rowOff>68580</xdr:rowOff>
    </xdr:to>
    <xdr:cxnSp macro="">
      <xdr:nvCxnSpPr>
        <xdr:cNvPr id="776" name="直線コネクタ 775"/>
        <xdr:cNvCxnSpPr/>
      </xdr:nvCxnSpPr>
      <xdr:spPr>
        <a:xfrm flipV="1">
          <a:off x="21323300" y="17895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21589</xdr:rowOff>
    </xdr:from>
    <xdr:to>
      <xdr:col>107</xdr:col>
      <xdr:colOff>101600</xdr:colOff>
      <xdr:row>104</xdr:row>
      <xdr:rowOff>123189</xdr:rowOff>
    </xdr:to>
    <xdr:sp macro="" textlink="">
      <xdr:nvSpPr>
        <xdr:cNvPr id="777" name="楕円 776"/>
        <xdr:cNvSpPr/>
      </xdr:nvSpPr>
      <xdr:spPr>
        <a:xfrm>
          <a:off x="20383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68580</xdr:rowOff>
    </xdr:from>
    <xdr:to>
      <xdr:col>111</xdr:col>
      <xdr:colOff>177800</xdr:colOff>
      <xdr:row>104</xdr:row>
      <xdr:rowOff>72389</xdr:rowOff>
    </xdr:to>
    <xdr:cxnSp macro="">
      <xdr:nvCxnSpPr>
        <xdr:cNvPr id="778" name="直線コネクタ 777"/>
        <xdr:cNvCxnSpPr/>
      </xdr:nvCxnSpPr>
      <xdr:spPr>
        <a:xfrm flipV="1">
          <a:off x="20434300" y="178993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30497</xdr:rowOff>
    </xdr:from>
    <xdr:ext cx="469744" cy="259045"/>
    <xdr:sp macro="" textlink="">
      <xdr:nvSpPr>
        <xdr:cNvPr id="779" name="n_1aveValue【庁舎】&#10;一人当たり面積"/>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780" name="n_2aveValue【庁舎】&#10;一人当たり面積"/>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135907</xdr:rowOff>
    </xdr:from>
    <xdr:ext cx="469744" cy="259045"/>
    <xdr:sp macro="" textlink="">
      <xdr:nvSpPr>
        <xdr:cNvPr id="781" name="n_1mainValue【庁舎】&#10;一人当たり面積"/>
        <xdr:cNvSpPr txBox="1"/>
      </xdr:nvSpPr>
      <xdr:spPr>
        <a:xfrm>
          <a:off x="21075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139716</xdr:rowOff>
    </xdr:from>
    <xdr:ext cx="469744" cy="259045"/>
    <xdr:sp macro="" textlink="">
      <xdr:nvSpPr>
        <xdr:cNvPr id="782" name="n_2mainValue【庁舎】&#10;一人当たり面積"/>
        <xdr:cNvSpPr txBox="1"/>
      </xdr:nvSpPr>
      <xdr:spPr>
        <a:xfrm>
          <a:off x="201994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類似団体と比較して有形固定資産減価償却率が特に高くなっている施設は、「体育館・プール」、「一般廃棄物処理施設」及び「消防施設」であり、特に低くなっている施設は、「本庁舎」である。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「体育館・プール」については、平成元年に取得した体育館が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施設あり、有形固定資産減価償却率が高くなっている。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「一般廃棄物処理施設」については、平成２９年度より一部事務組合のごみ処理施設が稼動となり、旧ごみ処理施設を解体することから、今後は低下することが想定される。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「消防施設」については、平成元年に取得した消防団施設があり、有形固定資産減価償却率が高くなる要因となっている。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「本庁舎」については、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老朽化していた本庁舎を平成２５年度に建て直したため、有形固定資産減価償却率が低くなっている。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190,122
184,838
212.47
74,990,197
74,122,669
519,659
41,901,223
77,481,097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基準財政収入額の減があったものの、基準財政需要額の減もあったため、財政力指数は昨年度と同じ数値になった。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なお、類似団体内平均値と比較すると、</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ポイント下回っているが、標準的な行政活動を行う上で、８割方は自己資金等が確保できる状態となっている。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15875</xdr:rowOff>
    </xdr:from>
    <xdr:to>
      <xdr:col>23</xdr:col>
      <xdr:colOff>133350</xdr:colOff>
      <xdr:row>41</xdr:row>
      <xdr:rowOff>15875</xdr:rowOff>
    </xdr:to>
    <xdr:cxnSp macro="">
      <xdr:nvCxnSpPr>
        <xdr:cNvPr id="69" name="直線コネクタ 68"/>
        <xdr:cNvCxnSpPr/>
      </xdr:nvCxnSpPr>
      <xdr:spPr>
        <a:xfrm>
          <a:off x="4114800" y="704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143527</xdr:rowOff>
    </xdr:from>
    <xdr:ext cx="762000" cy="259045"/>
    <xdr:sp macro="" textlink="">
      <xdr:nvSpPr>
        <xdr:cNvPr id="70" name="財政力平均値テキスト"/>
        <xdr:cNvSpPr txBox="1"/>
      </xdr:nvSpPr>
      <xdr:spPr>
        <a:xfrm>
          <a:off x="5041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35983</xdr:rowOff>
    </xdr:to>
    <xdr:cxnSp macro="">
      <xdr:nvCxnSpPr>
        <xdr:cNvPr id="72" name="直線コネクタ 71"/>
        <xdr:cNvCxnSpPr/>
      </xdr:nvCxnSpPr>
      <xdr:spPr>
        <a:xfrm flipV="1">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74" name="テキスト ボックス 73"/>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35983</xdr:rowOff>
    </xdr:to>
    <xdr:cxnSp macro="">
      <xdr:nvCxnSpPr>
        <xdr:cNvPr id="75" name="直線コネクタ 74"/>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xdr:cNvCxnSpPr/>
      </xdr:nvCxnSpPr>
      <xdr:spPr>
        <a:xfrm flipV="1">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80" name="テキスト ボックス 79"/>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82" name="テキスト ボックス 81"/>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108602</xdr:rowOff>
    </xdr:from>
    <xdr:ext cx="762000" cy="259045"/>
    <xdr:sp macro="" textlink="">
      <xdr:nvSpPr>
        <xdr:cNvPr id="89" name="財政力該当値テキスト"/>
        <xdr:cNvSpPr txBox="1"/>
      </xdr:nvSpPr>
      <xdr:spPr>
        <a:xfrm>
          <a:off x="5041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0" name="楕円 89"/>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91" name="テキスト ボックス 90"/>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71560</xdr:rowOff>
    </xdr:from>
    <xdr:ext cx="762000" cy="259045"/>
    <xdr:sp macro="" textlink="">
      <xdr:nvSpPr>
        <xdr:cNvPr id="93" name="テキスト ボックス 92"/>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95" name="テキスト ボックス 94"/>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97" name="テキスト ボックス 96"/>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臨時財政対策債や市税の増などにより、経常一般財源は増加したものの、定年退職者等の増に伴う退職手当の増や社会保障関係費の増などにより、経常経費充当一般財源も増加したことで、前年度と比較し、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類似団体内平均値と比較すると、</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ポイント高くなっており、依然として高い水準にあることから、経常経費の削減や市税収納率の向上等により、経常一般財源の安定的確保に努め、比率の改善を図っていく。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49712</xdr:rowOff>
    </xdr:from>
    <xdr:to>
      <xdr:col>23</xdr:col>
      <xdr:colOff>133350</xdr:colOff>
      <xdr:row>64</xdr:row>
      <xdr:rowOff>118654</xdr:rowOff>
    </xdr:to>
    <xdr:cxnSp macro="">
      <xdr:nvCxnSpPr>
        <xdr:cNvPr id="134" name="直線コネクタ 133"/>
        <xdr:cNvCxnSpPr/>
      </xdr:nvCxnSpPr>
      <xdr:spPr>
        <a:xfrm>
          <a:off x="4114800" y="11022512"/>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89263</xdr:rowOff>
    </xdr:from>
    <xdr:to>
      <xdr:col>19</xdr:col>
      <xdr:colOff>133350</xdr:colOff>
      <xdr:row>64</xdr:row>
      <xdr:rowOff>49712</xdr:rowOff>
    </xdr:to>
    <xdr:cxnSp macro="">
      <xdr:nvCxnSpPr>
        <xdr:cNvPr id="137" name="直線コネクタ 136"/>
        <xdr:cNvCxnSpPr/>
      </xdr:nvCxnSpPr>
      <xdr:spPr>
        <a:xfrm>
          <a:off x="3225800" y="10719163"/>
          <a:ext cx="889000" cy="30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39" name="テキスト ボックス 138"/>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82369</xdr:rowOff>
    </xdr:from>
    <xdr:to>
      <xdr:col>15</xdr:col>
      <xdr:colOff>82550</xdr:colOff>
      <xdr:row>62</xdr:row>
      <xdr:rowOff>89263</xdr:rowOff>
    </xdr:to>
    <xdr:cxnSp macro="">
      <xdr:nvCxnSpPr>
        <xdr:cNvPr id="140" name="直線コネクタ 139"/>
        <xdr:cNvCxnSpPr/>
      </xdr:nvCxnSpPr>
      <xdr:spPr>
        <a:xfrm>
          <a:off x="2336800" y="107122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42" name="テキスト ボックス 141"/>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115933</xdr:rowOff>
    </xdr:from>
    <xdr:to>
      <xdr:col>11</xdr:col>
      <xdr:colOff>31750</xdr:colOff>
      <xdr:row>62</xdr:row>
      <xdr:rowOff>82369</xdr:rowOff>
    </xdr:to>
    <xdr:cxnSp macro="">
      <xdr:nvCxnSpPr>
        <xdr:cNvPr id="143" name="直線コネクタ 142"/>
        <xdr:cNvCxnSpPr/>
      </xdr:nvCxnSpPr>
      <xdr:spPr>
        <a:xfrm>
          <a:off x="1447800" y="1057438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143346</xdr:rowOff>
    </xdr:from>
    <xdr:ext cx="762000" cy="259045"/>
    <xdr:sp macro="" textlink="">
      <xdr:nvSpPr>
        <xdr:cNvPr id="145" name="テキスト ボックス 144"/>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47" name="テキスト ボックス 146"/>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67854</xdr:rowOff>
    </xdr:from>
    <xdr:to>
      <xdr:col>23</xdr:col>
      <xdr:colOff>184150</xdr:colOff>
      <xdr:row>64</xdr:row>
      <xdr:rowOff>169454</xdr:rowOff>
    </xdr:to>
    <xdr:sp macro="" textlink="">
      <xdr:nvSpPr>
        <xdr:cNvPr id="153" name="楕円 152"/>
        <xdr:cNvSpPr/>
      </xdr:nvSpPr>
      <xdr:spPr>
        <a:xfrm>
          <a:off x="49022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39931</xdr:rowOff>
    </xdr:from>
    <xdr:ext cx="762000" cy="259045"/>
    <xdr:sp macro="" textlink="">
      <xdr:nvSpPr>
        <xdr:cNvPr id="154" name="財政構造の弾力性該当値テキスト"/>
        <xdr:cNvSpPr txBox="1"/>
      </xdr:nvSpPr>
      <xdr:spPr>
        <a:xfrm>
          <a:off x="5041900" y="1101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170362</xdr:rowOff>
    </xdr:from>
    <xdr:to>
      <xdr:col>19</xdr:col>
      <xdr:colOff>184150</xdr:colOff>
      <xdr:row>64</xdr:row>
      <xdr:rowOff>100512</xdr:rowOff>
    </xdr:to>
    <xdr:sp macro="" textlink="">
      <xdr:nvSpPr>
        <xdr:cNvPr id="155" name="楕円 154"/>
        <xdr:cNvSpPr/>
      </xdr:nvSpPr>
      <xdr:spPr>
        <a:xfrm>
          <a:off x="4064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85289</xdr:rowOff>
    </xdr:from>
    <xdr:ext cx="736600" cy="259045"/>
    <xdr:sp macro="" textlink="">
      <xdr:nvSpPr>
        <xdr:cNvPr id="156" name="テキスト ボックス 155"/>
        <xdr:cNvSpPr txBox="1"/>
      </xdr:nvSpPr>
      <xdr:spPr>
        <a:xfrm>
          <a:off x="3733800" y="1105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38463</xdr:rowOff>
    </xdr:from>
    <xdr:to>
      <xdr:col>15</xdr:col>
      <xdr:colOff>133350</xdr:colOff>
      <xdr:row>62</xdr:row>
      <xdr:rowOff>140063</xdr:rowOff>
    </xdr:to>
    <xdr:sp macro="" textlink="">
      <xdr:nvSpPr>
        <xdr:cNvPr id="157" name="楕円 156"/>
        <xdr:cNvSpPr/>
      </xdr:nvSpPr>
      <xdr:spPr>
        <a:xfrm>
          <a:off x="3175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124840</xdr:rowOff>
    </xdr:from>
    <xdr:ext cx="762000" cy="259045"/>
    <xdr:sp macro="" textlink="">
      <xdr:nvSpPr>
        <xdr:cNvPr id="158" name="テキスト ボックス 157"/>
        <xdr:cNvSpPr txBox="1"/>
      </xdr:nvSpPr>
      <xdr:spPr>
        <a:xfrm>
          <a:off x="2844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31569</xdr:rowOff>
    </xdr:from>
    <xdr:to>
      <xdr:col>11</xdr:col>
      <xdr:colOff>82550</xdr:colOff>
      <xdr:row>62</xdr:row>
      <xdr:rowOff>133169</xdr:rowOff>
    </xdr:to>
    <xdr:sp macro="" textlink="">
      <xdr:nvSpPr>
        <xdr:cNvPr id="159" name="楕円 158"/>
        <xdr:cNvSpPr/>
      </xdr:nvSpPr>
      <xdr:spPr>
        <a:xfrm>
          <a:off x="2286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117946</xdr:rowOff>
    </xdr:from>
    <xdr:ext cx="762000" cy="259045"/>
    <xdr:sp macro="" textlink="">
      <xdr:nvSpPr>
        <xdr:cNvPr id="160" name="テキスト ボックス 159"/>
        <xdr:cNvSpPr txBox="1"/>
      </xdr:nvSpPr>
      <xdr:spPr>
        <a:xfrm>
          <a:off x="1955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65133</xdr:rowOff>
    </xdr:from>
    <xdr:to>
      <xdr:col>7</xdr:col>
      <xdr:colOff>31750</xdr:colOff>
      <xdr:row>61</xdr:row>
      <xdr:rowOff>166733</xdr:rowOff>
    </xdr:to>
    <xdr:sp macro="" textlink="">
      <xdr:nvSpPr>
        <xdr:cNvPr id="161" name="楕円 160"/>
        <xdr:cNvSpPr/>
      </xdr:nvSpPr>
      <xdr:spPr>
        <a:xfrm>
          <a:off x="1397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5460</xdr:rowOff>
    </xdr:from>
    <xdr:ext cx="762000" cy="259045"/>
    <xdr:sp macro="" textlink="">
      <xdr:nvSpPr>
        <xdr:cNvPr id="162" name="テキスト ボックス 161"/>
        <xdr:cNvSpPr txBox="1"/>
      </xdr:nvSpPr>
      <xdr:spPr>
        <a:xfrm>
          <a:off x="1066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者等の増に伴う退職手当の増により、人件費は昨年度を上回ったものの、甲府・峡東クリーンセンターの供用開始に伴う焼却残渣県外搬出業務委託料等の減により、物件費は昨年度を下回ったことから、全体として、前年度より</a:t>
          </a:r>
          <a:r>
            <a:rPr kumimoji="1" lang="en-US" altLang="ja-JP" sz="1300">
              <a:latin typeface="ＭＳ Ｐゴシック" panose="020B0600070205080204" pitchFamily="50" charset="-128"/>
              <a:ea typeface="ＭＳ Ｐゴシック" panose="020B0600070205080204" pitchFamily="50" charset="-128"/>
            </a:rPr>
            <a:t>1,371</a:t>
          </a:r>
          <a:r>
            <a:rPr kumimoji="1" lang="ja-JP" altLang="en-US" sz="1300">
              <a:latin typeface="ＭＳ Ｐゴシック" panose="020B0600070205080204" pitchFamily="50" charset="-128"/>
              <a:ea typeface="ＭＳ Ｐゴシック" panose="020B0600070205080204" pitchFamily="50" charset="-128"/>
            </a:rPr>
            <a:t>円低い数値になった。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18,714</a:t>
          </a:r>
          <a:r>
            <a:rPr kumimoji="1" lang="ja-JP" altLang="en-US" sz="1300">
              <a:latin typeface="ＭＳ Ｐゴシック" panose="020B0600070205080204" pitchFamily="50" charset="-128"/>
              <a:ea typeface="ＭＳ Ｐゴシック" panose="020B0600070205080204" pitchFamily="50" charset="-128"/>
            </a:rPr>
            <a:t>円低い数値になっていることから、今後においても内部経費の見直しによる経費削減を行っていく。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163083</xdr:rowOff>
    </xdr:from>
    <xdr:to>
      <xdr:col>23</xdr:col>
      <xdr:colOff>133350</xdr:colOff>
      <xdr:row>81</xdr:row>
      <xdr:rowOff>15264</xdr:rowOff>
    </xdr:to>
    <xdr:cxnSp macro="">
      <xdr:nvCxnSpPr>
        <xdr:cNvPr id="199" name="直線コネクタ 198"/>
        <xdr:cNvCxnSpPr/>
      </xdr:nvCxnSpPr>
      <xdr:spPr>
        <a:xfrm flipV="1">
          <a:off x="4114800" y="13879083"/>
          <a:ext cx="838200" cy="2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64009</xdr:rowOff>
    </xdr:from>
    <xdr:ext cx="762000" cy="259045"/>
    <xdr:sp macro="" textlink="">
      <xdr:nvSpPr>
        <xdr:cNvPr id="200" name="人件費・物件費等の状況平均値テキスト"/>
        <xdr:cNvSpPr txBox="1"/>
      </xdr:nvSpPr>
      <xdr:spPr>
        <a:xfrm>
          <a:off x="5041900" y="14122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15264</xdr:rowOff>
    </xdr:from>
    <xdr:to>
      <xdr:col>19</xdr:col>
      <xdr:colOff>133350</xdr:colOff>
      <xdr:row>81</xdr:row>
      <xdr:rowOff>24278</xdr:rowOff>
    </xdr:to>
    <xdr:cxnSp macro="">
      <xdr:nvCxnSpPr>
        <xdr:cNvPr id="202" name="直線コネクタ 201"/>
        <xdr:cNvCxnSpPr/>
      </xdr:nvCxnSpPr>
      <xdr:spPr>
        <a:xfrm flipV="1">
          <a:off x="3225800" y="13902714"/>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144941</xdr:rowOff>
    </xdr:from>
    <xdr:ext cx="736600" cy="259045"/>
    <xdr:sp macro="" textlink="">
      <xdr:nvSpPr>
        <xdr:cNvPr id="204" name="テキスト ボックス 203"/>
        <xdr:cNvSpPr txBox="1"/>
      </xdr:nvSpPr>
      <xdr:spPr>
        <a:xfrm>
          <a:off x="3733800" y="142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156809</xdr:rowOff>
    </xdr:from>
    <xdr:to>
      <xdr:col>15</xdr:col>
      <xdr:colOff>82550</xdr:colOff>
      <xdr:row>81</xdr:row>
      <xdr:rowOff>24278</xdr:rowOff>
    </xdr:to>
    <xdr:cxnSp macro="">
      <xdr:nvCxnSpPr>
        <xdr:cNvPr id="205" name="直線コネクタ 204"/>
        <xdr:cNvCxnSpPr/>
      </xdr:nvCxnSpPr>
      <xdr:spPr>
        <a:xfrm>
          <a:off x="2336800" y="13872809"/>
          <a:ext cx="889000" cy="3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149905</xdr:rowOff>
    </xdr:from>
    <xdr:ext cx="762000" cy="259045"/>
    <xdr:sp macro="" textlink="">
      <xdr:nvSpPr>
        <xdr:cNvPr id="207" name="テキスト ボックス 206"/>
        <xdr:cNvSpPr txBox="1"/>
      </xdr:nvSpPr>
      <xdr:spPr>
        <a:xfrm>
          <a:off x="2844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103000</xdr:rowOff>
    </xdr:from>
    <xdr:to>
      <xdr:col>11</xdr:col>
      <xdr:colOff>31750</xdr:colOff>
      <xdr:row>80</xdr:row>
      <xdr:rowOff>156809</xdr:rowOff>
    </xdr:to>
    <xdr:cxnSp macro="">
      <xdr:nvCxnSpPr>
        <xdr:cNvPr id="208" name="直線コネクタ 207"/>
        <xdr:cNvCxnSpPr/>
      </xdr:nvCxnSpPr>
      <xdr:spPr>
        <a:xfrm>
          <a:off x="1447800" y="13819000"/>
          <a:ext cx="889000" cy="5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114727</xdr:rowOff>
    </xdr:from>
    <xdr:ext cx="762000" cy="259045"/>
    <xdr:sp macro="" textlink="">
      <xdr:nvSpPr>
        <xdr:cNvPr id="210" name="テキスト ボックス 209"/>
        <xdr:cNvSpPr txBox="1"/>
      </xdr:nvSpPr>
      <xdr:spPr>
        <a:xfrm>
          <a:off x="1955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24792</xdr:rowOff>
    </xdr:from>
    <xdr:ext cx="762000" cy="259045"/>
    <xdr:sp macro="" textlink="">
      <xdr:nvSpPr>
        <xdr:cNvPr id="212" name="テキスト ボックス 211"/>
        <xdr:cNvSpPr txBox="1"/>
      </xdr:nvSpPr>
      <xdr:spPr>
        <a:xfrm>
          <a:off x="1066800" y="140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112283</xdr:rowOff>
    </xdr:from>
    <xdr:to>
      <xdr:col>23</xdr:col>
      <xdr:colOff>184150</xdr:colOff>
      <xdr:row>81</xdr:row>
      <xdr:rowOff>42433</xdr:rowOff>
    </xdr:to>
    <xdr:sp macro="" textlink="">
      <xdr:nvSpPr>
        <xdr:cNvPr id="218" name="楕円 217"/>
        <xdr:cNvSpPr/>
      </xdr:nvSpPr>
      <xdr:spPr>
        <a:xfrm>
          <a:off x="4902200" y="138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128810</xdr:rowOff>
    </xdr:from>
    <xdr:ext cx="762000" cy="259045"/>
    <xdr:sp macro="" textlink="">
      <xdr:nvSpPr>
        <xdr:cNvPr id="219" name="人件費・物件費等の状況該当値テキスト"/>
        <xdr:cNvSpPr txBox="1"/>
      </xdr:nvSpPr>
      <xdr:spPr>
        <a:xfrm>
          <a:off x="5041900" y="1367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135914</xdr:rowOff>
    </xdr:from>
    <xdr:to>
      <xdr:col>19</xdr:col>
      <xdr:colOff>184150</xdr:colOff>
      <xdr:row>81</xdr:row>
      <xdr:rowOff>66064</xdr:rowOff>
    </xdr:to>
    <xdr:sp macro="" textlink="">
      <xdr:nvSpPr>
        <xdr:cNvPr id="220" name="楕円 219"/>
        <xdr:cNvSpPr/>
      </xdr:nvSpPr>
      <xdr:spPr>
        <a:xfrm>
          <a:off x="4064000" y="138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76241</xdr:rowOff>
    </xdr:from>
    <xdr:ext cx="736600" cy="259045"/>
    <xdr:sp macro="" textlink="">
      <xdr:nvSpPr>
        <xdr:cNvPr id="221" name="テキスト ボックス 220"/>
        <xdr:cNvSpPr txBox="1"/>
      </xdr:nvSpPr>
      <xdr:spPr>
        <a:xfrm>
          <a:off x="3733800" y="13620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144928</xdr:rowOff>
    </xdr:from>
    <xdr:to>
      <xdr:col>15</xdr:col>
      <xdr:colOff>133350</xdr:colOff>
      <xdr:row>81</xdr:row>
      <xdr:rowOff>75078</xdr:rowOff>
    </xdr:to>
    <xdr:sp macro="" textlink="">
      <xdr:nvSpPr>
        <xdr:cNvPr id="222" name="楕円 221"/>
        <xdr:cNvSpPr/>
      </xdr:nvSpPr>
      <xdr:spPr>
        <a:xfrm>
          <a:off x="3175000" y="138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85255</xdr:rowOff>
    </xdr:from>
    <xdr:ext cx="762000" cy="259045"/>
    <xdr:sp macro="" textlink="">
      <xdr:nvSpPr>
        <xdr:cNvPr id="223" name="テキスト ボックス 222"/>
        <xdr:cNvSpPr txBox="1"/>
      </xdr:nvSpPr>
      <xdr:spPr>
        <a:xfrm>
          <a:off x="2844800" y="136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106009</xdr:rowOff>
    </xdr:from>
    <xdr:to>
      <xdr:col>11</xdr:col>
      <xdr:colOff>82550</xdr:colOff>
      <xdr:row>81</xdr:row>
      <xdr:rowOff>36159</xdr:rowOff>
    </xdr:to>
    <xdr:sp macro="" textlink="">
      <xdr:nvSpPr>
        <xdr:cNvPr id="224" name="楕円 223"/>
        <xdr:cNvSpPr/>
      </xdr:nvSpPr>
      <xdr:spPr>
        <a:xfrm>
          <a:off x="2286000" y="138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46336</xdr:rowOff>
    </xdr:from>
    <xdr:ext cx="762000" cy="259045"/>
    <xdr:sp macro="" textlink="">
      <xdr:nvSpPr>
        <xdr:cNvPr id="225" name="テキスト ボックス 224"/>
        <xdr:cNvSpPr txBox="1"/>
      </xdr:nvSpPr>
      <xdr:spPr>
        <a:xfrm>
          <a:off x="1955800" y="1359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52200</xdr:rowOff>
    </xdr:from>
    <xdr:to>
      <xdr:col>7</xdr:col>
      <xdr:colOff>31750</xdr:colOff>
      <xdr:row>80</xdr:row>
      <xdr:rowOff>153800</xdr:rowOff>
    </xdr:to>
    <xdr:sp macro="" textlink="">
      <xdr:nvSpPr>
        <xdr:cNvPr id="226" name="楕円 225"/>
        <xdr:cNvSpPr/>
      </xdr:nvSpPr>
      <xdr:spPr>
        <a:xfrm>
          <a:off x="1397000" y="1376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163977</xdr:rowOff>
    </xdr:from>
    <xdr:ext cx="762000" cy="259045"/>
    <xdr:sp macro="" textlink="">
      <xdr:nvSpPr>
        <xdr:cNvPr id="227" name="テキスト ボックス 226"/>
        <xdr:cNvSpPr txBox="1"/>
      </xdr:nvSpPr>
      <xdr:spPr>
        <a:xfrm>
          <a:off x="1066800" y="1353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「地方公務員給与実態調査」が様式作成時点で未発表のため、前年度数値を引用しているところだが、給与制度の総合的見直しに伴う現給保障を、国と同様に平成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日末までとしている。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また、類似団体内平均値と比較しても、一定の数値を保っているため、今後においても他市の動向を踏まえながら、地方自治体として適正な給与水準を維持するよう努めていく。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61" name="直線コネクタ 260"/>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144586</xdr:rowOff>
    </xdr:from>
    <xdr:ext cx="762000" cy="259045"/>
    <xdr:sp macro="" textlink="">
      <xdr:nvSpPr>
        <xdr:cNvPr id="262" name="給与水準   （国との比較）平均値テキスト"/>
        <xdr:cNvSpPr txBox="1"/>
      </xdr:nvSpPr>
      <xdr:spPr>
        <a:xfrm>
          <a:off x="17106900" y="14546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22225</xdr:rowOff>
    </xdr:to>
    <xdr:cxnSp macro="">
      <xdr:nvCxnSpPr>
        <xdr:cNvPr id="264" name="直線コネクタ 263"/>
        <xdr:cNvCxnSpPr/>
      </xdr:nvCxnSpPr>
      <xdr:spPr>
        <a:xfrm flipV="1">
          <a:off x="15290800" y="144039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84</xdr:row>
      <xdr:rowOff>22225</xdr:rowOff>
    </xdr:to>
    <xdr:cxnSp macro="">
      <xdr:nvCxnSpPr>
        <xdr:cNvPr id="267" name="直線コネクタ 266"/>
        <xdr:cNvCxnSpPr/>
      </xdr:nvCxnSpPr>
      <xdr:spPr>
        <a:xfrm>
          <a:off x="14401800" y="1432348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84</xdr:row>
      <xdr:rowOff>122766</xdr:rowOff>
    </xdr:to>
    <xdr:cxnSp macro="">
      <xdr:nvCxnSpPr>
        <xdr:cNvPr id="270" name="直線コネクタ 269"/>
        <xdr:cNvCxnSpPr/>
      </xdr:nvCxnSpPr>
      <xdr:spPr>
        <a:xfrm flipV="1">
          <a:off x="13512800" y="1432348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74" name="テキスト ボックス 273"/>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80" name="楕円 279"/>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81"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82" name="楕円 281"/>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83" name="テキスト ボックス 282"/>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142875</xdr:rowOff>
    </xdr:from>
    <xdr:to>
      <xdr:col>73</xdr:col>
      <xdr:colOff>44450</xdr:colOff>
      <xdr:row>84</xdr:row>
      <xdr:rowOff>73025</xdr:rowOff>
    </xdr:to>
    <xdr:sp macro="" textlink="">
      <xdr:nvSpPr>
        <xdr:cNvPr id="284" name="楕円 283"/>
        <xdr:cNvSpPr/>
      </xdr:nvSpPr>
      <xdr:spPr>
        <a:xfrm>
          <a:off x="15240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83202</xdr:rowOff>
    </xdr:from>
    <xdr:ext cx="762000" cy="259045"/>
    <xdr:sp macro="" textlink="">
      <xdr:nvSpPr>
        <xdr:cNvPr id="285" name="テキスト ボックス 284"/>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6" name="楕円 285"/>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7" name="テキスト ボックス 286"/>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8" name="楕円 287"/>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9" name="テキスト ボックス 288"/>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数次にわたる行政改革を計画的に実施する中で、全国平均値を</a:t>
          </a:r>
          <a:r>
            <a:rPr kumimoji="1" lang="en-US" altLang="ja-JP" sz="1300">
              <a:latin typeface="ＭＳ Ｐゴシック" panose="020B0600070205080204" pitchFamily="50" charset="-128"/>
              <a:ea typeface="ＭＳ Ｐゴシック" panose="020B0600070205080204" pitchFamily="50" charset="-128"/>
            </a:rPr>
            <a:t>2.64</a:t>
          </a:r>
          <a:r>
            <a:rPr kumimoji="1" lang="ja-JP" altLang="en-US" sz="1300">
              <a:latin typeface="ＭＳ Ｐゴシック" panose="020B0600070205080204" pitchFamily="50" charset="-128"/>
              <a:ea typeface="ＭＳ Ｐゴシック" panose="020B0600070205080204" pitchFamily="50" charset="-128"/>
            </a:rPr>
            <a:t>人、類似団体内平均値を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人低くなっている。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今後も、定員適正化計画の着実な推進を図っていく。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70213</xdr:rowOff>
    </xdr:from>
    <xdr:to>
      <xdr:col>81</xdr:col>
      <xdr:colOff>44450</xdr:colOff>
      <xdr:row>60</xdr:row>
      <xdr:rowOff>84001</xdr:rowOff>
    </xdr:to>
    <xdr:cxnSp macro="">
      <xdr:nvCxnSpPr>
        <xdr:cNvPr id="326" name="直線コネクタ 325"/>
        <xdr:cNvCxnSpPr/>
      </xdr:nvCxnSpPr>
      <xdr:spPr>
        <a:xfrm>
          <a:off x="16179800" y="1035721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144071</xdr:rowOff>
    </xdr:from>
    <xdr:ext cx="762000" cy="259045"/>
    <xdr:sp macro="" textlink="">
      <xdr:nvSpPr>
        <xdr:cNvPr id="327"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70213</xdr:rowOff>
    </xdr:from>
    <xdr:to>
      <xdr:col>77</xdr:col>
      <xdr:colOff>44450</xdr:colOff>
      <xdr:row>60</xdr:row>
      <xdr:rowOff>77107</xdr:rowOff>
    </xdr:to>
    <xdr:cxnSp macro="">
      <xdr:nvCxnSpPr>
        <xdr:cNvPr id="329" name="直線コネクタ 328"/>
        <xdr:cNvCxnSpPr/>
      </xdr:nvCxnSpPr>
      <xdr:spPr>
        <a:xfrm flipV="1">
          <a:off x="15290800" y="1035721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86921</xdr:rowOff>
    </xdr:from>
    <xdr:ext cx="736600" cy="259045"/>
    <xdr:sp macro="" textlink="">
      <xdr:nvSpPr>
        <xdr:cNvPr id="331" name="テキスト ボックス 330"/>
        <xdr:cNvSpPr txBox="1"/>
      </xdr:nvSpPr>
      <xdr:spPr>
        <a:xfrm>
          <a:off x="15798800" y="1071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63319</xdr:rowOff>
    </xdr:from>
    <xdr:to>
      <xdr:col>72</xdr:col>
      <xdr:colOff>203200</xdr:colOff>
      <xdr:row>60</xdr:row>
      <xdr:rowOff>77107</xdr:rowOff>
    </xdr:to>
    <xdr:cxnSp macro="">
      <xdr:nvCxnSpPr>
        <xdr:cNvPr id="332" name="直線コネクタ 331"/>
        <xdr:cNvCxnSpPr/>
      </xdr:nvCxnSpPr>
      <xdr:spPr>
        <a:xfrm>
          <a:off x="14401800" y="1035031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34" name="テキスト ボックス 333"/>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63319</xdr:rowOff>
    </xdr:from>
    <xdr:to>
      <xdr:col>68</xdr:col>
      <xdr:colOff>152400</xdr:colOff>
      <xdr:row>60</xdr:row>
      <xdr:rowOff>70213</xdr:rowOff>
    </xdr:to>
    <xdr:cxnSp macro="">
      <xdr:nvCxnSpPr>
        <xdr:cNvPr id="335" name="直線コネクタ 334"/>
        <xdr:cNvCxnSpPr/>
      </xdr:nvCxnSpPr>
      <xdr:spPr>
        <a:xfrm flipV="1">
          <a:off x="13512800" y="1035031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83474</xdr:rowOff>
    </xdr:from>
    <xdr:ext cx="762000" cy="259045"/>
    <xdr:sp macro="" textlink="">
      <xdr:nvSpPr>
        <xdr:cNvPr id="337" name="テキスト ボックス 336"/>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62792</xdr:rowOff>
    </xdr:from>
    <xdr:ext cx="762000" cy="259045"/>
    <xdr:sp macro="" textlink="">
      <xdr:nvSpPr>
        <xdr:cNvPr id="339" name="テキスト ボックス 338"/>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45" name="楕円 344"/>
        <xdr:cNvSpPr/>
      </xdr:nvSpPr>
      <xdr:spPr>
        <a:xfrm>
          <a:off x="16967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49728</xdr:rowOff>
    </xdr:from>
    <xdr:ext cx="762000" cy="259045"/>
    <xdr:sp macro="" textlink="">
      <xdr:nvSpPr>
        <xdr:cNvPr id="346" name="定員管理の状況該当値テキスト"/>
        <xdr:cNvSpPr txBox="1"/>
      </xdr:nvSpPr>
      <xdr:spPr>
        <a:xfrm>
          <a:off x="17106900" y="1016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19413</xdr:rowOff>
    </xdr:from>
    <xdr:to>
      <xdr:col>77</xdr:col>
      <xdr:colOff>95250</xdr:colOff>
      <xdr:row>60</xdr:row>
      <xdr:rowOff>121013</xdr:rowOff>
    </xdr:to>
    <xdr:sp macro="" textlink="">
      <xdr:nvSpPr>
        <xdr:cNvPr id="347" name="楕円 346"/>
        <xdr:cNvSpPr/>
      </xdr:nvSpPr>
      <xdr:spPr>
        <a:xfrm>
          <a:off x="16129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131190</xdr:rowOff>
    </xdr:from>
    <xdr:ext cx="736600" cy="259045"/>
    <xdr:sp macro="" textlink="">
      <xdr:nvSpPr>
        <xdr:cNvPr id="348" name="テキスト ボックス 347"/>
        <xdr:cNvSpPr txBox="1"/>
      </xdr:nvSpPr>
      <xdr:spPr>
        <a:xfrm>
          <a:off x="15798800" y="1007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26307</xdr:rowOff>
    </xdr:from>
    <xdr:to>
      <xdr:col>73</xdr:col>
      <xdr:colOff>44450</xdr:colOff>
      <xdr:row>60</xdr:row>
      <xdr:rowOff>127907</xdr:rowOff>
    </xdr:to>
    <xdr:sp macro="" textlink="">
      <xdr:nvSpPr>
        <xdr:cNvPr id="349" name="楕円 348"/>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138084</xdr:rowOff>
    </xdr:from>
    <xdr:ext cx="762000" cy="259045"/>
    <xdr:sp macro="" textlink="">
      <xdr:nvSpPr>
        <xdr:cNvPr id="350" name="テキスト ボックス 349"/>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12519</xdr:rowOff>
    </xdr:from>
    <xdr:to>
      <xdr:col>68</xdr:col>
      <xdr:colOff>203200</xdr:colOff>
      <xdr:row>60</xdr:row>
      <xdr:rowOff>114119</xdr:rowOff>
    </xdr:to>
    <xdr:sp macro="" textlink="">
      <xdr:nvSpPr>
        <xdr:cNvPr id="351" name="楕円 350"/>
        <xdr:cNvSpPr/>
      </xdr:nvSpPr>
      <xdr:spPr>
        <a:xfrm>
          <a:off x="14351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52" name="テキスト ボックス 351"/>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19413</xdr:rowOff>
    </xdr:from>
    <xdr:to>
      <xdr:col>64</xdr:col>
      <xdr:colOff>152400</xdr:colOff>
      <xdr:row>60</xdr:row>
      <xdr:rowOff>121013</xdr:rowOff>
    </xdr:to>
    <xdr:sp macro="" textlink="">
      <xdr:nvSpPr>
        <xdr:cNvPr id="353" name="楕円 352"/>
        <xdr:cNvSpPr/>
      </xdr:nvSpPr>
      <xdr:spPr>
        <a:xfrm>
          <a:off x="13462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131190</xdr:rowOff>
    </xdr:from>
    <xdr:ext cx="762000" cy="259045"/>
    <xdr:sp macro="" textlink="">
      <xdr:nvSpPr>
        <xdr:cNvPr id="354" name="テキスト ボックス 353"/>
        <xdr:cNvSpPr txBox="1"/>
      </xdr:nvSpPr>
      <xdr:spPr>
        <a:xfrm>
          <a:off x="13131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公債費に準ずる債務負担行為の減少や災害復旧費等に係る基準財政需要額（主に臨時財政対策債や合併特例債に係るもの）の増加などから、前年度より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しかし、類似団体内平均値と比較すると、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ポイント高い状況にあることから、引き続き、計画的な市債発行により市債残高の抑制に努める。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132504</xdr:rowOff>
    </xdr:to>
    <xdr:cxnSp macro="">
      <xdr:nvCxnSpPr>
        <xdr:cNvPr id="387" name="直線コネクタ 386"/>
        <xdr:cNvCxnSpPr/>
      </xdr:nvCxnSpPr>
      <xdr:spPr>
        <a:xfrm flipV="1">
          <a:off x="16179800" y="71539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9313</xdr:rowOff>
    </xdr:to>
    <xdr:cxnSp macro="">
      <xdr:nvCxnSpPr>
        <xdr:cNvPr id="390" name="直線コネクタ 389"/>
        <xdr:cNvCxnSpPr/>
      </xdr:nvCxnSpPr>
      <xdr:spPr>
        <a:xfrm flipV="1">
          <a:off x="15290800" y="71619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2" name="テキスト ボックス 391"/>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73660</xdr:rowOff>
    </xdr:to>
    <xdr:cxnSp macro="">
      <xdr:nvCxnSpPr>
        <xdr:cNvPr id="393" name="直線コネクタ 392"/>
        <xdr:cNvCxnSpPr/>
      </xdr:nvCxnSpPr>
      <xdr:spPr>
        <a:xfrm flipV="1">
          <a:off x="14401800" y="72102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5" name="テキスト ボックス 394"/>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170180</xdr:rowOff>
    </xdr:to>
    <xdr:cxnSp macro="">
      <xdr:nvCxnSpPr>
        <xdr:cNvPr id="396" name="直線コネクタ 395"/>
        <xdr:cNvCxnSpPr/>
      </xdr:nvCxnSpPr>
      <xdr:spPr>
        <a:xfrm flipV="1">
          <a:off x="13512800" y="72745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8" name="テキスト ボックス 397"/>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00" name="テキスト ボックス 39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6" name="楕円 405"/>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7"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8" name="楕円 407"/>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409" name="テキスト ボックス 408"/>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410" name="楕円 409"/>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411" name="テキスト ボックス 410"/>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12" name="楕円 411"/>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13" name="テキスト ボックス 412"/>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14" name="楕円 413"/>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15" name="テキスト ボックス 414"/>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小・中学校老朽化リニューアル事業等の市債発行による市債残高の増加及び財政調整基金の取崩しによる充当可能基金の減少から、前年度より</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ポイント高くなった。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較しても、高い水準にあり、今後においても、環境センター附属焼却工場の解体に係る市債や一部事務組合負担金などが増加していくことから、事業精査を行う中で、引き続き計画的な市債発行により市債残高の抑制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62230</xdr:rowOff>
    </xdr:from>
    <xdr:to>
      <xdr:col>81</xdr:col>
      <xdr:colOff>44450</xdr:colOff>
      <xdr:row>19</xdr:row>
      <xdr:rowOff>170815</xdr:rowOff>
    </xdr:to>
    <xdr:cxnSp macro="">
      <xdr:nvCxnSpPr>
        <xdr:cNvPr id="449" name="直線コネクタ 448"/>
        <xdr:cNvCxnSpPr/>
      </xdr:nvCxnSpPr>
      <xdr:spPr>
        <a:xfrm>
          <a:off x="16179800" y="331978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50" name="将来負担の状況平均値テキスト"/>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28716</xdr:rowOff>
    </xdr:from>
    <xdr:to>
      <xdr:col>77</xdr:col>
      <xdr:colOff>44450</xdr:colOff>
      <xdr:row>19</xdr:row>
      <xdr:rowOff>62230</xdr:rowOff>
    </xdr:to>
    <xdr:cxnSp macro="">
      <xdr:nvCxnSpPr>
        <xdr:cNvPr id="452" name="直線コネクタ 451"/>
        <xdr:cNvCxnSpPr/>
      </xdr:nvCxnSpPr>
      <xdr:spPr>
        <a:xfrm>
          <a:off x="15290800" y="3286266"/>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4" name="テキスト ボックス 453"/>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564</xdr:rowOff>
    </xdr:from>
    <xdr:to>
      <xdr:col>72</xdr:col>
      <xdr:colOff>203200</xdr:colOff>
      <xdr:row>19</xdr:row>
      <xdr:rowOff>28716</xdr:rowOff>
    </xdr:to>
    <xdr:cxnSp macro="">
      <xdr:nvCxnSpPr>
        <xdr:cNvPr id="455" name="直線コネクタ 454"/>
        <xdr:cNvCxnSpPr/>
      </xdr:nvCxnSpPr>
      <xdr:spPr>
        <a:xfrm>
          <a:off x="14401800" y="325811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7" name="テキスト ボックス 456"/>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155928</xdr:rowOff>
    </xdr:from>
    <xdr:to>
      <xdr:col>68</xdr:col>
      <xdr:colOff>152400</xdr:colOff>
      <xdr:row>19</xdr:row>
      <xdr:rowOff>564</xdr:rowOff>
    </xdr:to>
    <xdr:cxnSp macro="">
      <xdr:nvCxnSpPr>
        <xdr:cNvPr id="458" name="直線コネクタ 457"/>
        <xdr:cNvCxnSpPr/>
      </xdr:nvCxnSpPr>
      <xdr:spPr>
        <a:xfrm>
          <a:off x="13512800" y="324202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60" name="テキスト ボックス 459"/>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62" name="テキスト ボックス 461"/>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120015</xdr:rowOff>
    </xdr:from>
    <xdr:to>
      <xdr:col>81</xdr:col>
      <xdr:colOff>95250</xdr:colOff>
      <xdr:row>20</xdr:row>
      <xdr:rowOff>50165</xdr:rowOff>
    </xdr:to>
    <xdr:sp macro="" textlink="">
      <xdr:nvSpPr>
        <xdr:cNvPr id="468" name="楕円 467"/>
        <xdr:cNvSpPr/>
      </xdr:nvSpPr>
      <xdr:spPr>
        <a:xfrm>
          <a:off x="16967200" y="33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92092</xdr:rowOff>
    </xdr:from>
    <xdr:ext cx="762000" cy="259045"/>
    <xdr:sp macro="" textlink="">
      <xdr:nvSpPr>
        <xdr:cNvPr id="469" name="将来負担の状況該当値テキスト"/>
        <xdr:cNvSpPr txBox="1"/>
      </xdr:nvSpPr>
      <xdr:spPr>
        <a:xfrm>
          <a:off x="17106900" y="334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11430</xdr:rowOff>
    </xdr:from>
    <xdr:to>
      <xdr:col>77</xdr:col>
      <xdr:colOff>95250</xdr:colOff>
      <xdr:row>19</xdr:row>
      <xdr:rowOff>113030</xdr:rowOff>
    </xdr:to>
    <xdr:sp macro="" textlink="">
      <xdr:nvSpPr>
        <xdr:cNvPr id="470" name="楕円 469"/>
        <xdr:cNvSpPr/>
      </xdr:nvSpPr>
      <xdr:spPr>
        <a:xfrm>
          <a:off x="16129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97807</xdr:rowOff>
    </xdr:from>
    <xdr:ext cx="736600" cy="259045"/>
    <xdr:sp macro="" textlink="">
      <xdr:nvSpPr>
        <xdr:cNvPr id="471" name="テキスト ボックス 470"/>
        <xdr:cNvSpPr txBox="1"/>
      </xdr:nvSpPr>
      <xdr:spPr>
        <a:xfrm>
          <a:off x="15798800" y="335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149366</xdr:rowOff>
    </xdr:from>
    <xdr:to>
      <xdr:col>73</xdr:col>
      <xdr:colOff>44450</xdr:colOff>
      <xdr:row>19</xdr:row>
      <xdr:rowOff>79516</xdr:rowOff>
    </xdr:to>
    <xdr:sp macro="" textlink="">
      <xdr:nvSpPr>
        <xdr:cNvPr id="472" name="楕円 471"/>
        <xdr:cNvSpPr/>
      </xdr:nvSpPr>
      <xdr:spPr>
        <a:xfrm>
          <a:off x="15240000" y="32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64293</xdr:rowOff>
    </xdr:from>
    <xdr:ext cx="762000" cy="259045"/>
    <xdr:sp macro="" textlink="">
      <xdr:nvSpPr>
        <xdr:cNvPr id="473" name="テキスト ボックス 472"/>
        <xdr:cNvSpPr txBox="1"/>
      </xdr:nvSpPr>
      <xdr:spPr>
        <a:xfrm>
          <a:off x="14909800" y="332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121215</xdr:rowOff>
    </xdr:from>
    <xdr:to>
      <xdr:col>68</xdr:col>
      <xdr:colOff>203200</xdr:colOff>
      <xdr:row>19</xdr:row>
      <xdr:rowOff>51364</xdr:rowOff>
    </xdr:to>
    <xdr:sp macro="" textlink="">
      <xdr:nvSpPr>
        <xdr:cNvPr id="474" name="楕円 473"/>
        <xdr:cNvSpPr/>
      </xdr:nvSpPr>
      <xdr:spPr>
        <a:xfrm>
          <a:off x="14351000" y="32073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36141</xdr:rowOff>
    </xdr:from>
    <xdr:ext cx="762000" cy="259045"/>
    <xdr:sp macro="" textlink="">
      <xdr:nvSpPr>
        <xdr:cNvPr id="475" name="テキスト ボックス 474"/>
        <xdr:cNvSpPr txBox="1"/>
      </xdr:nvSpPr>
      <xdr:spPr>
        <a:xfrm>
          <a:off x="14020800" y="32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105128</xdr:rowOff>
    </xdr:from>
    <xdr:to>
      <xdr:col>64</xdr:col>
      <xdr:colOff>152400</xdr:colOff>
      <xdr:row>19</xdr:row>
      <xdr:rowOff>35278</xdr:rowOff>
    </xdr:to>
    <xdr:sp macro="" textlink="">
      <xdr:nvSpPr>
        <xdr:cNvPr id="476" name="楕円 475"/>
        <xdr:cNvSpPr/>
      </xdr:nvSpPr>
      <xdr:spPr>
        <a:xfrm>
          <a:off x="13462000" y="319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20055</xdr:rowOff>
    </xdr:from>
    <xdr:ext cx="762000" cy="259045"/>
    <xdr:sp macro="" textlink="">
      <xdr:nvSpPr>
        <xdr:cNvPr id="477" name="テキスト ボックス 476"/>
        <xdr:cNvSpPr txBox="1"/>
      </xdr:nvSpPr>
      <xdr:spPr>
        <a:xfrm>
          <a:off x="13131800" y="327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190,122
184,838
212.47
74,990,197
74,122,669
519,659
41,901,223
77,481,097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人件費に係る経常収支比率については、前年度と比較すると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ポイントの増となったが、定年退職者等の増に伴う退職手当の増などが要因と考えられる。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なお、本市の給与制度は、国の人事院勧告及び山梨県の人事委員会勧告に準拠している。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157480</xdr:rowOff>
    </xdr:to>
    <xdr:cxnSp macro="">
      <xdr:nvCxnSpPr>
        <xdr:cNvPr id="66" name="直線コネクタ 65"/>
        <xdr:cNvCxnSpPr/>
      </xdr:nvCxnSpPr>
      <xdr:spPr>
        <a:xfrm>
          <a:off x="3987800" y="62382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66040</xdr:rowOff>
    </xdr:to>
    <xdr:cxnSp macro="">
      <xdr:nvCxnSpPr>
        <xdr:cNvPr id="69" name="直線コネクタ 68"/>
        <xdr:cNvCxnSpPr/>
      </xdr:nvCxnSpPr>
      <xdr:spPr>
        <a:xfrm>
          <a:off x="3098800" y="6162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71" name="テキスト ボックス 70"/>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12700</xdr:rowOff>
    </xdr:to>
    <xdr:cxnSp macro="">
      <xdr:nvCxnSpPr>
        <xdr:cNvPr id="72" name="直線コネクタ 71"/>
        <xdr:cNvCxnSpPr/>
      </xdr:nvCxnSpPr>
      <xdr:spPr>
        <a:xfrm flipV="1">
          <a:off x="2209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12700</xdr:rowOff>
    </xdr:to>
    <xdr:cxnSp macro="">
      <xdr:nvCxnSpPr>
        <xdr:cNvPr id="75" name="直線コネクタ 74"/>
        <xdr:cNvCxnSpPr/>
      </xdr:nvCxnSpPr>
      <xdr:spPr>
        <a:xfrm>
          <a:off x="1320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77" name="テキスト ボックス 76"/>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123207</xdr:rowOff>
    </xdr:from>
    <xdr:ext cx="762000" cy="259045"/>
    <xdr:sp macro="" textlink="">
      <xdr:nvSpPr>
        <xdr:cNvPr id="86" name="人件費該当値テキスト"/>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物件費に係る経常収支比率については、甲府・峡東クリーンセンターの供用開始に伴う焼却残渣県外搬出業務委託料等の減により、前年度を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13</xdr:row>
      <xdr:rowOff>167821</xdr:rowOff>
    </xdr:to>
    <xdr:cxnSp macro="">
      <xdr:nvCxnSpPr>
        <xdr:cNvPr id="129" name="直線コネクタ 128"/>
        <xdr:cNvCxnSpPr/>
      </xdr:nvCxnSpPr>
      <xdr:spPr>
        <a:xfrm flipV="1">
          <a:off x="15671800" y="23313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13</xdr:row>
      <xdr:rowOff>167821</xdr:rowOff>
    </xdr:to>
    <xdr:cxnSp macro="">
      <xdr:nvCxnSpPr>
        <xdr:cNvPr id="132" name="直線コネクタ 131"/>
        <xdr:cNvCxnSpPr/>
      </xdr:nvCxnSpPr>
      <xdr:spPr>
        <a:xfrm>
          <a:off x="14782800" y="2374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124279</xdr:rowOff>
    </xdr:from>
    <xdr:to>
      <xdr:col>73</xdr:col>
      <xdr:colOff>180975</xdr:colOff>
      <xdr:row>13</xdr:row>
      <xdr:rowOff>146050</xdr:rowOff>
    </xdr:to>
    <xdr:cxnSp macro="">
      <xdr:nvCxnSpPr>
        <xdr:cNvPr id="135" name="直線コネクタ 134"/>
        <xdr:cNvCxnSpPr/>
      </xdr:nvCxnSpPr>
      <xdr:spPr>
        <a:xfrm>
          <a:off x="13893800" y="2353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48079</xdr:rowOff>
    </xdr:from>
    <xdr:to>
      <xdr:col>69</xdr:col>
      <xdr:colOff>92075</xdr:colOff>
      <xdr:row>13</xdr:row>
      <xdr:rowOff>124279</xdr:rowOff>
    </xdr:to>
    <xdr:cxnSp macro="">
      <xdr:nvCxnSpPr>
        <xdr:cNvPr id="138" name="直線コネクタ 137"/>
        <xdr:cNvCxnSpPr/>
      </xdr:nvCxnSpPr>
      <xdr:spPr>
        <a:xfrm>
          <a:off x="13004800" y="2276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2" name="テキスト ボックス 141"/>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51707</xdr:rowOff>
    </xdr:from>
    <xdr:to>
      <xdr:col>82</xdr:col>
      <xdr:colOff>158750</xdr:colOff>
      <xdr:row>13</xdr:row>
      <xdr:rowOff>153307</xdr:rowOff>
    </xdr:to>
    <xdr:sp macro="" textlink="">
      <xdr:nvSpPr>
        <xdr:cNvPr id="148" name="楕円 147"/>
        <xdr:cNvSpPr/>
      </xdr:nvSpPr>
      <xdr:spPr>
        <a:xfrm>
          <a:off x="164592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131734</xdr:rowOff>
    </xdr:from>
    <xdr:ext cx="762000" cy="259045"/>
    <xdr:sp macro="" textlink="">
      <xdr:nvSpPr>
        <xdr:cNvPr id="149" name="物件費該当値テキスト"/>
        <xdr:cNvSpPr txBox="1"/>
      </xdr:nvSpPr>
      <xdr:spPr>
        <a:xfrm>
          <a:off x="16598900" y="2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50" name="楕円 149"/>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51" name="テキスト ボックス 150"/>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2" name="楕円 151"/>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3" name="テキスト ボックス 152"/>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73479</xdr:rowOff>
    </xdr:from>
    <xdr:to>
      <xdr:col>69</xdr:col>
      <xdr:colOff>142875</xdr:colOff>
      <xdr:row>14</xdr:row>
      <xdr:rowOff>3629</xdr:rowOff>
    </xdr:to>
    <xdr:sp macro="" textlink="">
      <xdr:nvSpPr>
        <xdr:cNvPr id="154" name="楕円 153"/>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13806</xdr:rowOff>
    </xdr:from>
    <xdr:ext cx="762000" cy="259045"/>
    <xdr:sp macro="" textlink="">
      <xdr:nvSpPr>
        <xdr:cNvPr id="155" name="テキスト ボックス 154"/>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168729</xdr:rowOff>
    </xdr:from>
    <xdr:to>
      <xdr:col>65</xdr:col>
      <xdr:colOff>53975</xdr:colOff>
      <xdr:row>13</xdr:row>
      <xdr:rowOff>98879</xdr:rowOff>
    </xdr:to>
    <xdr:sp macro="" textlink="">
      <xdr:nvSpPr>
        <xdr:cNvPr id="156" name="楕円 155"/>
        <xdr:cNvSpPr/>
      </xdr:nvSpPr>
      <xdr:spPr>
        <a:xfrm>
          <a:off x="12954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109056</xdr:rowOff>
    </xdr:from>
    <xdr:ext cx="762000" cy="259045"/>
    <xdr:sp macro="" textlink="">
      <xdr:nvSpPr>
        <xdr:cNvPr id="157" name="テキスト ボックス 156"/>
        <xdr:cNvSpPr txBox="1"/>
      </xdr:nvSpPr>
      <xdr:spPr>
        <a:xfrm>
          <a:off x="12623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扶助費に係る経常収支比率については、教育・保育施設等運営給付費や自立支援サービス事業費などの増により、前年度と比較すると、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57150</xdr:rowOff>
    </xdr:to>
    <xdr:cxnSp macro="">
      <xdr:nvCxnSpPr>
        <xdr:cNvPr id="190" name="直線コネクタ 189"/>
        <xdr:cNvCxnSpPr/>
      </xdr:nvCxnSpPr>
      <xdr:spPr>
        <a:xfrm>
          <a:off x="3987800" y="9766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165100</xdr:rowOff>
    </xdr:to>
    <xdr:cxnSp macro="">
      <xdr:nvCxnSpPr>
        <xdr:cNvPr id="193" name="直線コネクタ 192"/>
        <xdr:cNvCxnSpPr/>
      </xdr:nvCxnSpPr>
      <xdr:spPr>
        <a:xfrm>
          <a:off x="3098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5" name="テキスト ボックス 194"/>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xdr:rowOff>
    </xdr:to>
    <xdr:cxnSp macro="">
      <xdr:nvCxnSpPr>
        <xdr:cNvPr id="196" name="直線コネクタ 195"/>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198" name="テキスト ボックス 197"/>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99" name="直線コネクタ 198"/>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9" name="楕円 208"/>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10" name="扶助費該当値テキスト"/>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2" name="テキスト ボックス 211"/>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その他に係る経常収支比率については、介護保険事業特別会計繰出金の増などにより、経常経費充当一般財源が増加しているものの、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一般財源総額も増加したことにより、</a:t>
          </a:r>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0</xdr:rowOff>
    </xdr:from>
    <xdr:to>
      <xdr:col>82</xdr:col>
      <xdr:colOff>107950</xdr:colOff>
      <xdr:row>54</xdr:row>
      <xdr:rowOff>12700</xdr:rowOff>
    </xdr:to>
    <xdr:cxnSp macro="">
      <xdr:nvCxnSpPr>
        <xdr:cNvPr id="251" name="直線コネクタ 250"/>
        <xdr:cNvCxnSpPr/>
      </xdr:nvCxnSpPr>
      <xdr:spPr>
        <a:xfrm flipV="1">
          <a:off x="15671800" y="9258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133350</xdr:rowOff>
    </xdr:from>
    <xdr:to>
      <xdr:col>78</xdr:col>
      <xdr:colOff>69850</xdr:colOff>
      <xdr:row>54</xdr:row>
      <xdr:rowOff>12700</xdr:rowOff>
    </xdr:to>
    <xdr:cxnSp macro="">
      <xdr:nvCxnSpPr>
        <xdr:cNvPr id="254" name="直線コネクタ 253"/>
        <xdr:cNvCxnSpPr/>
      </xdr:nvCxnSpPr>
      <xdr:spPr>
        <a:xfrm>
          <a:off x="14782800" y="922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107950</xdr:rowOff>
    </xdr:from>
    <xdr:to>
      <xdr:col>73</xdr:col>
      <xdr:colOff>180975</xdr:colOff>
      <xdr:row>53</xdr:row>
      <xdr:rowOff>133350</xdr:rowOff>
    </xdr:to>
    <xdr:cxnSp macro="">
      <xdr:nvCxnSpPr>
        <xdr:cNvPr id="257" name="直線コネクタ 256"/>
        <xdr:cNvCxnSpPr/>
      </xdr:nvCxnSpPr>
      <xdr:spPr>
        <a:xfrm>
          <a:off x="13893800" y="919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19050</xdr:rowOff>
    </xdr:from>
    <xdr:to>
      <xdr:col>69</xdr:col>
      <xdr:colOff>92075</xdr:colOff>
      <xdr:row>53</xdr:row>
      <xdr:rowOff>107950</xdr:rowOff>
    </xdr:to>
    <xdr:cxnSp macro="">
      <xdr:nvCxnSpPr>
        <xdr:cNvPr id="260" name="直線コネクタ 259"/>
        <xdr:cNvCxnSpPr/>
      </xdr:nvCxnSpPr>
      <xdr:spPr>
        <a:xfrm>
          <a:off x="13004800" y="9105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120650</xdr:rowOff>
    </xdr:from>
    <xdr:to>
      <xdr:col>82</xdr:col>
      <xdr:colOff>158750</xdr:colOff>
      <xdr:row>54</xdr:row>
      <xdr:rowOff>50800</xdr:rowOff>
    </xdr:to>
    <xdr:sp macro="" textlink="">
      <xdr:nvSpPr>
        <xdr:cNvPr id="270" name="楕円 269"/>
        <xdr:cNvSpPr/>
      </xdr:nvSpPr>
      <xdr:spPr>
        <a:xfrm>
          <a:off x="16459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29227</xdr:rowOff>
    </xdr:from>
    <xdr:ext cx="762000" cy="259045"/>
    <xdr:sp macro="" textlink="">
      <xdr:nvSpPr>
        <xdr:cNvPr id="271" name="その他該当値テキスト"/>
        <xdr:cNvSpPr txBox="1"/>
      </xdr:nvSpPr>
      <xdr:spPr>
        <a:xfrm>
          <a:off x="16598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72" name="楕円 271"/>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73" name="テキスト ボックス 272"/>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82550</xdr:rowOff>
    </xdr:from>
    <xdr:to>
      <xdr:col>74</xdr:col>
      <xdr:colOff>31750</xdr:colOff>
      <xdr:row>54</xdr:row>
      <xdr:rowOff>12700</xdr:rowOff>
    </xdr:to>
    <xdr:sp macro="" textlink="">
      <xdr:nvSpPr>
        <xdr:cNvPr id="274" name="楕円 273"/>
        <xdr:cNvSpPr/>
      </xdr:nvSpPr>
      <xdr:spPr>
        <a:xfrm>
          <a:off x="14732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22877</xdr:rowOff>
    </xdr:from>
    <xdr:ext cx="762000" cy="259045"/>
    <xdr:sp macro="" textlink="">
      <xdr:nvSpPr>
        <xdr:cNvPr id="275" name="テキスト ボックス 274"/>
        <xdr:cNvSpPr txBox="1"/>
      </xdr:nvSpPr>
      <xdr:spPr>
        <a:xfrm>
          <a:off x="14401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57150</xdr:rowOff>
    </xdr:from>
    <xdr:to>
      <xdr:col>69</xdr:col>
      <xdr:colOff>142875</xdr:colOff>
      <xdr:row>53</xdr:row>
      <xdr:rowOff>158750</xdr:rowOff>
    </xdr:to>
    <xdr:sp macro="" textlink="">
      <xdr:nvSpPr>
        <xdr:cNvPr id="276" name="楕円 275"/>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168927</xdr:rowOff>
    </xdr:from>
    <xdr:ext cx="762000" cy="259045"/>
    <xdr:sp macro="" textlink="">
      <xdr:nvSpPr>
        <xdr:cNvPr id="277" name="テキスト ボックス 276"/>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139700</xdr:rowOff>
    </xdr:from>
    <xdr:to>
      <xdr:col>65</xdr:col>
      <xdr:colOff>53975</xdr:colOff>
      <xdr:row>53</xdr:row>
      <xdr:rowOff>69850</xdr:rowOff>
    </xdr:to>
    <xdr:sp macro="" textlink="">
      <xdr:nvSpPr>
        <xdr:cNvPr id="278" name="楕円 277"/>
        <xdr:cNvSpPr/>
      </xdr:nvSpPr>
      <xdr:spPr>
        <a:xfrm>
          <a:off x="12954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80027</xdr:rowOff>
    </xdr:from>
    <xdr:ext cx="762000" cy="259045"/>
    <xdr:sp macro="" textlink="">
      <xdr:nvSpPr>
        <xdr:cNvPr id="279" name="テキスト ボックス 278"/>
        <xdr:cNvSpPr txBox="1"/>
      </xdr:nvSpPr>
      <xdr:spPr>
        <a:xfrm>
          <a:off x="12623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補助費等に係る経常収支比率については、後期高齢者医療事業費の増などにより、経常経費充当一般財源が増加しているものの、一般財源総額も増加したことにより、前年度と同じ</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161290</xdr:rowOff>
    </xdr:from>
    <xdr:to>
      <xdr:col>82</xdr:col>
      <xdr:colOff>107950</xdr:colOff>
      <xdr:row>41</xdr:row>
      <xdr:rowOff>161290</xdr:rowOff>
    </xdr:to>
    <xdr:cxnSp macro="">
      <xdr:nvCxnSpPr>
        <xdr:cNvPr id="310" name="直線コネクタ 309"/>
        <xdr:cNvCxnSpPr/>
      </xdr:nvCxnSpPr>
      <xdr:spPr>
        <a:xfrm>
          <a:off x="15671800" y="7190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122445</xdr:rowOff>
    </xdr:from>
    <xdr:ext cx="762000" cy="259045"/>
    <xdr:sp macro="" textlink="">
      <xdr:nvSpPr>
        <xdr:cNvPr id="311" name="補助費等平均値テキスト"/>
        <xdr:cNvSpPr txBox="1"/>
      </xdr:nvSpPr>
      <xdr:spPr>
        <a:xfrm>
          <a:off x="16598900" y="5951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133858</xdr:rowOff>
    </xdr:from>
    <xdr:to>
      <xdr:col>78</xdr:col>
      <xdr:colOff>69850</xdr:colOff>
      <xdr:row>41</xdr:row>
      <xdr:rowOff>161290</xdr:rowOff>
    </xdr:to>
    <xdr:cxnSp macro="">
      <xdr:nvCxnSpPr>
        <xdr:cNvPr id="313" name="直線コネクタ 312"/>
        <xdr:cNvCxnSpPr/>
      </xdr:nvCxnSpPr>
      <xdr:spPr>
        <a:xfrm>
          <a:off x="14782800" y="71633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15" name="テキスト ボックス 31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133858</xdr:rowOff>
    </xdr:from>
    <xdr:to>
      <xdr:col>73</xdr:col>
      <xdr:colOff>180975</xdr:colOff>
      <xdr:row>41</xdr:row>
      <xdr:rowOff>161290</xdr:rowOff>
    </xdr:to>
    <xdr:cxnSp macro="">
      <xdr:nvCxnSpPr>
        <xdr:cNvPr id="316" name="直線コネクタ 315"/>
        <xdr:cNvCxnSpPr/>
      </xdr:nvCxnSpPr>
      <xdr:spPr>
        <a:xfrm flipV="1">
          <a:off x="13893800" y="71633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18" name="テキスト ボックス 317"/>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124714</xdr:rowOff>
    </xdr:from>
    <xdr:to>
      <xdr:col>69</xdr:col>
      <xdr:colOff>92075</xdr:colOff>
      <xdr:row>41</xdr:row>
      <xdr:rowOff>161290</xdr:rowOff>
    </xdr:to>
    <xdr:cxnSp macro="">
      <xdr:nvCxnSpPr>
        <xdr:cNvPr id="319" name="直線コネクタ 318"/>
        <xdr:cNvCxnSpPr/>
      </xdr:nvCxnSpPr>
      <xdr:spPr>
        <a:xfrm>
          <a:off x="13004800" y="71541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21" name="テキスト ボックス 320"/>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3" name="テキスト ボックス 322"/>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110490</xdr:rowOff>
    </xdr:from>
    <xdr:to>
      <xdr:col>82</xdr:col>
      <xdr:colOff>158750</xdr:colOff>
      <xdr:row>42</xdr:row>
      <xdr:rowOff>40640</xdr:rowOff>
    </xdr:to>
    <xdr:sp macro="" textlink="">
      <xdr:nvSpPr>
        <xdr:cNvPr id="329" name="楕円 328"/>
        <xdr:cNvSpPr/>
      </xdr:nvSpPr>
      <xdr:spPr>
        <a:xfrm>
          <a:off x="164592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41</xdr:row>
      <xdr:rowOff>19067</xdr:rowOff>
    </xdr:from>
    <xdr:ext cx="762000" cy="259045"/>
    <xdr:sp macro="" textlink="">
      <xdr:nvSpPr>
        <xdr:cNvPr id="330" name="補助費等該当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110490</xdr:rowOff>
    </xdr:from>
    <xdr:to>
      <xdr:col>78</xdr:col>
      <xdr:colOff>120650</xdr:colOff>
      <xdr:row>42</xdr:row>
      <xdr:rowOff>40640</xdr:rowOff>
    </xdr:to>
    <xdr:sp macro="" textlink="">
      <xdr:nvSpPr>
        <xdr:cNvPr id="331" name="楕円 330"/>
        <xdr:cNvSpPr/>
      </xdr:nvSpPr>
      <xdr:spPr>
        <a:xfrm>
          <a:off x="15621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42</xdr:row>
      <xdr:rowOff>25417</xdr:rowOff>
    </xdr:from>
    <xdr:ext cx="736600" cy="259045"/>
    <xdr:sp macro="" textlink="">
      <xdr:nvSpPr>
        <xdr:cNvPr id="332" name="テキスト ボックス 331"/>
        <xdr:cNvSpPr txBox="1"/>
      </xdr:nvSpPr>
      <xdr:spPr>
        <a:xfrm>
          <a:off x="15290800" y="722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83058</xdr:rowOff>
    </xdr:from>
    <xdr:to>
      <xdr:col>74</xdr:col>
      <xdr:colOff>31750</xdr:colOff>
      <xdr:row>42</xdr:row>
      <xdr:rowOff>13208</xdr:rowOff>
    </xdr:to>
    <xdr:sp macro="" textlink="">
      <xdr:nvSpPr>
        <xdr:cNvPr id="333" name="楕円 332"/>
        <xdr:cNvSpPr/>
      </xdr:nvSpPr>
      <xdr:spPr>
        <a:xfrm>
          <a:off x="14732000" y="71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169435</xdr:rowOff>
    </xdr:from>
    <xdr:ext cx="762000" cy="259045"/>
    <xdr:sp macro="" textlink="">
      <xdr:nvSpPr>
        <xdr:cNvPr id="334" name="テキスト ボックス 333"/>
        <xdr:cNvSpPr txBox="1"/>
      </xdr:nvSpPr>
      <xdr:spPr>
        <a:xfrm>
          <a:off x="14401800" y="719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110490</xdr:rowOff>
    </xdr:from>
    <xdr:to>
      <xdr:col>69</xdr:col>
      <xdr:colOff>142875</xdr:colOff>
      <xdr:row>42</xdr:row>
      <xdr:rowOff>40640</xdr:rowOff>
    </xdr:to>
    <xdr:sp macro="" textlink="">
      <xdr:nvSpPr>
        <xdr:cNvPr id="335" name="楕円 334"/>
        <xdr:cNvSpPr/>
      </xdr:nvSpPr>
      <xdr:spPr>
        <a:xfrm>
          <a:off x="13843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42</xdr:row>
      <xdr:rowOff>25417</xdr:rowOff>
    </xdr:from>
    <xdr:ext cx="762000" cy="259045"/>
    <xdr:sp macro="" textlink="">
      <xdr:nvSpPr>
        <xdr:cNvPr id="336" name="テキスト ボックス 335"/>
        <xdr:cNvSpPr txBox="1"/>
      </xdr:nvSpPr>
      <xdr:spPr>
        <a:xfrm>
          <a:off x="13512800" y="72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73914</xdr:rowOff>
    </xdr:from>
    <xdr:to>
      <xdr:col>65</xdr:col>
      <xdr:colOff>53975</xdr:colOff>
      <xdr:row>42</xdr:row>
      <xdr:rowOff>4064</xdr:rowOff>
    </xdr:to>
    <xdr:sp macro="" textlink="">
      <xdr:nvSpPr>
        <xdr:cNvPr id="337" name="楕円 336"/>
        <xdr:cNvSpPr/>
      </xdr:nvSpPr>
      <xdr:spPr>
        <a:xfrm>
          <a:off x="12954000" y="710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160291</xdr:rowOff>
    </xdr:from>
    <xdr:ext cx="762000" cy="259045"/>
    <xdr:sp macro="" textlink="">
      <xdr:nvSpPr>
        <xdr:cNvPr id="338" name="テキスト ボックス 337"/>
        <xdr:cNvSpPr txBox="1"/>
      </xdr:nvSpPr>
      <xdr:spPr>
        <a:xfrm>
          <a:off x="12623800" y="718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年度臨時財政対策債（財政融資資金分）及び平成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年度臨時財政対策債（民間等資金分）の元金償還開始により、公債費は増加したものの、経常一般財源総額も増加したことから、昨年度と同じ</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77</xdr:row>
      <xdr:rowOff>153670</xdr:rowOff>
    </xdr:to>
    <xdr:cxnSp macro="">
      <xdr:nvCxnSpPr>
        <xdr:cNvPr id="371" name="直線コネクタ 370"/>
        <xdr:cNvCxnSpPr/>
      </xdr:nvCxnSpPr>
      <xdr:spPr>
        <a:xfrm>
          <a:off x="3987800" y="13355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72"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54611</xdr:rowOff>
    </xdr:from>
    <xdr:to>
      <xdr:col>19</xdr:col>
      <xdr:colOff>187325</xdr:colOff>
      <xdr:row>77</xdr:row>
      <xdr:rowOff>153670</xdr:rowOff>
    </xdr:to>
    <xdr:cxnSp macro="">
      <xdr:nvCxnSpPr>
        <xdr:cNvPr id="374" name="直線コネクタ 373"/>
        <xdr:cNvCxnSpPr/>
      </xdr:nvCxnSpPr>
      <xdr:spPr>
        <a:xfrm>
          <a:off x="3098800" y="132562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76" name="テキスト ボックス 375"/>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54611</xdr:rowOff>
    </xdr:to>
    <xdr:cxnSp macro="">
      <xdr:nvCxnSpPr>
        <xdr:cNvPr id="377" name="直線コネクタ 376"/>
        <xdr:cNvCxnSpPr/>
      </xdr:nvCxnSpPr>
      <xdr:spPr>
        <a:xfrm>
          <a:off x="2209800" y="13233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9" name="テキスト ボックス 378"/>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31750</xdr:rowOff>
    </xdr:to>
    <xdr:cxnSp macro="">
      <xdr:nvCxnSpPr>
        <xdr:cNvPr id="380" name="直線コネクタ 379"/>
        <xdr:cNvCxnSpPr/>
      </xdr:nvCxnSpPr>
      <xdr:spPr>
        <a:xfrm>
          <a:off x="1320800" y="1323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2" name="テキスト ボックス 381"/>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4" name="テキスト ボックス 383"/>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90" name="楕円 389"/>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91"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92" name="楕円 391"/>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93" name="テキスト ボックス 392"/>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94" name="楕円 393"/>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95" name="テキスト ボックス 394"/>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6" name="楕円 395"/>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97" name="テキスト ボックス 396"/>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98" name="楕円 397"/>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9" name="テキスト ボックス 398"/>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公債費以外の経常収支比率については、教育・保育施設等運営給付費などの増に伴う扶助費の増などにより、前年度と比較すると、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80.7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113285</xdr:rowOff>
    </xdr:from>
    <xdr:to>
      <xdr:col>82</xdr:col>
      <xdr:colOff>107950</xdr:colOff>
      <xdr:row>78</xdr:row>
      <xdr:rowOff>159004</xdr:rowOff>
    </xdr:to>
    <xdr:cxnSp macro="">
      <xdr:nvCxnSpPr>
        <xdr:cNvPr id="430" name="直線コネクタ 429"/>
        <xdr:cNvCxnSpPr/>
      </xdr:nvCxnSpPr>
      <xdr:spPr>
        <a:xfrm>
          <a:off x="15671800" y="1348638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113285</xdr:rowOff>
    </xdr:to>
    <xdr:cxnSp macro="">
      <xdr:nvCxnSpPr>
        <xdr:cNvPr id="433" name="直線コネクタ 432"/>
        <xdr:cNvCxnSpPr/>
      </xdr:nvCxnSpPr>
      <xdr:spPr>
        <a:xfrm>
          <a:off x="14782800" y="133446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5" name="テキスト ボックス 434"/>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77</xdr:row>
      <xdr:rowOff>152146</xdr:rowOff>
    </xdr:to>
    <xdr:cxnSp macro="">
      <xdr:nvCxnSpPr>
        <xdr:cNvPr id="436" name="直線コネクタ 435"/>
        <xdr:cNvCxnSpPr/>
      </xdr:nvCxnSpPr>
      <xdr:spPr>
        <a:xfrm flipV="1">
          <a:off x="13893800" y="13344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60706</xdr:rowOff>
    </xdr:from>
    <xdr:to>
      <xdr:col>69</xdr:col>
      <xdr:colOff>92075</xdr:colOff>
      <xdr:row>77</xdr:row>
      <xdr:rowOff>152146</xdr:rowOff>
    </xdr:to>
    <xdr:cxnSp macro="">
      <xdr:nvCxnSpPr>
        <xdr:cNvPr id="439" name="直線コネクタ 438"/>
        <xdr:cNvCxnSpPr/>
      </xdr:nvCxnSpPr>
      <xdr:spPr>
        <a:xfrm>
          <a:off x="13004800" y="132623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108204</xdr:rowOff>
    </xdr:from>
    <xdr:to>
      <xdr:col>82</xdr:col>
      <xdr:colOff>158750</xdr:colOff>
      <xdr:row>79</xdr:row>
      <xdr:rowOff>38354</xdr:rowOff>
    </xdr:to>
    <xdr:sp macro="" textlink="">
      <xdr:nvSpPr>
        <xdr:cNvPr id="449" name="楕円 448"/>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80281</xdr:rowOff>
    </xdr:from>
    <xdr:ext cx="762000" cy="259045"/>
    <xdr:sp macro="" textlink="">
      <xdr:nvSpPr>
        <xdr:cNvPr id="450" name="公債費以外該当値テキスト"/>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62485</xdr:rowOff>
    </xdr:from>
    <xdr:to>
      <xdr:col>78</xdr:col>
      <xdr:colOff>120650</xdr:colOff>
      <xdr:row>78</xdr:row>
      <xdr:rowOff>164085</xdr:rowOff>
    </xdr:to>
    <xdr:sp macro="" textlink="">
      <xdr:nvSpPr>
        <xdr:cNvPr id="451" name="楕円 450"/>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148862</xdr:rowOff>
    </xdr:from>
    <xdr:ext cx="736600" cy="259045"/>
    <xdr:sp macro="" textlink="">
      <xdr:nvSpPr>
        <xdr:cNvPr id="452" name="テキスト ボックス 451"/>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3" name="楕円 452"/>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4" name="テキスト ボックス 453"/>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5" name="楕円 454"/>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6" name="テキスト ボックス 455"/>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7" name="楕円 456"/>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58" name="テキスト ボックス 457"/>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131572</xdr:rowOff>
    </xdr:from>
    <xdr:to>
      <xdr:col>29</xdr:col>
      <xdr:colOff>127000</xdr:colOff>
      <xdr:row>16</xdr:row>
      <xdr:rowOff>10833</xdr:rowOff>
    </xdr:to>
    <xdr:cxnSp macro="">
      <xdr:nvCxnSpPr>
        <xdr:cNvPr id="50" name="直線コネクタ 49"/>
        <xdr:cNvCxnSpPr/>
      </xdr:nvCxnSpPr>
      <xdr:spPr bwMode="auto">
        <a:xfrm flipV="1">
          <a:off x="5003800" y="2750947"/>
          <a:ext cx="647700" cy="5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35552</xdr:rowOff>
    </xdr:from>
    <xdr:ext cx="762000" cy="259045"/>
    <xdr:sp macro="" textlink="">
      <xdr:nvSpPr>
        <xdr:cNvPr id="51" name="人口1人当たり決算額の推移平均値テキスト130"/>
        <xdr:cNvSpPr txBox="1"/>
      </xdr:nvSpPr>
      <xdr:spPr>
        <a:xfrm>
          <a:off x="5740400" y="2997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10833</xdr:rowOff>
    </xdr:from>
    <xdr:to>
      <xdr:col>26</xdr:col>
      <xdr:colOff>50800</xdr:colOff>
      <xdr:row>16</xdr:row>
      <xdr:rowOff>40170</xdr:rowOff>
    </xdr:to>
    <xdr:cxnSp macro="">
      <xdr:nvCxnSpPr>
        <xdr:cNvPr id="53" name="直線コネクタ 52"/>
        <xdr:cNvCxnSpPr/>
      </xdr:nvCxnSpPr>
      <xdr:spPr bwMode="auto">
        <a:xfrm flipV="1">
          <a:off x="4305300" y="2801658"/>
          <a:ext cx="698500" cy="2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12044</xdr:rowOff>
    </xdr:from>
    <xdr:ext cx="736600" cy="259045"/>
    <xdr:sp macro="" textlink="">
      <xdr:nvSpPr>
        <xdr:cNvPr id="55" name="テキスト ボックス 54"/>
        <xdr:cNvSpPr txBox="1"/>
      </xdr:nvSpPr>
      <xdr:spPr>
        <a:xfrm>
          <a:off x="4622800" y="314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40170</xdr:rowOff>
    </xdr:from>
    <xdr:to>
      <xdr:col>22</xdr:col>
      <xdr:colOff>114300</xdr:colOff>
      <xdr:row>16</xdr:row>
      <xdr:rowOff>80823</xdr:rowOff>
    </xdr:to>
    <xdr:cxnSp macro="">
      <xdr:nvCxnSpPr>
        <xdr:cNvPr id="56" name="直線コネクタ 55"/>
        <xdr:cNvCxnSpPr/>
      </xdr:nvCxnSpPr>
      <xdr:spPr bwMode="auto">
        <a:xfrm flipV="1">
          <a:off x="3606800" y="2830995"/>
          <a:ext cx="698500" cy="40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160024</xdr:rowOff>
    </xdr:from>
    <xdr:ext cx="762000" cy="259045"/>
    <xdr:sp macro="" textlink="">
      <xdr:nvSpPr>
        <xdr:cNvPr id="58" name="テキスト ボックス 57"/>
        <xdr:cNvSpPr txBox="1"/>
      </xdr:nvSpPr>
      <xdr:spPr>
        <a:xfrm>
          <a:off x="3924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80823</xdr:rowOff>
    </xdr:from>
    <xdr:to>
      <xdr:col>18</xdr:col>
      <xdr:colOff>177800</xdr:colOff>
      <xdr:row>16</xdr:row>
      <xdr:rowOff>162700</xdr:rowOff>
    </xdr:to>
    <xdr:cxnSp macro="">
      <xdr:nvCxnSpPr>
        <xdr:cNvPr id="59" name="直線コネクタ 58"/>
        <xdr:cNvCxnSpPr/>
      </xdr:nvCxnSpPr>
      <xdr:spPr bwMode="auto">
        <a:xfrm flipV="1">
          <a:off x="2908300" y="2871648"/>
          <a:ext cx="698500" cy="81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37304</xdr:rowOff>
    </xdr:from>
    <xdr:ext cx="762000" cy="259045"/>
    <xdr:sp macro="" textlink="">
      <xdr:nvSpPr>
        <xdr:cNvPr id="61" name="テキスト ボックス 60"/>
        <xdr:cNvSpPr txBox="1"/>
      </xdr:nvSpPr>
      <xdr:spPr>
        <a:xfrm>
          <a:off x="32258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63" name="テキスト ボックス 62"/>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80772</xdr:rowOff>
    </xdr:from>
    <xdr:to>
      <xdr:col>29</xdr:col>
      <xdr:colOff>177800</xdr:colOff>
      <xdr:row>16</xdr:row>
      <xdr:rowOff>10922</xdr:rowOff>
    </xdr:to>
    <xdr:sp macro="" textlink="">
      <xdr:nvSpPr>
        <xdr:cNvPr id="69" name="楕円 68"/>
        <xdr:cNvSpPr/>
      </xdr:nvSpPr>
      <xdr:spPr bwMode="auto">
        <a:xfrm>
          <a:off x="5600700" y="2700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97299</xdr:rowOff>
    </xdr:from>
    <xdr:ext cx="762000" cy="259045"/>
    <xdr:sp macro="" textlink="">
      <xdr:nvSpPr>
        <xdr:cNvPr id="70" name="人口1人当たり決算額の推移該当値テキスト130"/>
        <xdr:cNvSpPr txBox="1"/>
      </xdr:nvSpPr>
      <xdr:spPr>
        <a:xfrm>
          <a:off x="5740400" y="254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131483</xdr:rowOff>
    </xdr:from>
    <xdr:to>
      <xdr:col>26</xdr:col>
      <xdr:colOff>101600</xdr:colOff>
      <xdr:row>16</xdr:row>
      <xdr:rowOff>61633</xdr:rowOff>
    </xdr:to>
    <xdr:sp macro="" textlink="">
      <xdr:nvSpPr>
        <xdr:cNvPr id="71" name="楕円 70"/>
        <xdr:cNvSpPr/>
      </xdr:nvSpPr>
      <xdr:spPr bwMode="auto">
        <a:xfrm>
          <a:off x="4953000" y="2750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71810</xdr:rowOff>
    </xdr:from>
    <xdr:ext cx="736600" cy="259045"/>
    <xdr:sp macro="" textlink="">
      <xdr:nvSpPr>
        <xdr:cNvPr id="72" name="テキスト ボックス 71"/>
        <xdr:cNvSpPr txBox="1"/>
      </xdr:nvSpPr>
      <xdr:spPr>
        <a:xfrm>
          <a:off x="4622800" y="251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160820</xdr:rowOff>
    </xdr:from>
    <xdr:to>
      <xdr:col>22</xdr:col>
      <xdr:colOff>165100</xdr:colOff>
      <xdr:row>16</xdr:row>
      <xdr:rowOff>90970</xdr:rowOff>
    </xdr:to>
    <xdr:sp macro="" textlink="">
      <xdr:nvSpPr>
        <xdr:cNvPr id="73" name="楕円 72"/>
        <xdr:cNvSpPr/>
      </xdr:nvSpPr>
      <xdr:spPr bwMode="auto">
        <a:xfrm>
          <a:off x="4254500" y="2780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101147</xdr:rowOff>
    </xdr:from>
    <xdr:ext cx="762000" cy="259045"/>
    <xdr:sp macro="" textlink="">
      <xdr:nvSpPr>
        <xdr:cNvPr id="74" name="テキスト ボックス 73"/>
        <xdr:cNvSpPr txBox="1"/>
      </xdr:nvSpPr>
      <xdr:spPr>
        <a:xfrm>
          <a:off x="3924300" y="254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30023</xdr:rowOff>
    </xdr:from>
    <xdr:to>
      <xdr:col>19</xdr:col>
      <xdr:colOff>38100</xdr:colOff>
      <xdr:row>16</xdr:row>
      <xdr:rowOff>131623</xdr:rowOff>
    </xdr:to>
    <xdr:sp macro="" textlink="">
      <xdr:nvSpPr>
        <xdr:cNvPr id="75" name="楕円 74"/>
        <xdr:cNvSpPr/>
      </xdr:nvSpPr>
      <xdr:spPr bwMode="auto">
        <a:xfrm>
          <a:off x="3556000" y="2820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141800</xdr:rowOff>
    </xdr:from>
    <xdr:ext cx="762000" cy="259045"/>
    <xdr:sp macro="" textlink="">
      <xdr:nvSpPr>
        <xdr:cNvPr id="76" name="テキスト ボックス 75"/>
        <xdr:cNvSpPr txBox="1"/>
      </xdr:nvSpPr>
      <xdr:spPr>
        <a:xfrm>
          <a:off x="3225800" y="258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111900</xdr:rowOff>
    </xdr:from>
    <xdr:to>
      <xdr:col>15</xdr:col>
      <xdr:colOff>101600</xdr:colOff>
      <xdr:row>17</xdr:row>
      <xdr:rowOff>42050</xdr:rowOff>
    </xdr:to>
    <xdr:sp macro="" textlink="">
      <xdr:nvSpPr>
        <xdr:cNvPr id="77" name="楕円 76"/>
        <xdr:cNvSpPr/>
      </xdr:nvSpPr>
      <xdr:spPr bwMode="auto">
        <a:xfrm>
          <a:off x="2857500" y="290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52227</xdr:rowOff>
    </xdr:from>
    <xdr:ext cx="762000" cy="259045"/>
    <xdr:sp macro="" textlink="">
      <xdr:nvSpPr>
        <xdr:cNvPr id="78" name="テキスト ボックス 77"/>
        <xdr:cNvSpPr txBox="1"/>
      </xdr:nvSpPr>
      <xdr:spPr>
        <a:xfrm>
          <a:off x="2527300" y="26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65125</xdr:rowOff>
    </xdr:from>
    <xdr:to>
      <xdr:col>29</xdr:col>
      <xdr:colOff>127000</xdr:colOff>
      <xdr:row>35</xdr:row>
      <xdr:rowOff>109321</xdr:rowOff>
    </xdr:to>
    <xdr:cxnSp macro="">
      <xdr:nvCxnSpPr>
        <xdr:cNvPr id="111" name="直線コネクタ 110"/>
        <xdr:cNvCxnSpPr/>
      </xdr:nvCxnSpPr>
      <xdr:spPr bwMode="auto">
        <a:xfrm>
          <a:off x="5003800" y="6675475"/>
          <a:ext cx="647700" cy="44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162844</xdr:rowOff>
    </xdr:from>
    <xdr:ext cx="762000" cy="259045"/>
    <xdr:sp macro="" textlink="">
      <xdr:nvSpPr>
        <xdr:cNvPr id="112" name="人口1人当たり決算額の推移平均値テキスト445"/>
        <xdr:cNvSpPr txBox="1"/>
      </xdr:nvSpPr>
      <xdr:spPr>
        <a:xfrm>
          <a:off x="5740400" y="6773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26301</xdr:rowOff>
    </xdr:from>
    <xdr:to>
      <xdr:col>26</xdr:col>
      <xdr:colOff>50800</xdr:colOff>
      <xdr:row>35</xdr:row>
      <xdr:rowOff>65125</xdr:rowOff>
    </xdr:to>
    <xdr:cxnSp macro="">
      <xdr:nvCxnSpPr>
        <xdr:cNvPr id="114" name="直線コネクタ 113"/>
        <xdr:cNvCxnSpPr/>
      </xdr:nvCxnSpPr>
      <xdr:spPr bwMode="auto">
        <a:xfrm>
          <a:off x="4305300" y="6636651"/>
          <a:ext cx="698500" cy="3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267466</xdr:rowOff>
    </xdr:from>
    <xdr:ext cx="736600" cy="259045"/>
    <xdr:sp macro="" textlink="">
      <xdr:nvSpPr>
        <xdr:cNvPr id="116" name="テキスト ボックス 115"/>
        <xdr:cNvSpPr txBox="1"/>
      </xdr:nvSpPr>
      <xdr:spPr>
        <a:xfrm>
          <a:off x="4622800" y="687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26301</xdr:rowOff>
    </xdr:from>
    <xdr:to>
      <xdr:col>22</xdr:col>
      <xdr:colOff>114300</xdr:colOff>
      <xdr:row>35</xdr:row>
      <xdr:rowOff>87452</xdr:rowOff>
    </xdr:to>
    <xdr:cxnSp macro="">
      <xdr:nvCxnSpPr>
        <xdr:cNvPr id="117" name="直線コネクタ 116"/>
        <xdr:cNvCxnSpPr/>
      </xdr:nvCxnSpPr>
      <xdr:spPr bwMode="auto">
        <a:xfrm flipV="1">
          <a:off x="3606800" y="6636651"/>
          <a:ext cx="698500" cy="6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223575</xdr:rowOff>
    </xdr:from>
    <xdr:ext cx="762000" cy="259045"/>
    <xdr:sp macro="" textlink="">
      <xdr:nvSpPr>
        <xdr:cNvPr id="119" name="テキスト ボックス 118"/>
        <xdr:cNvSpPr txBox="1"/>
      </xdr:nvSpPr>
      <xdr:spPr>
        <a:xfrm>
          <a:off x="3924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285267</xdr:rowOff>
    </xdr:from>
    <xdr:to>
      <xdr:col>18</xdr:col>
      <xdr:colOff>177800</xdr:colOff>
      <xdr:row>35</xdr:row>
      <xdr:rowOff>87452</xdr:rowOff>
    </xdr:to>
    <xdr:cxnSp macro="">
      <xdr:nvCxnSpPr>
        <xdr:cNvPr id="120" name="直線コネクタ 119"/>
        <xdr:cNvCxnSpPr/>
      </xdr:nvCxnSpPr>
      <xdr:spPr bwMode="auto">
        <a:xfrm>
          <a:off x="2908300" y="6552717"/>
          <a:ext cx="698500" cy="145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209935</xdr:rowOff>
    </xdr:from>
    <xdr:ext cx="762000" cy="259045"/>
    <xdr:sp macro="" textlink="">
      <xdr:nvSpPr>
        <xdr:cNvPr id="122" name="テキスト ボックス 121"/>
        <xdr:cNvSpPr txBox="1"/>
      </xdr:nvSpPr>
      <xdr:spPr>
        <a:xfrm>
          <a:off x="32258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128668</xdr:rowOff>
    </xdr:from>
    <xdr:ext cx="762000" cy="259045"/>
    <xdr:sp macro="" textlink="">
      <xdr:nvSpPr>
        <xdr:cNvPr id="124" name="テキスト ボックス 123"/>
        <xdr:cNvSpPr txBox="1"/>
      </xdr:nvSpPr>
      <xdr:spPr>
        <a:xfrm>
          <a:off x="2527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58521</xdr:rowOff>
    </xdr:from>
    <xdr:to>
      <xdr:col>29</xdr:col>
      <xdr:colOff>177800</xdr:colOff>
      <xdr:row>35</xdr:row>
      <xdr:rowOff>160121</xdr:rowOff>
    </xdr:to>
    <xdr:sp macro="" textlink="">
      <xdr:nvSpPr>
        <xdr:cNvPr id="130" name="楕円 129"/>
        <xdr:cNvSpPr/>
      </xdr:nvSpPr>
      <xdr:spPr bwMode="auto">
        <a:xfrm>
          <a:off x="5600700" y="666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246498</xdr:rowOff>
    </xdr:from>
    <xdr:ext cx="762000" cy="259045"/>
    <xdr:sp macro="" textlink="">
      <xdr:nvSpPr>
        <xdr:cNvPr id="131" name="人口1人当たり決算額の推移該当値テキスト445"/>
        <xdr:cNvSpPr txBox="1"/>
      </xdr:nvSpPr>
      <xdr:spPr>
        <a:xfrm>
          <a:off x="5740400" y="65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14325</xdr:rowOff>
    </xdr:from>
    <xdr:to>
      <xdr:col>26</xdr:col>
      <xdr:colOff>101600</xdr:colOff>
      <xdr:row>35</xdr:row>
      <xdr:rowOff>115925</xdr:rowOff>
    </xdr:to>
    <xdr:sp macro="" textlink="">
      <xdr:nvSpPr>
        <xdr:cNvPr id="132" name="楕円 131"/>
        <xdr:cNvSpPr/>
      </xdr:nvSpPr>
      <xdr:spPr bwMode="auto">
        <a:xfrm>
          <a:off x="4953000" y="6624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126102</xdr:rowOff>
    </xdr:from>
    <xdr:ext cx="736600" cy="259045"/>
    <xdr:sp macro="" textlink="">
      <xdr:nvSpPr>
        <xdr:cNvPr id="133" name="テキスト ボックス 132"/>
        <xdr:cNvSpPr txBox="1"/>
      </xdr:nvSpPr>
      <xdr:spPr>
        <a:xfrm>
          <a:off x="4622800" y="6393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318401</xdr:rowOff>
    </xdr:from>
    <xdr:to>
      <xdr:col>22</xdr:col>
      <xdr:colOff>165100</xdr:colOff>
      <xdr:row>35</xdr:row>
      <xdr:rowOff>77101</xdr:rowOff>
    </xdr:to>
    <xdr:sp macro="" textlink="">
      <xdr:nvSpPr>
        <xdr:cNvPr id="134" name="楕円 133"/>
        <xdr:cNvSpPr/>
      </xdr:nvSpPr>
      <xdr:spPr bwMode="auto">
        <a:xfrm>
          <a:off x="4254500" y="658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87279</xdr:rowOff>
    </xdr:from>
    <xdr:ext cx="762000" cy="259045"/>
    <xdr:sp macro="" textlink="">
      <xdr:nvSpPr>
        <xdr:cNvPr id="135" name="テキスト ボックス 134"/>
        <xdr:cNvSpPr txBox="1"/>
      </xdr:nvSpPr>
      <xdr:spPr>
        <a:xfrm>
          <a:off x="3924300" y="635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36652</xdr:rowOff>
    </xdr:from>
    <xdr:to>
      <xdr:col>19</xdr:col>
      <xdr:colOff>38100</xdr:colOff>
      <xdr:row>35</xdr:row>
      <xdr:rowOff>138252</xdr:rowOff>
    </xdr:to>
    <xdr:sp macro="" textlink="">
      <xdr:nvSpPr>
        <xdr:cNvPr id="136" name="楕円 135"/>
        <xdr:cNvSpPr/>
      </xdr:nvSpPr>
      <xdr:spPr bwMode="auto">
        <a:xfrm>
          <a:off x="3556000" y="6647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148429</xdr:rowOff>
    </xdr:from>
    <xdr:ext cx="762000" cy="259045"/>
    <xdr:sp macro="" textlink="">
      <xdr:nvSpPr>
        <xdr:cNvPr id="137" name="テキスト ボックス 136"/>
        <xdr:cNvSpPr txBox="1"/>
      </xdr:nvSpPr>
      <xdr:spPr>
        <a:xfrm>
          <a:off x="3225800" y="641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234467</xdr:rowOff>
    </xdr:from>
    <xdr:to>
      <xdr:col>15</xdr:col>
      <xdr:colOff>101600</xdr:colOff>
      <xdr:row>34</xdr:row>
      <xdr:rowOff>336068</xdr:rowOff>
    </xdr:to>
    <xdr:sp macro="" textlink="">
      <xdr:nvSpPr>
        <xdr:cNvPr id="138" name="楕円 137"/>
        <xdr:cNvSpPr/>
      </xdr:nvSpPr>
      <xdr:spPr bwMode="auto">
        <a:xfrm>
          <a:off x="2857500" y="650191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3344</xdr:rowOff>
    </xdr:from>
    <xdr:ext cx="762000" cy="259045"/>
    <xdr:sp macro="" textlink="">
      <xdr:nvSpPr>
        <xdr:cNvPr id="139" name="テキスト ボックス 138"/>
        <xdr:cNvSpPr txBox="1"/>
      </xdr:nvSpPr>
      <xdr:spPr>
        <a:xfrm>
          <a:off x="2527300" y="62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190,122
184,838
212.47
74,990,197
74,122,669
519,659
41,901,223
77,481,097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74092</xdr:rowOff>
    </xdr:from>
    <xdr:to>
      <xdr:col>24</xdr:col>
      <xdr:colOff>63500</xdr:colOff>
      <xdr:row>33</xdr:row>
      <xdr:rowOff>120429</xdr:rowOff>
    </xdr:to>
    <xdr:cxnSp macro="">
      <xdr:nvCxnSpPr>
        <xdr:cNvPr id="59" name="直線コネクタ 58"/>
        <xdr:cNvCxnSpPr/>
      </xdr:nvCxnSpPr>
      <xdr:spPr>
        <a:xfrm flipV="1">
          <a:off x="3797300" y="5731942"/>
          <a:ext cx="838200" cy="4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110645</xdr:rowOff>
    </xdr:from>
    <xdr:to>
      <xdr:col>19</xdr:col>
      <xdr:colOff>177800</xdr:colOff>
      <xdr:row>33</xdr:row>
      <xdr:rowOff>120429</xdr:rowOff>
    </xdr:to>
    <xdr:cxnSp macro="">
      <xdr:nvCxnSpPr>
        <xdr:cNvPr id="62" name="直線コネクタ 61"/>
        <xdr:cNvCxnSpPr/>
      </xdr:nvCxnSpPr>
      <xdr:spPr>
        <a:xfrm>
          <a:off x="2908300" y="5768495"/>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110645</xdr:rowOff>
    </xdr:from>
    <xdr:to>
      <xdr:col>15</xdr:col>
      <xdr:colOff>50800</xdr:colOff>
      <xdr:row>33</xdr:row>
      <xdr:rowOff>138740</xdr:rowOff>
    </xdr:to>
    <xdr:cxnSp macro="">
      <xdr:nvCxnSpPr>
        <xdr:cNvPr id="65" name="直線コネクタ 64"/>
        <xdr:cNvCxnSpPr/>
      </xdr:nvCxnSpPr>
      <xdr:spPr>
        <a:xfrm flipV="1">
          <a:off x="2019300" y="5768495"/>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138740</xdr:rowOff>
    </xdr:from>
    <xdr:to>
      <xdr:col>10</xdr:col>
      <xdr:colOff>114300</xdr:colOff>
      <xdr:row>33</xdr:row>
      <xdr:rowOff>162034</xdr:rowOff>
    </xdr:to>
    <xdr:cxnSp macro="">
      <xdr:nvCxnSpPr>
        <xdr:cNvPr id="68" name="直線コネクタ 67"/>
        <xdr:cNvCxnSpPr/>
      </xdr:nvCxnSpPr>
      <xdr:spPr>
        <a:xfrm flipV="1">
          <a:off x="1130300" y="5796590"/>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23292</xdr:rowOff>
    </xdr:from>
    <xdr:to>
      <xdr:col>24</xdr:col>
      <xdr:colOff>114300</xdr:colOff>
      <xdr:row>33</xdr:row>
      <xdr:rowOff>124892</xdr:rowOff>
    </xdr:to>
    <xdr:sp macro="" textlink="">
      <xdr:nvSpPr>
        <xdr:cNvPr id="78" name="楕円 77"/>
        <xdr:cNvSpPr/>
      </xdr:nvSpPr>
      <xdr:spPr>
        <a:xfrm>
          <a:off x="4584700" y="568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46169</xdr:rowOff>
    </xdr:from>
    <xdr:ext cx="534377" cy="259045"/>
    <xdr:sp macro="" textlink="">
      <xdr:nvSpPr>
        <xdr:cNvPr id="79" name="人件費該当値テキスト"/>
        <xdr:cNvSpPr txBox="1"/>
      </xdr:nvSpPr>
      <xdr:spPr>
        <a:xfrm>
          <a:off x="4686300" y="55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69629</xdr:rowOff>
    </xdr:from>
    <xdr:to>
      <xdr:col>20</xdr:col>
      <xdr:colOff>38100</xdr:colOff>
      <xdr:row>33</xdr:row>
      <xdr:rowOff>171229</xdr:rowOff>
    </xdr:to>
    <xdr:sp macro="" textlink="">
      <xdr:nvSpPr>
        <xdr:cNvPr id="80" name="楕円 79"/>
        <xdr:cNvSpPr/>
      </xdr:nvSpPr>
      <xdr:spPr>
        <a:xfrm>
          <a:off x="3746500" y="572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16306</xdr:rowOff>
    </xdr:from>
    <xdr:ext cx="534377" cy="259045"/>
    <xdr:sp macro="" textlink="">
      <xdr:nvSpPr>
        <xdr:cNvPr id="81" name="テキスト ボックス 80"/>
        <xdr:cNvSpPr txBox="1"/>
      </xdr:nvSpPr>
      <xdr:spPr>
        <a:xfrm>
          <a:off x="3530111" y="550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59845</xdr:rowOff>
    </xdr:from>
    <xdr:to>
      <xdr:col>15</xdr:col>
      <xdr:colOff>101600</xdr:colOff>
      <xdr:row>33</xdr:row>
      <xdr:rowOff>161445</xdr:rowOff>
    </xdr:to>
    <xdr:sp macro="" textlink="">
      <xdr:nvSpPr>
        <xdr:cNvPr id="82" name="楕円 81"/>
        <xdr:cNvSpPr/>
      </xdr:nvSpPr>
      <xdr:spPr>
        <a:xfrm>
          <a:off x="2857500" y="571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6522</xdr:rowOff>
    </xdr:from>
    <xdr:ext cx="534377" cy="259045"/>
    <xdr:sp macro="" textlink="">
      <xdr:nvSpPr>
        <xdr:cNvPr id="83" name="テキスト ボックス 82"/>
        <xdr:cNvSpPr txBox="1"/>
      </xdr:nvSpPr>
      <xdr:spPr>
        <a:xfrm>
          <a:off x="2641111" y="549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87940</xdr:rowOff>
    </xdr:from>
    <xdr:to>
      <xdr:col>10</xdr:col>
      <xdr:colOff>165100</xdr:colOff>
      <xdr:row>34</xdr:row>
      <xdr:rowOff>18090</xdr:rowOff>
    </xdr:to>
    <xdr:sp macro="" textlink="">
      <xdr:nvSpPr>
        <xdr:cNvPr id="84" name="楕円 83"/>
        <xdr:cNvSpPr/>
      </xdr:nvSpPr>
      <xdr:spPr>
        <a:xfrm>
          <a:off x="1968500" y="57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34617</xdr:rowOff>
    </xdr:from>
    <xdr:ext cx="534377" cy="259045"/>
    <xdr:sp macro="" textlink="">
      <xdr:nvSpPr>
        <xdr:cNvPr id="85" name="テキスト ボックス 84"/>
        <xdr:cNvSpPr txBox="1"/>
      </xdr:nvSpPr>
      <xdr:spPr>
        <a:xfrm>
          <a:off x="1752111" y="552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111234</xdr:rowOff>
    </xdr:from>
    <xdr:to>
      <xdr:col>6</xdr:col>
      <xdr:colOff>38100</xdr:colOff>
      <xdr:row>34</xdr:row>
      <xdr:rowOff>41384</xdr:rowOff>
    </xdr:to>
    <xdr:sp macro="" textlink="">
      <xdr:nvSpPr>
        <xdr:cNvPr id="86" name="楕円 85"/>
        <xdr:cNvSpPr/>
      </xdr:nvSpPr>
      <xdr:spPr>
        <a:xfrm>
          <a:off x="1079500" y="576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57911</xdr:rowOff>
    </xdr:from>
    <xdr:ext cx="534377" cy="259045"/>
    <xdr:sp macro="" textlink="">
      <xdr:nvSpPr>
        <xdr:cNvPr id="87" name="テキスト ボックス 86"/>
        <xdr:cNvSpPr txBox="1"/>
      </xdr:nvSpPr>
      <xdr:spPr>
        <a:xfrm>
          <a:off x="863111" y="554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123051</xdr:rowOff>
    </xdr:from>
    <xdr:to>
      <xdr:col>24</xdr:col>
      <xdr:colOff>63500</xdr:colOff>
      <xdr:row>59</xdr:row>
      <xdr:rowOff>27534</xdr:rowOff>
    </xdr:to>
    <xdr:cxnSp macro="">
      <xdr:nvCxnSpPr>
        <xdr:cNvPr id="117" name="直線コネクタ 116"/>
        <xdr:cNvCxnSpPr/>
      </xdr:nvCxnSpPr>
      <xdr:spPr>
        <a:xfrm>
          <a:off x="3797300" y="10067151"/>
          <a:ext cx="838200" cy="7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13708</xdr:rowOff>
    </xdr:from>
    <xdr:ext cx="534377" cy="259045"/>
    <xdr:sp macro="" textlink="">
      <xdr:nvSpPr>
        <xdr:cNvPr id="118" name="物件費平均値テキスト"/>
        <xdr:cNvSpPr txBox="1"/>
      </xdr:nvSpPr>
      <xdr:spPr>
        <a:xfrm>
          <a:off x="4686300" y="927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102667</xdr:rowOff>
    </xdr:from>
    <xdr:to>
      <xdr:col>19</xdr:col>
      <xdr:colOff>177800</xdr:colOff>
      <xdr:row>58</xdr:row>
      <xdr:rowOff>123051</xdr:rowOff>
    </xdr:to>
    <xdr:cxnSp macro="">
      <xdr:nvCxnSpPr>
        <xdr:cNvPr id="120" name="直線コネクタ 119"/>
        <xdr:cNvCxnSpPr/>
      </xdr:nvCxnSpPr>
      <xdr:spPr>
        <a:xfrm>
          <a:off x="2908300" y="10046767"/>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124807</xdr:rowOff>
    </xdr:from>
    <xdr:ext cx="534377" cy="259045"/>
    <xdr:sp macro="" textlink="">
      <xdr:nvSpPr>
        <xdr:cNvPr id="122" name="テキスト ボックス 121"/>
        <xdr:cNvSpPr txBox="1"/>
      </xdr:nvSpPr>
      <xdr:spPr>
        <a:xfrm>
          <a:off x="3530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102667</xdr:rowOff>
    </xdr:from>
    <xdr:to>
      <xdr:col>15</xdr:col>
      <xdr:colOff>50800</xdr:colOff>
      <xdr:row>59</xdr:row>
      <xdr:rowOff>9284</xdr:rowOff>
    </xdr:to>
    <xdr:cxnSp macro="">
      <xdr:nvCxnSpPr>
        <xdr:cNvPr id="123" name="直線コネクタ 122"/>
        <xdr:cNvCxnSpPr/>
      </xdr:nvCxnSpPr>
      <xdr:spPr>
        <a:xfrm flipV="1">
          <a:off x="2019300" y="10046767"/>
          <a:ext cx="8890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142562</xdr:rowOff>
    </xdr:from>
    <xdr:ext cx="534377" cy="259045"/>
    <xdr:sp macro="" textlink="">
      <xdr:nvSpPr>
        <xdr:cNvPr id="125" name="テキスト ボックス 124"/>
        <xdr:cNvSpPr txBox="1"/>
      </xdr:nvSpPr>
      <xdr:spPr>
        <a:xfrm>
          <a:off x="2641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9284</xdr:rowOff>
    </xdr:from>
    <xdr:to>
      <xdr:col>10</xdr:col>
      <xdr:colOff>114300</xdr:colOff>
      <xdr:row>59</xdr:row>
      <xdr:rowOff>72568</xdr:rowOff>
    </xdr:to>
    <xdr:cxnSp macro="">
      <xdr:nvCxnSpPr>
        <xdr:cNvPr id="126" name="直線コネクタ 125"/>
        <xdr:cNvCxnSpPr/>
      </xdr:nvCxnSpPr>
      <xdr:spPr>
        <a:xfrm flipV="1">
          <a:off x="1130300" y="10124834"/>
          <a:ext cx="889000" cy="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28" name="テキスト ボックス 127"/>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140161</xdr:rowOff>
    </xdr:from>
    <xdr:ext cx="534377" cy="259045"/>
    <xdr:sp macro="" textlink="">
      <xdr:nvSpPr>
        <xdr:cNvPr id="130" name="テキスト ボックス 129"/>
        <xdr:cNvSpPr txBox="1"/>
      </xdr:nvSpPr>
      <xdr:spPr>
        <a:xfrm>
          <a:off x="863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148184</xdr:rowOff>
    </xdr:from>
    <xdr:to>
      <xdr:col>24</xdr:col>
      <xdr:colOff>114300</xdr:colOff>
      <xdr:row>59</xdr:row>
      <xdr:rowOff>78334</xdr:rowOff>
    </xdr:to>
    <xdr:sp macro="" textlink="">
      <xdr:nvSpPr>
        <xdr:cNvPr id="136" name="楕円 135"/>
        <xdr:cNvSpPr/>
      </xdr:nvSpPr>
      <xdr:spPr>
        <a:xfrm>
          <a:off x="4584700" y="100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63111</xdr:rowOff>
    </xdr:from>
    <xdr:ext cx="534377" cy="259045"/>
    <xdr:sp macro="" textlink="">
      <xdr:nvSpPr>
        <xdr:cNvPr id="137" name="物件費該当値テキスト"/>
        <xdr:cNvSpPr txBox="1"/>
      </xdr:nvSpPr>
      <xdr:spPr>
        <a:xfrm>
          <a:off x="4686300" y="1000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72251</xdr:rowOff>
    </xdr:from>
    <xdr:to>
      <xdr:col>20</xdr:col>
      <xdr:colOff>38100</xdr:colOff>
      <xdr:row>59</xdr:row>
      <xdr:rowOff>2401</xdr:rowOff>
    </xdr:to>
    <xdr:sp macro="" textlink="">
      <xdr:nvSpPr>
        <xdr:cNvPr id="138" name="楕円 137"/>
        <xdr:cNvSpPr/>
      </xdr:nvSpPr>
      <xdr:spPr>
        <a:xfrm>
          <a:off x="3746500" y="1001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164978</xdr:rowOff>
    </xdr:from>
    <xdr:ext cx="534377" cy="259045"/>
    <xdr:sp macro="" textlink="">
      <xdr:nvSpPr>
        <xdr:cNvPr id="139" name="テキスト ボックス 138"/>
        <xdr:cNvSpPr txBox="1"/>
      </xdr:nvSpPr>
      <xdr:spPr>
        <a:xfrm>
          <a:off x="3530111" y="1010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51867</xdr:rowOff>
    </xdr:from>
    <xdr:to>
      <xdr:col>15</xdr:col>
      <xdr:colOff>101600</xdr:colOff>
      <xdr:row>58</xdr:row>
      <xdr:rowOff>153467</xdr:rowOff>
    </xdr:to>
    <xdr:sp macro="" textlink="">
      <xdr:nvSpPr>
        <xdr:cNvPr id="140" name="楕円 139"/>
        <xdr:cNvSpPr/>
      </xdr:nvSpPr>
      <xdr:spPr>
        <a:xfrm>
          <a:off x="2857500" y="99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144594</xdr:rowOff>
    </xdr:from>
    <xdr:ext cx="534377" cy="259045"/>
    <xdr:sp macro="" textlink="">
      <xdr:nvSpPr>
        <xdr:cNvPr id="141" name="テキスト ボックス 140"/>
        <xdr:cNvSpPr txBox="1"/>
      </xdr:nvSpPr>
      <xdr:spPr>
        <a:xfrm>
          <a:off x="2641111" y="100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129934</xdr:rowOff>
    </xdr:from>
    <xdr:to>
      <xdr:col>10</xdr:col>
      <xdr:colOff>165100</xdr:colOff>
      <xdr:row>59</xdr:row>
      <xdr:rowOff>60084</xdr:rowOff>
    </xdr:to>
    <xdr:sp macro="" textlink="">
      <xdr:nvSpPr>
        <xdr:cNvPr id="142" name="楕円 141"/>
        <xdr:cNvSpPr/>
      </xdr:nvSpPr>
      <xdr:spPr>
        <a:xfrm>
          <a:off x="1968500" y="1007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51211</xdr:rowOff>
    </xdr:from>
    <xdr:ext cx="534377" cy="259045"/>
    <xdr:sp macro="" textlink="">
      <xdr:nvSpPr>
        <xdr:cNvPr id="143" name="テキスト ボックス 142"/>
        <xdr:cNvSpPr txBox="1"/>
      </xdr:nvSpPr>
      <xdr:spPr>
        <a:xfrm>
          <a:off x="1752111" y="1016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21768</xdr:rowOff>
    </xdr:from>
    <xdr:to>
      <xdr:col>6</xdr:col>
      <xdr:colOff>38100</xdr:colOff>
      <xdr:row>59</xdr:row>
      <xdr:rowOff>123368</xdr:rowOff>
    </xdr:to>
    <xdr:sp macro="" textlink="">
      <xdr:nvSpPr>
        <xdr:cNvPr id="144" name="楕円 143"/>
        <xdr:cNvSpPr/>
      </xdr:nvSpPr>
      <xdr:spPr>
        <a:xfrm>
          <a:off x="1079500" y="101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114495</xdr:rowOff>
    </xdr:from>
    <xdr:ext cx="534377" cy="259045"/>
    <xdr:sp macro="" textlink="">
      <xdr:nvSpPr>
        <xdr:cNvPr id="145" name="テキスト ボックス 144"/>
        <xdr:cNvSpPr txBox="1"/>
      </xdr:nvSpPr>
      <xdr:spPr>
        <a:xfrm>
          <a:off x="863111" y="1023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6655</xdr:rowOff>
    </xdr:from>
    <xdr:to>
      <xdr:col>24</xdr:col>
      <xdr:colOff>63500</xdr:colOff>
      <xdr:row>78</xdr:row>
      <xdr:rowOff>31663</xdr:rowOff>
    </xdr:to>
    <xdr:cxnSp macro="">
      <xdr:nvCxnSpPr>
        <xdr:cNvPr id="172" name="直線コネクタ 171"/>
        <xdr:cNvCxnSpPr/>
      </xdr:nvCxnSpPr>
      <xdr:spPr>
        <a:xfrm>
          <a:off x="3797300" y="13379755"/>
          <a:ext cx="8382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168641</xdr:rowOff>
    </xdr:from>
    <xdr:to>
      <xdr:col>19</xdr:col>
      <xdr:colOff>177800</xdr:colOff>
      <xdr:row>78</xdr:row>
      <xdr:rowOff>6655</xdr:rowOff>
    </xdr:to>
    <xdr:cxnSp macro="">
      <xdr:nvCxnSpPr>
        <xdr:cNvPr id="175" name="直線コネクタ 174"/>
        <xdr:cNvCxnSpPr/>
      </xdr:nvCxnSpPr>
      <xdr:spPr>
        <a:xfrm>
          <a:off x="2908300" y="13370291"/>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147793</xdr:rowOff>
    </xdr:from>
    <xdr:to>
      <xdr:col>15</xdr:col>
      <xdr:colOff>50800</xdr:colOff>
      <xdr:row>77</xdr:row>
      <xdr:rowOff>168641</xdr:rowOff>
    </xdr:to>
    <xdr:cxnSp macro="">
      <xdr:nvCxnSpPr>
        <xdr:cNvPr id="178" name="直線コネクタ 177"/>
        <xdr:cNvCxnSpPr/>
      </xdr:nvCxnSpPr>
      <xdr:spPr>
        <a:xfrm>
          <a:off x="2019300" y="13349443"/>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116656</xdr:rowOff>
    </xdr:from>
    <xdr:to>
      <xdr:col>10</xdr:col>
      <xdr:colOff>114300</xdr:colOff>
      <xdr:row>77</xdr:row>
      <xdr:rowOff>147793</xdr:rowOff>
    </xdr:to>
    <xdr:cxnSp macro="">
      <xdr:nvCxnSpPr>
        <xdr:cNvPr id="181" name="直線コネクタ 180"/>
        <xdr:cNvCxnSpPr/>
      </xdr:nvCxnSpPr>
      <xdr:spPr>
        <a:xfrm>
          <a:off x="1130300" y="13318306"/>
          <a:ext cx="889000" cy="3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164391</xdr:rowOff>
    </xdr:from>
    <xdr:ext cx="469744" cy="259045"/>
    <xdr:sp macro="" textlink="">
      <xdr:nvSpPr>
        <xdr:cNvPr id="185" name="テキスト ボックス 184"/>
        <xdr:cNvSpPr txBox="1"/>
      </xdr:nvSpPr>
      <xdr:spPr>
        <a:xfrm>
          <a:off x="895428" y="133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152313</xdr:rowOff>
    </xdr:from>
    <xdr:to>
      <xdr:col>24</xdr:col>
      <xdr:colOff>114300</xdr:colOff>
      <xdr:row>78</xdr:row>
      <xdr:rowOff>82463</xdr:rowOff>
    </xdr:to>
    <xdr:sp macro="" textlink="">
      <xdr:nvSpPr>
        <xdr:cNvPr id="191" name="楕円 190"/>
        <xdr:cNvSpPr/>
      </xdr:nvSpPr>
      <xdr:spPr>
        <a:xfrm>
          <a:off x="4584700" y="133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67240</xdr:rowOff>
    </xdr:from>
    <xdr:ext cx="469744" cy="259045"/>
    <xdr:sp macro="" textlink="">
      <xdr:nvSpPr>
        <xdr:cNvPr id="192" name="維持補修費該当値テキスト"/>
        <xdr:cNvSpPr txBox="1"/>
      </xdr:nvSpPr>
      <xdr:spPr>
        <a:xfrm>
          <a:off x="4686300" y="1326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127305</xdr:rowOff>
    </xdr:from>
    <xdr:to>
      <xdr:col>20</xdr:col>
      <xdr:colOff>38100</xdr:colOff>
      <xdr:row>78</xdr:row>
      <xdr:rowOff>57455</xdr:rowOff>
    </xdr:to>
    <xdr:sp macro="" textlink="">
      <xdr:nvSpPr>
        <xdr:cNvPr id="193" name="楕円 192"/>
        <xdr:cNvSpPr/>
      </xdr:nvSpPr>
      <xdr:spPr>
        <a:xfrm>
          <a:off x="3746500" y="133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48582</xdr:rowOff>
    </xdr:from>
    <xdr:ext cx="469744" cy="259045"/>
    <xdr:sp macro="" textlink="">
      <xdr:nvSpPr>
        <xdr:cNvPr id="194" name="テキスト ボックス 193"/>
        <xdr:cNvSpPr txBox="1"/>
      </xdr:nvSpPr>
      <xdr:spPr>
        <a:xfrm>
          <a:off x="3562428" y="134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117841</xdr:rowOff>
    </xdr:from>
    <xdr:to>
      <xdr:col>15</xdr:col>
      <xdr:colOff>101600</xdr:colOff>
      <xdr:row>78</xdr:row>
      <xdr:rowOff>47991</xdr:rowOff>
    </xdr:to>
    <xdr:sp macro="" textlink="">
      <xdr:nvSpPr>
        <xdr:cNvPr id="195" name="楕円 194"/>
        <xdr:cNvSpPr/>
      </xdr:nvSpPr>
      <xdr:spPr>
        <a:xfrm>
          <a:off x="2857500" y="1331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39118</xdr:rowOff>
    </xdr:from>
    <xdr:ext cx="469744" cy="259045"/>
    <xdr:sp macro="" textlink="">
      <xdr:nvSpPr>
        <xdr:cNvPr id="196" name="テキスト ボックス 195"/>
        <xdr:cNvSpPr txBox="1"/>
      </xdr:nvSpPr>
      <xdr:spPr>
        <a:xfrm>
          <a:off x="2673428" y="1341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96993</xdr:rowOff>
    </xdr:from>
    <xdr:to>
      <xdr:col>10</xdr:col>
      <xdr:colOff>165100</xdr:colOff>
      <xdr:row>78</xdr:row>
      <xdr:rowOff>27143</xdr:rowOff>
    </xdr:to>
    <xdr:sp macro="" textlink="">
      <xdr:nvSpPr>
        <xdr:cNvPr id="197" name="楕円 196"/>
        <xdr:cNvSpPr/>
      </xdr:nvSpPr>
      <xdr:spPr>
        <a:xfrm>
          <a:off x="1968500" y="1329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18270</xdr:rowOff>
    </xdr:from>
    <xdr:ext cx="469744" cy="259045"/>
    <xdr:sp macro="" textlink="">
      <xdr:nvSpPr>
        <xdr:cNvPr id="198" name="テキスト ボックス 197"/>
        <xdr:cNvSpPr txBox="1"/>
      </xdr:nvSpPr>
      <xdr:spPr>
        <a:xfrm>
          <a:off x="1784428" y="1339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65856</xdr:rowOff>
    </xdr:from>
    <xdr:to>
      <xdr:col>6</xdr:col>
      <xdr:colOff>38100</xdr:colOff>
      <xdr:row>77</xdr:row>
      <xdr:rowOff>167456</xdr:rowOff>
    </xdr:to>
    <xdr:sp macro="" textlink="">
      <xdr:nvSpPr>
        <xdr:cNvPr id="199" name="楕円 198"/>
        <xdr:cNvSpPr/>
      </xdr:nvSpPr>
      <xdr:spPr>
        <a:xfrm>
          <a:off x="1079500" y="132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12533</xdr:rowOff>
    </xdr:from>
    <xdr:ext cx="469744" cy="259045"/>
    <xdr:sp macro="" textlink="">
      <xdr:nvSpPr>
        <xdr:cNvPr id="200" name="テキスト ボックス 199"/>
        <xdr:cNvSpPr txBox="1"/>
      </xdr:nvSpPr>
      <xdr:spPr>
        <a:xfrm>
          <a:off x="895428" y="1304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171056</xdr:rowOff>
    </xdr:from>
    <xdr:to>
      <xdr:col>24</xdr:col>
      <xdr:colOff>63500</xdr:colOff>
      <xdr:row>94</xdr:row>
      <xdr:rowOff>74701</xdr:rowOff>
    </xdr:to>
    <xdr:cxnSp macro="">
      <xdr:nvCxnSpPr>
        <xdr:cNvPr id="230" name="直線コネクタ 229"/>
        <xdr:cNvCxnSpPr/>
      </xdr:nvCxnSpPr>
      <xdr:spPr>
        <a:xfrm flipV="1">
          <a:off x="3797300" y="16115906"/>
          <a:ext cx="8382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31360</xdr:rowOff>
    </xdr:from>
    <xdr:ext cx="534377" cy="259045"/>
    <xdr:sp macro="" textlink="">
      <xdr:nvSpPr>
        <xdr:cNvPr id="231" name="扶助費平均値テキスト"/>
        <xdr:cNvSpPr txBox="1"/>
      </xdr:nvSpPr>
      <xdr:spPr>
        <a:xfrm>
          <a:off x="4686300" y="16319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74701</xdr:rowOff>
    </xdr:from>
    <xdr:to>
      <xdr:col>19</xdr:col>
      <xdr:colOff>177800</xdr:colOff>
      <xdr:row>95</xdr:row>
      <xdr:rowOff>18714</xdr:rowOff>
    </xdr:to>
    <xdr:cxnSp macro="">
      <xdr:nvCxnSpPr>
        <xdr:cNvPr id="233" name="直線コネクタ 232"/>
        <xdr:cNvCxnSpPr/>
      </xdr:nvCxnSpPr>
      <xdr:spPr>
        <a:xfrm flipV="1">
          <a:off x="2908300" y="16191001"/>
          <a:ext cx="889000" cy="1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19683</xdr:rowOff>
    </xdr:from>
    <xdr:ext cx="534377" cy="259045"/>
    <xdr:sp macro="" textlink="">
      <xdr:nvSpPr>
        <xdr:cNvPr id="235" name="テキスト ボックス 234"/>
        <xdr:cNvSpPr txBox="1"/>
      </xdr:nvSpPr>
      <xdr:spPr>
        <a:xfrm>
          <a:off x="3530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18714</xdr:rowOff>
    </xdr:from>
    <xdr:to>
      <xdr:col>15</xdr:col>
      <xdr:colOff>50800</xdr:colOff>
      <xdr:row>95</xdr:row>
      <xdr:rowOff>71577</xdr:rowOff>
    </xdr:to>
    <xdr:cxnSp macro="">
      <xdr:nvCxnSpPr>
        <xdr:cNvPr id="236" name="直線コネクタ 235"/>
        <xdr:cNvCxnSpPr/>
      </xdr:nvCxnSpPr>
      <xdr:spPr>
        <a:xfrm flipV="1">
          <a:off x="2019300" y="16306464"/>
          <a:ext cx="889000" cy="5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75823</xdr:rowOff>
    </xdr:from>
    <xdr:ext cx="534377" cy="259045"/>
    <xdr:sp macro="" textlink="">
      <xdr:nvSpPr>
        <xdr:cNvPr id="238" name="テキスト ボックス 237"/>
        <xdr:cNvSpPr txBox="1"/>
      </xdr:nvSpPr>
      <xdr:spPr>
        <a:xfrm>
          <a:off x="2641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71577</xdr:rowOff>
    </xdr:from>
    <xdr:to>
      <xdr:col>10</xdr:col>
      <xdr:colOff>114300</xdr:colOff>
      <xdr:row>95</xdr:row>
      <xdr:rowOff>166866</xdr:rowOff>
    </xdr:to>
    <xdr:cxnSp macro="">
      <xdr:nvCxnSpPr>
        <xdr:cNvPr id="239" name="直線コネクタ 238"/>
        <xdr:cNvCxnSpPr/>
      </xdr:nvCxnSpPr>
      <xdr:spPr>
        <a:xfrm flipV="1">
          <a:off x="1130300" y="16359327"/>
          <a:ext cx="889000" cy="9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141127</xdr:rowOff>
    </xdr:from>
    <xdr:ext cx="534377" cy="259045"/>
    <xdr:sp macro="" textlink="">
      <xdr:nvSpPr>
        <xdr:cNvPr id="241" name="テキスト ボックス 240"/>
        <xdr:cNvSpPr txBox="1"/>
      </xdr:nvSpPr>
      <xdr:spPr>
        <a:xfrm>
          <a:off x="1752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66603</xdr:rowOff>
    </xdr:from>
    <xdr:ext cx="534377" cy="259045"/>
    <xdr:sp macro="" textlink="">
      <xdr:nvSpPr>
        <xdr:cNvPr id="243" name="テキスト ボックス 242"/>
        <xdr:cNvSpPr txBox="1"/>
      </xdr:nvSpPr>
      <xdr:spPr>
        <a:xfrm>
          <a:off x="863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120256</xdr:rowOff>
    </xdr:from>
    <xdr:to>
      <xdr:col>24</xdr:col>
      <xdr:colOff>114300</xdr:colOff>
      <xdr:row>94</xdr:row>
      <xdr:rowOff>50406</xdr:rowOff>
    </xdr:to>
    <xdr:sp macro="" textlink="">
      <xdr:nvSpPr>
        <xdr:cNvPr id="249" name="楕円 248"/>
        <xdr:cNvSpPr/>
      </xdr:nvSpPr>
      <xdr:spPr>
        <a:xfrm>
          <a:off x="4584700" y="160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143133</xdr:rowOff>
    </xdr:from>
    <xdr:ext cx="599010" cy="259045"/>
    <xdr:sp macro="" textlink="">
      <xdr:nvSpPr>
        <xdr:cNvPr id="250" name="扶助費該当値テキスト"/>
        <xdr:cNvSpPr txBox="1"/>
      </xdr:nvSpPr>
      <xdr:spPr>
        <a:xfrm>
          <a:off x="4686300" y="1591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23901</xdr:rowOff>
    </xdr:from>
    <xdr:to>
      <xdr:col>20</xdr:col>
      <xdr:colOff>38100</xdr:colOff>
      <xdr:row>94</xdr:row>
      <xdr:rowOff>125501</xdr:rowOff>
    </xdr:to>
    <xdr:sp macro="" textlink="">
      <xdr:nvSpPr>
        <xdr:cNvPr id="251" name="楕円 250"/>
        <xdr:cNvSpPr/>
      </xdr:nvSpPr>
      <xdr:spPr>
        <a:xfrm>
          <a:off x="3746500" y="161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142028</xdr:rowOff>
    </xdr:from>
    <xdr:ext cx="599010" cy="259045"/>
    <xdr:sp macro="" textlink="">
      <xdr:nvSpPr>
        <xdr:cNvPr id="252" name="テキスト ボックス 251"/>
        <xdr:cNvSpPr txBox="1"/>
      </xdr:nvSpPr>
      <xdr:spPr>
        <a:xfrm>
          <a:off x="3497795" y="1591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139364</xdr:rowOff>
    </xdr:from>
    <xdr:to>
      <xdr:col>15</xdr:col>
      <xdr:colOff>101600</xdr:colOff>
      <xdr:row>95</xdr:row>
      <xdr:rowOff>69514</xdr:rowOff>
    </xdr:to>
    <xdr:sp macro="" textlink="">
      <xdr:nvSpPr>
        <xdr:cNvPr id="253" name="楕円 252"/>
        <xdr:cNvSpPr/>
      </xdr:nvSpPr>
      <xdr:spPr>
        <a:xfrm>
          <a:off x="2857500" y="162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86041</xdr:rowOff>
    </xdr:from>
    <xdr:ext cx="534377" cy="259045"/>
    <xdr:sp macro="" textlink="">
      <xdr:nvSpPr>
        <xdr:cNvPr id="254" name="テキスト ボックス 253"/>
        <xdr:cNvSpPr txBox="1"/>
      </xdr:nvSpPr>
      <xdr:spPr>
        <a:xfrm>
          <a:off x="2641111" y="160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20777</xdr:rowOff>
    </xdr:from>
    <xdr:to>
      <xdr:col>10</xdr:col>
      <xdr:colOff>165100</xdr:colOff>
      <xdr:row>95</xdr:row>
      <xdr:rowOff>122377</xdr:rowOff>
    </xdr:to>
    <xdr:sp macro="" textlink="">
      <xdr:nvSpPr>
        <xdr:cNvPr id="255" name="楕円 254"/>
        <xdr:cNvSpPr/>
      </xdr:nvSpPr>
      <xdr:spPr>
        <a:xfrm>
          <a:off x="1968500" y="163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138904</xdr:rowOff>
    </xdr:from>
    <xdr:ext cx="534377" cy="259045"/>
    <xdr:sp macro="" textlink="">
      <xdr:nvSpPr>
        <xdr:cNvPr id="256" name="テキスト ボックス 255"/>
        <xdr:cNvSpPr txBox="1"/>
      </xdr:nvSpPr>
      <xdr:spPr>
        <a:xfrm>
          <a:off x="1752111" y="1608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116066</xdr:rowOff>
    </xdr:from>
    <xdr:to>
      <xdr:col>6</xdr:col>
      <xdr:colOff>38100</xdr:colOff>
      <xdr:row>96</xdr:row>
      <xdr:rowOff>46216</xdr:rowOff>
    </xdr:to>
    <xdr:sp macro="" textlink="">
      <xdr:nvSpPr>
        <xdr:cNvPr id="257" name="楕円 256"/>
        <xdr:cNvSpPr/>
      </xdr:nvSpPr>
      <xdr:spPr>
        <a:xfrm>
          <a:off x="1079500" y="164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62743</xdr:rowOff>
    </xdr:from>
    <xdr:ext cx="534377" cy="259045"/>
    <xdr:sp macro="" textlink="">
      <xdr:nvSpPr>
        <xdr:cNvPr id="258" name="テキスト ボックス 257"/>
        <xdr:cNvSpPr txBox="1"/>
      </xdr:nvSpPr>
      <xdr:spPr>
        <a:xfrm>
          <a:off x="863111" y="161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152711</xdr:rowOff>
    </xdr:from>
    <xdr:to>
      <xdr:col>55</xdr:col>
      <xdr:colOff>0</xdr:colOff>
      <xdr:row>32</xdr:row>
      <xdr:rowOff>48946</xdr:rowOff>
    </xdr:to>
    <xdr:cxnSp macro="">
      <xdr:nvCxnSpPr>
        <xdr:cNvPr id="287" name="直線コネクタ 286"/>
        <xdr:cNvCxnSpPr/>
      </xdr:nvCxnSpPr>
      <xdr:spPr>
        <a:xfrm>
          <a:off x="9639300" y="5467661"/>
          <a:ext cx="838200" cy="6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57421</xdr:rowOff>
    </xdr:from>
    <xdr:ext cx="534377" cy="259045"/>
    <xdr:sp macro="" textlink="">
      <xdr:nvSpPr>
        <xdr:cNvPr id="288" name="補助費等平均値テキスト"/>
        <xdr:cNvSpPr txBox="1"/>
      </xdr:nvSpPr>
      <xdr:spPr>
        <a:xfrm>
          <a:off x="10528300" y="6058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113868</xdr:rowOff>
    </xdr:from>
    <xdr:to>
      <xdr:col>50</xdr:col>
      <xdr:colOff>114300</xdr:colOff>
      <xdr:row>31</xdr:row>
      <xdr:rowOff>152711</xdr:rowOff>
    </xdr:to>
    <xdr:cxnSp macro="">
      <xdr:nvCxnSpPr>
        <xdr:cNvPr id="290" name="直線コネクタ 289"/>
        <xdr:cNvCxnSpPr/>
      </xdr:nvCxnSpPr>
      <xdr:spPr>
        <a:xfrm>
          <a:off x="8750300" y="5428818"/>
          <a:ext cx="889000" cy="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169702</xdr:rowOff>
    </xdr:from>
    <xdr:ext cx="534377" cy="259045"/>
    <xdr:sp macro="" textlink="">
      <xdr:nvSpPr>
        <xdr:cNvPr id="292" name="テキスト ボックス 291"/>
        <xdr:cNvSpPr txBox="1"/>
      </xdr:nvSpPr>
      <xdr:spPr>
        <a:xfrm>
          <a:off x="9372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113868</xdr:rowOff>
    </xdr:from>
    <xdr:to>
      <xdr:col>45</xdr:col>
      <xdr:colOff>177800</xdr:colOff>
      <xdr:row>32</xdr:row>
      <xdr:rowOff>10408</xdr:rowOff>
    </xdr:to>
    <xdr:cxnSp macro="">
      <xdr:nvCxnSpPr>
        <xdr:cNvPr id="293" name="直線コネクタ 292"/>
        <xdr:cNvCxnSpPr/>
      </xdr:nvCxnSpPr>
      <xdr:spPr>
        <a:xfrm flipV="1">
          <a:off x="7861300" y="5428818"/>
          <a:ext cx="889000" cy="6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12806</xdr:rowOff>
    </xdr:from>
    <xdr:ext cx="534377" cy="259045"/>
    <xdr:sp macro="" textlink="">
      <xdr:nvSpPr>
        <xdr:cNvPr id="295" name="テキスト ボックス 294"/>
        <xdr:cNvSpPr txBox="1"/>
      </xdr:nvSpPr>
      <xdr:spPr>
        <a:xfrm>
          <a:off x="8483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10408</xdr:rowOff>
    </xdr:from>
    <xdr:to>
      <xdr:col>41</xdr:col>
      <xdr:colOff>50800</xdr:colOff>
      <xdr:row>32</xdr:row>
      <xdr:rowOff>72949</xdr:rowOff>
    </xdr:to>
    <xdr:cxnSp macro="">
      <xdr:nvCxnSpPr>
        <xdr:cNvPr id="296" name="直線コネクタ 295"/>
        <xdr:cNvCxnSpPr/>
      </xdr:nvCxnSpPr>
      <xdr:spPr>
        <a:xfrm flipV="1">
          <a:off x="6972300" y="5496808"/>
          <a:ext cx="889000" cy="6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61441</xdr:rowOff>
    </xdr:from>
    <xdr:ext cx="534377" cy="259045"/>
    <xdr:sp macro="" textlink="">
      <xdr:nvSpPr>
        <xdr:cNvPr id="298" name="テキスト ボックス 297"/>
        <xdr:cNvSpPr txBox="1"/>
      </xdr:nvSpPr>
      <xdr:spPr>
        <a:xfrm>
          <a:off x="7594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19569</xdr:rowOff>
    </xdr:from>
    <xdr:ext cx="534377" cy="259045"/>
    <xdr:sp macro="" textlink="">
      <xdr:nvSpPr>
        <xdr:cNvPr id="300" name="テキスト ボックス 299"/>
        <xdr:cNvSpPr txBox="1"/>
      </xdr:nvSpPr>
      <xdr:spPr>
        <a:xfrm>
          <a:off x="6705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169596</xdr:rowOff>
    </xdr:from>
    <xdr:to>
      <xdr:col>55</xdr:col>
      <xdr:colOff>50800</xdr:colOff>
      <xdr:row>32</xdr:row>
      <xdr:rowOff>99746</xdr:rowOff>
    </xdr:to>
    <xdr:sp macro="" textlink="">
      <xdr:nvSpPr>
        <xdr:cNvPr id="306" name="楕円 305"/>
        <xdr:cNvSpPr/>
      </xdr:nvSpPr>
      <xdr:spPr>
        <a:xfrm>
          <a:off x="10426700" y="548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21023</xdr:rowOff>
    </xdr:from>
    <xdr:ext cx="534377" cy="259045"/>
    <xdr:sp macro="" textlink="">
      <xdr:nvSpPr>
        <xdr:cNvPr id="307" name="補助費等該当値テキスト"/>
        <xdr:cNvSpPr txBox="1"/>
      </xdr:nvSpPr>
      <xdr:spPr>
        <a:xfrm>
          <a:off x="10528300" y="53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101911</xdr:rowOff>
    </xdr:from>
    <xdr:to>
      <xdr:col>50</xdr:col>
      <xdr:colOff>165100</xdr:colOff>
      <xdr:row>32</xdr:row>
      <xdr:rowOff>32061</xdr:rowOff>
    </xdr:to>
    <xdr:sp macro="" textlink="">
      <xdr:nvSpPr>
        <xdr:cNvPr id="308" name="楕円 307"/>
        <xdr:cNvSpPr/>
      </xdr:nvSpPr>
      <xdr:spPr>
        <a:xfrm>
          <a:off x="9588500" y="541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48588</xdr:rowOff>
    </xdr:from>
    <xdr:ext cx="534377" cy="259045"/>
    <xdr:sp macro="" textlink="">
      <xdr:nvSpPr>
        <xdr:cNvPr id="309" name="テキスト ボックス 308"/>
        <xdr:cNvSpPr txBox="1"/>
      </xdr:nvSpPr>
      <xdr:spPr>
        <a:xfrm>
          <a:off x="9372111" y="519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63068</xdr:rowOff>
    </xdr:from>
    <xdr:to>
      <xdr:col>46</xdr:col>
      <xdr:colOff>38100</xdr:colOff>
      <xdr:row>31</xdr:row>
      <xdr:rowOff>164668</xdr:rowOff>
    </xdr:to>
    <xdr:sp macro="" textlink="">
      <xdr:nvSpPr>
        <xdr:cNvPr id="310" name="楕円 309"/>
        <xdr:cNvSpPr/>
      </xdr:nvSpPr>
      <xdr:spPr>
        <a:xfrm>
          <a:off x="8699500" y="537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9745</xdr:rowOff>
    </xdr:from>
    <xdr:ext cx="534377" cy="259045"/>
    <xdr:sp macro="" textlink="">
      <xdr:nvSpPr>
        <xdr:cNvPr id="311" name="テキスト ボックス 310"/>
        <xdr:cNvSpPr txBox="1"/>
      </xdr:nvSpPr>
      <xdr:spPr>
        <a:xfrm>
          <a:off x="8483111" y="515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131058</xdr:rowOff>
    </xdr:from>
    <xdr:to>
      <xdr:col>41</xdr:col>
      <xdr:colOff>101600</xdr:colOff>
      <xdr:row>32</xdr:row>
      <xdr:rowOff>61208</xdr:rowOff>
    </xdr:to>
    <xdr:sp macro="" textlink="">
      <xdr:nvSpPr>
        <xdr:cNvPr id="312" name="楕円 311"/>
        <xdr:cNvSpPr/>
      </xdr:nvSpPr>
      <xdr:spPr>
        <a:xfrm>
          <a:off x="7810500" y="544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77735</xdr:rowOff>
    </xdr:from>
    <xdr:ext cx="534377" cy="259045"/>
    <xdr:sp macro="" textlink="">
      <xdr:nvSpPr>
        <xdr:cNvPr id="313" name="テキスト ボックス 312"/>
        <xdr:cNvSpPr txBox="1"/>
      </xdr:nvSpPr>
      <xdr:spPr>
        <a:xfrm>
          <a:off x="7594111" y="52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22149</xdr:rowOff>
    </xdr:from>
    <xdr:to>
      <xdr:col>36</xdr:col>
      <xdr:colOff>165100</xdr:colOff>
      <xdr:row>32</xdr:row>
      <xdr:rowOff>123749</xdr:rowOff>
    </xdr:to>
    <xdr:sp macro="" textlink="">
      <xdr:nvSpPr>
        <xdr:cNvPr id="314" name="楕円 313"/>
        <xdr:cNvSpPr/>
      </xdr:nvSpPr>
      <xdr:spPr>
        <a:xfrm>
          <a:off x="6921500" y="550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140276</xdr:rowOff>
    </xdr:from>
    <xdr:ext cx="534377" cy="259045"/>
    <xdr:sp macro="" textlink="">
      <xdr:nvSpPr>
        <xdr:cNvPr id="315" name="テキスト ボックス 314"/>
        <xdr:cNvSpPr txBox="1"/>
      </xdr:nvSpPr>
      <xdr:spPr>
        <a:xfrm>
          <a:off x="6705111" y="528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37668</xdr:rowOff>
    </xdr:from>
    <xdr:to>
      <xdr:col>55</xdr:col>
      <xdr:colOff>0</xdr:colOff>
      <xdr:row>56</xdr:row>
      <xdr:rowOff>45059</xdr:rowOff>
    </xdr:to>
    <xdr:cxnSp macro="">
      <xdr:nvCxnSpPr>
        <xdr:cNvPr id="344" name="直線コネクタ 343"/>
        <xdr:cNvCxnSpPr/>
      </xdr:nvCxnSpPr>
      <xdr:spPr>
        <a:xfrm flipV="1">
          <a:off x="9639300" y="9467418"/>
          <a:ext cx="838200" cy="17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80966</xdr:rowOff>
    </xdr:from>
    <xdr:ext cx="534377" cy="259045"/>
    <xdr:sp macro="" textlink="">
      <xdr:nvSpPr>
        <xdr:cNvPr id="345" name="普通建設事業費平均値テキスト"/>
        <xdr:cNvSpPr txBox="1"/>
      </xdr:nvSpPr>
      <xdr:spPr>
        <a:xfrm>
          <a:off x="10528300" y="9510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101854</xdr:rowOff>
    </xdr:from>
    <xdr:to>
      <xdr:col>50</xdr:col>
      <xdr:colOff>114300</xdr:colOff>
      <xdr:row>56</xdr:row>
      <xdr:rowOff>45059</xdr:rowOff>
    </xdr:to>
    <xdr:cxnSp macro="">
      <xdr:nvCxnSpPr>
        <xdr:cNvPr id="347" name="直線コネクタ 346"/>
        <xdr:cNvCxnSpPr/>
      </xdr:nvCxnSpPr>
      <xdr:spPr>
        <a:xfrm>
          <a:off x="8750300" y="9531604"/>
          <a:ext cx="889000" cy="1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85348</xdr:rowOff>
    </xdr:from>
    <xdr:ext cx="534377" cy="259045"/>
    <xdr:sp macro="" textlink="">
      <xdr:nvSpPr>
        <xdr:cNvPr id="349" name="テキスト ボックス 348"/>
        <xdr:cNvSpPr txBox="1"/>
      </xdr:nvSpPr>
      <xdr:spPr>
        <a:xfrm>
          <a:off x="9372111" y="93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73051</xdr:rowOff>
    </xdr:from>
    <xdr:to>
      <xdr:col>45</xdr:col>
      <xdr:colOff>177800</xdr:colOff>
      <xdr:row>55</xdr:row>
      <xdr:rowOff>101854</xdr:rowOff>
    </xdr:to>
    <xdr:cxnSp macro="">
      <xdr:nvCxnSpPr>
        <xdr:cNvPr id="350" name="直線コネクタ 349"/>
        <xdr:cNvCxnSpPr/>
      </xdr:nvCxnSpPr>
      <xdr:spPr>
        <a:xfrm>
          <a:off x="7861300" y="9502801"/>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47591</xdr:rowOff>
    </xdr:from>
    <xdr:ext cx="534377" cy="259045"/>
    <xdr:sp macro="" textlink="">
      <xdr:nvSpPr>
        <xdr:cNvPr id="352" name="テキスト ボックス 351"/>
        <xdr:cNvSpPr txBox="1"/>
      </xdr:nvSpPr>
      <xdr:spPr>
        <a:xfrm>
          <a:off x="8483111" y="96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73051</xdr:rowOff>
    </xdr:from>
    <xdr:to>
      <xdr:col>41</xdr:col>
      <xdr:colOff>50800</xdr:colOff>
      <xdr:row>55</xdr:row>
      <xdr:rowOff>77825</xdr:rowOff>
    </xdr:to>
    <xdr:cxnSp macro="">
      <xdr:nvCxnSpPr>
        <xdr:cNvPr id="353" name="直線コネクタ 352"/>
        <xdr:cNvCxnSpPr/>
      </xdr:nvCxnSpPr>
      <xdr:spPr>
        <a:xfrm flipV="1">
          <a:off x="6972300" y="9502801"/>
          <a:ext cx="889000" cy="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69080</xdr:rowOff>
    </xdr:from>
    <xdr:ext cx="534377" cy="259045"/>
    <xdr:sp macro="" textlink="">
      <xdr:nvSpPr>
        <xdr:cNvPr id="355" name="テキスト ボックス 354"/>
        <xdr:cNvSpPr txBox="1"/>
      </xdr:nvSpPr>
      <xdr:spPr>
        <a:xfrm>
          <a:off x="7594111" y="967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77043</xdr:rowOff>
    </xdr:from>
    <xdr:ext cx="534377" cy="259045"/>
    <xdr:sp macro="" textlink="">
      <xdr:nvSpPr>
        <xdr:cNvPr id="357" name="テキスト ボックス 356"/>
        <xdr:cNvSpPr txBox="1"/>
      </xdr:nvSpPr>
      <xdr:spPr>
        <a:xfrm>
          <a:off x="6705111" y="96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158318</xdr:rowOff>
    </xdr:from>
    <xdr:to>
      <xdr:col>55</xdr:col>
      <xdr:colOff>50800</xdr:colOff>
      <xdr:row>55</xdr:row>
      <xdr:rowOff>88468</xdr:rowOff>
    </xdr:to>
    <xdr:sp macro="" textlink="">
      <xdr:nvSpPr>
        <xdr:cNvPr id="363" name="楕円 362"/>
        <xdr:cNvSpPr/>
      </xdr:nvSpPr>
      <xdr:spPr>
        <a:xfrm>
          <a:off x="10426700" y="94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9745</xdr:rowOff>
    </xdr:from>
    <xdr:ext cx="534377" cy="259045"/>
    <xdr:sp macro="" textlink="">
      <xdr:nvSpPr>
        <xdr:cNvPr id="364" name="普通建設事業費該当値テキスト"/>
        <xdr:cNvSpPr txBox="1"/>
      </xdr:nvSpPr>
      <xdr:spPr>
        <a:xfrm>
          <a:off x="10528300" y="92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165709</xdr:rowOff>
    </xdr:from>
    <xdr:to>
      <xdr:col>50</xdr:col>
      <xdr:colOff>165100</xdr:colOff>
      <xdr:row>56</xdr:row>
      <xdr:rowOff>95859</xdr:rowOff>
    </xdr:to>
    <xdr:sp macro="" textlink="">
      <xdr:nvSpPr>
        <xdr:cNvPr id="365" name="楕円 364"/>
        <xdr:cNvSpPr/>
      </xdr:nvSpPr>
      <xdr:spPr>
        <a:xfrm>
          <a:off x="9588500" y="95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86986</xdr:rowOff>
    </xdr:from>
    <xdr:ext cx="534377" cy="259045"/>
    <xdr:sp macro="" textlink="">
      <xdr:nvSpPr>
        <xdr:cNvPr id="366" name="テキスト ボックス 365"/>
        <xdr:cNvSpPr txBox="1"/>
      </xdr:nvSpPr>
      <xdr:spPr>
        <a:xfrm>
          <a:off x="9372111" y="968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51054</xdr:rowOff>
    </xdr:from>
    <xdr:to>
      <xdr:col>46</xdr:col>
      <xdr:colOff>38100</xdr:colOff>
      <xdr:row>55</xdr:row>
      <xdr:rowOff>152654</xdr:rowOff>
    </xdr:to>
    <xdr:sp macro="" textlink="">
      <xdr:nvSpPr>
        <xdr:cNvPr id="367" name="楕円 366"/>
        <xdr:cNvSpPr/>
      </xdr:nvSpPr>
      <xdr:spPr>
        <a:xfrm>
          <a:off x="86995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169181</xdr:rowOff>
    </xdr:from>
    <xdr:ext cx="534377" cy="259045"/>
    <xdr:sp macro="" textlink="">
      <xdr:nvSpPr>
        <xdr:cNvPr id="368" name="テキスト ボックス 367"/>
        <xdr:cNvSpPr txBox="1"/>
      </xdr:nvSpPr>
      <xdr:spPr>
        <a:xfrm>
          <a:off x="8483111" y="92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22251</xdr:rowOff>
    </xdr:from>
    <xdr:to>
      <xdr:col>41</xdr:col>
      <xdr:colOff>101600</xdr:colOff>
      <xdr:row>55</xdr:row>
      <xdr:rowOff>123851</xdr:rowOff>
    </xdr:to>
    <xdr:sp macro="" textlink="">
      <xdr:nvSpPr>
        <xdr:cNvPr id="369" name="楕円 368"/>
        <xdr:cNvSpPr/>
      </xdr:nvSpPr>
      <xdr:spPr>
        <a:xfrm>
          <a:off x="7810500" y="945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140378</xdr:rowOff>
    </xdr:from>
    <xdr:ext cx="534377" cy="259045"/>
    <xdr:sp macro="" textlink="">
      <xdr:nvSpPr>
        <xdr:cNvPr id="370" name="テキスト ボックス 369"/>
        <xdr:cNvSpPr txBox="1"/>
      </xdr:nvSpPr>
      <xdr:spPr>
        <a:xfrm>
          <a:off x="7594111"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27025</xdr:rowOff>
    </xdr:from>
    <xdr:to>
      <xdr:col>36</xdr:col>
      <xdr:colOff>165100</xdr:colOff>
      <xdr:row>55</xdr:row>
      <xdr:rowOff>128625</xdr:rowOff>
    </xdr:to>
    <xdr:sp macro="" textlink="">
      <xdr:nvSpPr>
        <xdr:cNvPr id="371" name="楕円 370"/>
        <xdr:cNvSpPr/>
      </xdr:nvSpPr>
      <xdr:spPr>
        <a:xfrm>
          <a:off x="6921500" y="94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145152</xdr:rowOff>
    </xdr:from>
    <xdr:ext cx="534377" cy="259045"/>
    <xdr:sp macro="" textlink="">
      <xdr:nvSpPr>
        <xdr:cNvPr id="372" name="テキスト ボックス 371"/>
        <xdr:cNvSpPr txBox="1"/>
      </xdr:nvSpPr>
      <xdr:spPr>
        <a:xfrm>
          <a:off x="6705111" y="923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24898</xdr:rowOff>
    </xdr:from>
    <xdr:to>
      <xdr:col>55</xdr:col>
      <xdr:colOff>0</xdr:colOff>
      <xdr:row>78</xdr:row>
      <xdr:rowOff>65656</xdr:rowOff>
    </xdr:to>
    <xdr:cxnSp macro="">
      <xdr:nvCxnSpPr>
        <xdr:cNvPr id="399" name="直線コネクタ 398"/>
        <xdr:cNvCxnSpPr/>
      </xdr:nvCxnSpPr>
      <xdr:spPr>
        <a:xfrm flipV="1">
          <a:off x="9639300" y="13397998"/>
          <a:ext cx="838200" cy="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18428</xdr:rowOff>
    </xdr:from>
    <xdr:to>
      <xdr:col>50</xdr:col>
      <xdr:colOff>114300</xdr:colOff>
      <xdr:row>78</xdr:row>
      <xdr:rowOff>65656</xdr:rowOff>
    </xdr:to>
    <xdr:cxnSp macro="">
      <xdr:nvCxnSpPr>
        <xdr:cNvPr id="402" name="直線コネクタ 401"/>
        <xdr:cNvCxnSpPr/>
      </xdr:nvCxnSpPr>
      <xdr:spPr>
        <a:xfrm>
          <a:off x="8750300" y="13391528"/>
          <a:ext cx="889000" cy="4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127402</xdr:rowOff>
    </xdr:from>
    <xdr:to>
      <xdr:col>45</xdr:col>
      <xdr:colOff>177800</xdr:colOff>
      <xdr:row>78</xdr:row>
      <xdr:rowOff>18428</xdr:rowOff>
    </xdr:to>
    <xdr:cxnSp macro="">
      <xdr:nvCxnSpPr>
        <xdr:cNvPr id="405" name="直線コネクタ 404"/>
        <xdr:cNvCxnSpPr/>
      </xdr:nvCxnSpPr>
      <xdr:spPr>
        <a:xfrm>
          <a:off x="7861300" y="13329052"/>
          <a:ext cx="889000" cy="6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875</xdr:rowOff>
    </xdr:from>
    <xdr:ext cx="534377" cy="259045"/>
    <xdr:sp macro="" textlink="">
      <xdr:nvSpPr>
        <xdr:cNvPr id="407" name="テキスト ボックス 406"/>
        <xdr:cNvSpPr txBox="1"/>
      </xdr:nvSpPr>
      <xdr:spPr>
        <a:xfrm>
          <a:off x="8483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09" name="テキスト ボックス 408"/>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145548</xdr:rowOff>
    </xdr:from>
    <xdr:to>
      <xdr:col>55</xdr:col>
      <xdr:colOff>50800</xdr:colOff>
      <xdr:row>78</xdr:row>
      <xdr:rowOff>75698</xdr:rowOff>
    </xdr:to>
    <xdr:sp macro="" textlink="">
      <xdr:nvSpPr>
        <xdr:cNvPr id="415" name="楕円 414"/>
        <xdr:cNvSpPr/>
      </xdr:nvSpPr>
      <xdr:spPr>
        <a:xfrm>
          <a:off x="10426700" y="133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60475</xdr:rowOff>
    </xdr:from>
    <xdr:ext cx="469744" cy="259045"/>
    <xdr:sp macro="" textlink="">
      <xdr:nvSpPr>
        <xdr:cNvPr id="416" name="普通建設事業費 （ うち新規整備　）該当値テキスト"/>
        <xdr:cNvSpPr txBox="1"/>
      </xdr:nvSpPr>
      <xdr:spPr>
        <a:xfrm>
          <a:off x="10528300" y="1326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14856</xdr:rowOff>
    </xdr:from>
    <xdr:to>
      <xdr:col>50</xdr:col>
      <xdr:colOff>165100</xdr:colOff>
      <xdr:row>78</xdr:row>
      <xdr:rowOff>116456</xdr:rowOff>
    </xdr:to>
    <xdr:sp macro="" textlink="">
      <xdr:nvSpPr>
        <xdr:cNvPr id="417" name="楕円 416"/>
        <xdr:cNvSpPr/>
      </xdr:nvSpPr>
      <xdr:spPr>
        <a:xfrm>
          <a:off x="9588500" y="133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107583</xdr:rowOff>
    </xdr:from>
    <xdr:ext cx="469744" cy="259045"/>
    <xdr:sp macro="" textlink="">
      <xdr:nvSpPr>
        <xdr:cNvPr id="418" name="テキスト ボックス 417"/>
        <xdr:cNvSpPr txBox="1"/>
      </xdr:nvSpPr>
      <xdr:spPr>
        <a:xfrm>
          <a:off x="9404428" y="134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139078</xdr:rowOff>
    </xdr:from>
    <xdr:to>
      <xdr:col>46</xdr:col>
      <xdr:colOff>38100</xdr:colOff>
      <xdr:row>78</xdr:row>
      <xdr:rowOff>69228</xdr:rowOff>
    </xdr:to>
    <xdr:sp macro="" textlink="">
      <xdr:nvSpPr>
        <xdr:cNvPr id="419" name="楕円 418"/>
        <xdr:cNvSpPr/>
      </xdr:nvSpPr>
      <xdr:spPr>
        <a:xfrm>
          <a:off x="8699500" y="133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60355</xdr:rowOff>
    </xdr:from>
    <xdr:ext cx="469744" cy="259045"/>
    <xdr:sp macro="" textlink="">
      <xdr:nvSpPr>
        <xdr:cNvPr id="420" name="テキスト ボックス 419"/>
        <xdr:cNvSpPr txBox="1"/>
      </xdr:nvSpPr>
      <xdr:spPr>
        <a:xfrm>
          <a:off x="8515428" y="134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76602</xdr:rowOff>
    </xdr:from>
    <xdr:to>
      <xdr:col>41</xdr:col>
      <xdr:colOff>101600</xdr:colOff>
      <xdr:row>78</xdr:row>
      <xdr:rowOff>6752</xdr:rowOff>
    </xdr:to>
    <xdr:sp macro="" textlink="">
      <xdr:nvSpPr>
        <xdr:cNvPr id="421" name="楕円 420"/>
        <xdr:cNvSpPr/>
      </xdr:nvSpPr>
      <xdr:spPr>
        <a:xfrm>
          <a:off x="7810500" y="132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169329</xdr:rowOff>
    </xdr:from>
    <xdr:ext cx="469744" cy="259045"/>
    <xdr:sp macro="" textlink="">
      <xdr:nvSpPr>
        <xdr:cNvPr id="422" name="テキスト ボックス 421"/>
        <xdr:cNvSpPr txBox="1"/>
      </xdr:nvSpPr>
      <xdr:spPr>
        <a:xfrm>
          <a:off x="7626428" y="1337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37654</xdr:rowOff>
    </xdr:from>
    <xdr:to>
      <xdr:col>55</xdr:col>
      <xdr:colOff>0</xdr:colOff>
      <xdr:row>94</xdr:row>
      <xdr:rowOff>140843</xdr:rowOff>
    </xdr:to>
    <xdr:cxnSp macro="">
      <xdr:nvCxnSpPr>
        <xdr:cNvPr id="449" name="直線コネクタ 448"/>
        <xdr:cNvCxnSpPr/>
      </xdr:nvCxnSpPr>
      <xdr:spPr>
        <a:xfrm flipV="1">
          <a:off x="9639300" y="15982504"/>
          <a:ext cx="838200" cy="27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46045</xdr:rowOff>
    </xdr:from>
    <xdr:ext cx="534377" cy="259045"/>
    <xdr:sp macro="" textlink="">
      <xdr:nvSpPr>
        <xdr:cNvPr id="450" name="普通建設事業費 （ うち更新整備　）平均値テキスト"/>
        <xdr:cNvSpPr txBox="1"/>
      </xdr:nvSpPr>
      <xdr:spPr>
        <a:xfrm>
          <a:off x="10528300" y="1633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49792</xdr:rowOff>
    </xdr:from>
    <xdr:to>
      <xdr:col>50</xdr:col>
      <xdr:colOff>114300</xdr:colOff>
      <xdr:row>94</xdr:row>
      <xdr:rowOff>140843</xdr:rowOff>
    </xdr:to>
    <xdr:cxnSp macro="">
      <xdr:nvCxnSpPr>
        <xdr:cNvPr id="452" name="直線コネクタ 451"/>
        <xdr:cNvCxnSpPr/>
      </xdr:nvCxnSpPr>
      <xdr:spPr>
        <a:xfrm>
          <a:off x="8750300" y="16166092"/>
          <a:ext cx="889000" cy="9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42752</xdr:rowOff>
    </xdr:from>
    <xdr:ext cx="534377" cy="259045"/>
    <xdr:sp macro="" textlink="">
      <xdr:nvSpPr>
        <xdr:cNvPr id="454" name="テキスト ボックス 453"/>
        <xdr:cNvSpPr txBox="1"/>
      </xdr:nvSpPr>
      <xdr:spPr>
        <a:xfrm>
          <a:off x="9372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49792</xdr:rowOff>
    </xdr:from>
    <xdr:to>
      <xdr:col>45</xdr:col>
      <xdr:colOff>177800</xdr:colOff>
      <xdr:row>94</xdr:row>
      <xdr:rowOff>96152</xdr:rowOff>
    </xdr:to>
    <xdr:cxnSp macro="">
      <xdr:nvCxnSpPr>
        <xdr:cNvPr id="455" name="直線コネクタ 454"/>
        <xdr:cNvCxnSpPr/>
      </xdr:nvCxnSpPr>
      <xdr:spPr>
        <a:xfrm flipV="1">
          <a:off x="7861300" y="16166092"/>
          <a:ext cx="8890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99629</xdr:rowOff>
    </xdr:from>
    <xdr:ext cx="534377" cy="259045"/>
    <xdr:sp macro="" textlink="">
      <xdr:nvSpPr>
        <xdr:cNvPr id="457" name="テキスト ボックス 456"/>
        <xdr:cNvSpPr txBox="1"/>
      </xdr:nvSpPr>
      <xdr:spPr>
        <a:xfrm>
          <a:off x="8483111" y="165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129826</xdr:rowOff>
    </xdr:from>
    <xdr:ext cx="534377" cy="259045"/>
    <xdr:sp macro="" textlink="">
      <xdr:nvSpPr>
        <xdr:cNvPr id="459" name="テキスト ボックス 458"/>
        <xdr:cNvSpPr txBox="1"/>
      </xdr:nvSpPr>
      <xdr:spPr>
        <a:xfrm>
          <a:off x="7594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158304</xdr:rowOff>
    </xdr:from>
    <xdr:to>
      <xdr:col>55</xdr:col>
      <xdr:colOff>50800</xdr:colOff>
      <xdr:row>93</xdr:row>
      <xdr:rowOff>88454</xdr:rowOff>
    </xdr:to>
    <xdr:sp macro="" textlink="">
      <xdr:nvSpPr>
        <xdr:cNvPr id="465" name="楕円 464"/>
        <xdr:cNvSpPr/>
      </xdr:nvSpPr>
      <xdr:spPr>
        <a:xfrm>
          <a:off x="10426700" y="159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9731</xdr:rowOff>
    </xdr:from>
    <xdr:ext cx="534377" cy="259045"/>
    <xdr:sp macro="" textlink="">
      <xdr:nvSpPr>
        <xdr:cNvPr id="466" name="普通建設事業費 （ うち更新整備　）該当値テキスト"/>
        <xdr:cNvSpPr txBox="1"/>
      </xdr:nvSpPr>
      <xdr:spPr>
        <a:xfrm>
          <a:off x="10528300" y="157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90043</xdr:rowOff>
    </xdr:from>
    <xdr:to>
      <xdr:col>50</xdr:col>
      <xdr:colOff>165100</xdr:colOff>
      <xdr:row>95</xdr:row>
      <xdr:rowOff>20193</xdr:rowOff>
    </xdr:to>
    <xdr:sp macro="" textlink="">
      <xdr:nvSpPr>
        <xdr:cNvPr id="467" name="楕円 466"/>
        <xdr:cNvSpPr/>
      </xdr:nvSpPr>
      <xdr:spPr>
        <a:xfrm>
          <a:off x="9588500" y="162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36720</xdr:rowOff>
    </xdr:from>
    <xdr:ext cx="534377" cy="259045"/>
    <xdr:sp macro="" textlink="">
      <xdr:nvSpPr>
        <xdr:cNvPr id="468" name="テキスト ボックス 467"/>
        <xdr:cNvSpPr txBox="1"/>
      </xdr:nvSpPr>
      <xdr:spPr>
        <a:xfrm>
          <a:off x="9372111" y="159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170442</xdr:rowOff>
    </xdr:from>
    <xdr:to>
      <xdr:col>46</xdr:col>
      <xdr:colOff>38100</xdr:colOff>
      <xdr:row>94</xdr:row>
      <xdr:rowOff>100592</xdr:rowOff>
    </xdr:to>
    <xdr:sp macro="" textlink="">
      <xdr:nvSpPr>
        <xdr:cNvPr id="469" name="楕円 468"/>
        <xdr:cNvSpPr/>
      </xdr:nvSpPr>
      <xdr:spPr>
        <a:xfrm>
          <a:off x="8699500" y="1611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117119</xdr:rowOff>
    </xdr:from>
    <xdr:ext cx="534377" cy="259045"/>
    <xdr:sp macro="" textlink="">
      <xdr:nvSpPr>
        <xdr:cNvPr id="470" name="テキスト ボックス 469"/>
        <xdr:cNvSpPr txBox="1"/>
      </xdr:nvSpPr>
      <xdr:spPr>
        <a:xfrm>
          <a:off x="8483111" y="158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45352</xdr:rowOff>
    </xdr:from>
    <xdr:to>
      <xdr:col>41</xdr:col>
      <xdr:colOff>101600</xdr:colOff>
      <xdr:row>94</xdr:row>
      <xdr:rowOff>146952</xdr:rowOff>
    </xdr:to>
    <xdr:sp macro="" textlink="">
      <xdr:nvSpPr>
        <xdr:cNvPr id="471" name="楕円 470"/>
        <xdr:cNvSpPr/>
      </xdr:nvSpPr>
      <xdr:spPr>
        <a:xfrm>
          <a:off x="7810500" y="1616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163479</xdr:rowOff>
    </xdr:from>
    <xdr:ext cx="534377" cy="259045"/>
    <xdr:sp macro="" textlink="">
      <xdr:nvSpPr>
        <xdr:cNvPr id="472" name="テキスト ボックス 471"/>
        <xdr:cNvSpPr txBox="1"/>
      </xdr:nvSpPr>
      <xdr:spPr>
        <a:xfrm>
          <a:off x="7594111" y="1593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130556</xdr:rowOff>
    </xdr:from>
    <xdr:to>
      <xdr:col>85</xdr:col>
      <xdr:colOff>127000</xdr:colOff>
      <xdr:row>38</xdr:row>
      <xdr:rowOff>139700</xdr:rowOff>
    </xdr:to>
    <xdr:cxnSp macro="">
      <xdr:nvCxnSpPr>
        <xdr:cNvPr id="499" name="直線コネクタ 498"/>
        <xdr:cNvCxnSpPr/>
      </xdr:nvCxnSpPr>
      <xdr:spPr>
        <a:xfrm>
          <a:off x="15481300" y="66456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130556</xdr:rowOff>
    </xdr:from>
    <xdr:to>
      <xdr:col>81</xdr:col>
      <xdr:colOff>50800</xdr:colOff>
      <xdr:row>38</xdr:row>
      <xdr:rowOff>134671</xdr:rowOff>
    </xdr:to>
    <xdr:cxnSp macro="">
      <xdr:nvCxnSpPr>
        <xdr:cNvPr id="502" name="直線コネクタ 501"/>
        <xdr:cNvCxnSpPr/>
      </xdr:nvCxnSpPr>
      <xdr:spPr>
        <a:xfrm flipV="1">
          <a:off x="14592300" y="664565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134671</xdr:rowOff>
    </xdr:from>
    <xdr:to>
      <xdr:col>76</xdr:col>
      <xdr:colOff>114300</xdr:colOff>
      <xdr:row>38</xdr:row>
      <xdr:rowOff>139700</xdr:rowOff>
    </xdr:to>
    <xdr:cxnSp macro="">
      <xdr:nvCxnSpPr>
        <xdr:cNvPr id="505" name="直線コネクタ 504"/>
        <xdr:cNvCxnSpPr/>
      </xdr:nvCxnSpPr>
      <xdr:spPr>
        <a:xfrm flipV="1">
          <a:off x="13703300" y="66497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08" name="直線コネクタ 507"/>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8" name="楕円 51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1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79756</xdr:rowOff>
    </xdr:from>
    <xdr:to>
      <xdr:col>81</xdr:col>
      <xdr:colOff>101600</xdr:colOff>
      <xdr:row>39</xdr:row>
      <xdr:rowOff>9906</xdr:rowOff>
    </xdr:to>
    <xdr:sp macro="" textlink="">
      <xdr:nvSpPr>
        <xdr:cNvPr id="520" name="楕円 519"/>
        <xdr:cNvSpPr/>
      </xdr:nvSpPr>
      <xdr:spPr>
        <a:xfrm>
          <a:off x="15430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1033</xdr:rowOff>
    </xdr:from>
    <xdr:ext cx="313932" cy="259045"/>
    <xdr:sp macro="" textlink="">
      <xdr:nvSpPr>
        <xdr:cNvPr id="521" name="テキスト ボックス 520"/>
        <xdr:cNvSpPr txBox="1"/>
      </xdr:nvSpPr>
      <xdr:spPr>
        <a:xfrm>
          <a:off x="15324333" y="6687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83871</xdr:rowOff>
    </xdr:from>
    <xdr:to>
      <xdr:col>76</xdr:col>
      <xdr:colOff>165100</xdr:colOff>
      <xdr:row>39</xdr:row>
      <xdr:rowOff>14021</xdr:rowOff>
    </xdr:to>
    <xdr:sp macro="" textlink="">
      <xdr:nvSpPr>
        <xdr:cNvPr id="522" name="楕円 521"/>
        <xdr:cNvSpPr/>
      </xdr:nvSpPr>
      <xdr:spPr>
        <a:xfrm>
          <a:off x="14541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5148</xdr:rowOff>
    </xdr:from>
    <xdr:ext cx="313932" cy="259045"/>
    <xdr:sp macro="" textlink="">
      <xdr:nvSpPr>
        <xdr:cNvPr id="523" name="テキスト ボックス 522"/>
        <xdr:cNvSpPr txBox="1"/>
      </xdr:nvSpPr>
      <xdr:spPr>
        <a:xfrm>
          <a:off x="14435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24" name="楕円 52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25" name="テキスト ボックス 52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26" name="楕円 52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27" name="テキスト ボックス 526"/>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23685</xdr:rowOff>
    </xdr:from>
    <xdr:to>
      <xdr:col>85</xdr:col>
      <xdr:colOff>127000</xdr:colOff>
      <xdr:row>75</xdr:row>
      <xdr:rowOff>35382</xdr:rowOff>
    </xdr:to>
    <xdr:cxnSp macro="">
      <xdr:nvCxnSpPr>
        <xdr:cNvPr id="605" name="直線コネクタ 604"/>
        <xdr:cNvCxnSpPr/>
      </xdr:nvCxnSpPr>
      <xdr:spPr>
        <a:xfrm flipV="1">
          <a:off x="15481300" y="12882435"/>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59726</xdr:rowOff>
    </xdr:from>
    <xdr:ext cx="534377" cy="259045"/>
    <xdr:sp macro="" textlink="">
      <xdr:nvSpPr>
        <xdr:cNvPr id="606" name="公債費平均値テキスト"/>
        <xdr:cNvSpPr txBox="1"/>
      </xdr:nvSpPr>
      <xdr:spPr>
        <a:xfrm>
          <a:off x="16370300" y="12918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35382</xdr:rowOff>
    </xdr:from>
    <xdr:to>
      <xdr:col>81</xdr:col>
      <xdr:colOff>50800</xdr:colOff>
      <xdr:row>75</xdr:row>
      <xdr:rowOff>74606</xdr:rowOff>
    </xdr:to>
    <xdr:cxnSp macro="">
      <xdr:nvCxnSpPr>
        <xdr:cNvPr id="608" name="直線コネクタ 607"/>
        <xdr:cNvCxnSpPr/>
      </xdr:nvCxnSpPr>
      <xdr:spPr>
        <a:xfrm flipV="1">
          <a:off x="14592300" y="12894132"/>
          <a:ext cx="8890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164919</xdr:rowOff>
    </xdr:from>
    <xdr:ext cx="534377" cy="259045"/>
    <xdr:sp macro="" textlink="">
      <xdr:nvSpPr>
        <xdr:cNvPr id="610" name="テキスト ボックス 609"/>
        <xdr:cNvSpPr txBox="1"/>
      </xdr:nvSpPr>
      <xdr:spPr>
        <a:xfrm>
          <a:off x="15214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74606</xdr:rowOff>
    </xdr:from>
    <xdr:to>
      <xdr:col>76</xdr:col>
      <xdr:colOff>114300</xdr:colOff>
      <xdr:row>75</xdr:row>
      <xdr:rowOff>108496</xdr:rowOff>
    </xdr:to>
    <xdr:cxnSp macro="">
      <xdr:nvCxnSpPr>
        <xdr:cNvPr id="611" name="直線コネクタ 610"/>
        <xdr:cNvCxnSpPr/>
      </xdr:nvCxnSpPr>
      <xdr:spPr>
        <a:xfrm flipV="1">
          <a:off x="13703300" y="12933356"/>
          <a:ext cx="889000" cy="3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133297</xdr:rowOff>
    </xdr:from>
    <xdr:ext cx="534377" cy="259045"/>
    <xdr:sp macro="" textlink="">
      <xdr:nvSpPr>
        <xdr:cNvPr id="613" name="テキスト ボックス 612"/>
        <xdr:cNvSpPr txBox="1"/>
      </xdr:nvSpPr>
      <xdr:spPr>
        <a:xfrm>
          <a:off x="14325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107238</xdr:rowOff>
    </xdr:from>
    <xdr:to>
      <xdr:col>71</xdr:col>
      <xdr:colOff>177800</xdr:colOff>
      <xdr:row>75</xdr:row>
      <xdr:rowOff>108496</xdr:rowOff>
    </xdr:to>
    <xdr:cxnSp macro="">
      <xdr:nvCxnSpPr>
        <xdr:cNvPr id="614" name="直線コネクタ 613"/>
        <xdr:cNvCxnSpPr/>
      </xdr:nvCxnSpPr>
      <xdr:spPr>
        <a:xfrm>
          <a:off x="12814300" y="12965988"/>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124426</xdr:rowOff>
    </xdr:from>
    <xdr:ext cx="534377" cy="259045"/>
    <xdr:sp macro="" textlink="">
      <xdr:nvSpPr>
        <xdr:cNvPr id="616" name="テキスト ボックス 615"/>
        <xdr:cNvSpPr txBox="1"/>
      </xdr:nvSpPr>
      <xdr:spPr>
        <a:xfrm>
          <a:off x="13436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125455</xdr:rowOff>
    </xdr:from>
    <xdr:ext cx="534377" cy="259045"/>
    <xdr:sp macro="" textlink="">
      <xdr:nvSpPr>
        <xdr:cNvPr id="618" name="テキスト ボックス 617"/>
        <xdr:cNvSpPr txBox="1"/>
      </xdr:nvSpPr>
      <xdr:spPr>
        <a:xfrm>
          <a:off x="12547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144335</xdr:rowOff>
    </xdr:from>
    <xdr:to>
      <xdr:col>85</xdr:col>
      <xdr:colOff>177800</xdr:colOff>
      <xdr:row>75</xdr:row>
      <xdr:rowOff>74485</xdr:rowOff>
    </xdr:to>
    <xdr:sp macro="" textlink="">
      <xdr:nvSpPr>
        <xdr:cNvPr id="624" name="楕円 623"/>
        <xdr:cNvSpPr/>
      </xdr:nvSpPr>
      <xdr:spPr>
        <a:xfrm>
          <a:off x="16268700" y="128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167212</xdr:rowOff>
    </xdr:from>
    <xdr:ext cx="534377" cy="259045"/>
    <xdr:sp macro="" textlink="">
      <xdr:nvSpPr>
        <xdr:cNvPr id="625" name="公債費該当値テキスト"/>
        <xdr:cNvSpPr txBox="1"/>
      </xdr:nvSpPr>
      <xdr:spPr>
        <a:xfrm>
          <a:off x="16370300" y="1268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156032</xdr:rowOff>
    </xdr:from>
    <xdr:to>
      <xdr:col>81</xdr:col>
      <xdr:colOff>101600</xdr:colOff>
      <xdr:row>75</xdr:row>
      <xdr:rowOff>86182</xdr:rowOff>
    </xdr:to>
    <xdr:sp macro="" textlink="">
      <xdr:nvSpPr>
        <xdr:cNvPr id="626" name="楕円 625"/>
        <xdr:cNvSpPr/>
      </xdr:nvSpPr>
      <xdr:spPr>
        <a:xfrm>
          <a:off x="15430500" y="128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102709</xdr:rowOff>
    </xdr:from>
    <xdr:ext cx="534377" cy="259045"/>
    <xdr:sp macro="" textlink="">
      <xdr:nvSpPr>
        <xdr:cNvPr id="627" name="テキスト ボックス 626"/>
        <xdr:cNvSpPr txBox="1"/>
      </xdr:nvSpPr>
      <xdr:spPr>
        <a:xfrm>
          <a:off x="15214111" y="1261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23806</xdr:rowOff>
    </xdr:from>
    <xdr:to>
      <xdr:col>76</xdr:col>
      <xdr:colOff>165100</xdr:colOff>
      <xdr:row>75</xdr:row>
      <xdr:rowOff>125406</xdr:rowOff>
    </xdr:to>
    <xdr:sp macro="" textlink="">
      <xdr:nvSpPr>
        <xdr:cNvPr id="628" name="楕円 627"/>
        <xdr:cNvSpPr/>
      </xdr:nvSpPr>
      <xdr:spPr>
        <a:xfrm>
          <a:off x="14541500" y="128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141933</xdr:rowOff>
    </xdr:from>
    <xdr:ext cx="534377" cy="259045"/>
    <xdr:sp macro="" textlink="">
      <xdr:nvSpPr>
        <xdr:cNvPr id="629" name="テキスト ボックス 628"/>
        <xdr:cNvSpPr txBox="1"/>
      </xdr:nvSpPr>
      <xdr:spPr>
        <a:xfrm>
          <a:off x="14325111" y="1265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57696</xdr:rowOff>
    </xdr:from>
    <xdr:to>
      <xdr:col>72</xdr:col>
      <xdr:colOff>38100</xdr:colOff>
      <xdr:row>75</xdr:row>
      <xdr:rowOff>159296</xdr:rowOff>
    </xdr:to>
    <xdr:sp macro="" textlink="">
      <xdr:nvSpPr>
        <xdr:cNvPr id="630" name="楕円 629"/>
        <xdr:cNvSpPr/>
      </xdr:nvSpPr>
      <xdr:spPr>
        <a:xfrm>
          <a:off x="13652500" y="129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150423</xdr:rowOff>
    </xdr:from>
    <xdr:ext cx="534377" cy="259045"/>
    <xdr:sp macro="" textlink="">
      <xdr:nvSpPr>
        <xdr:cNvPr id="631" name="テキスト ボックス 630"/>
        <xdr:cNvSpPr txBox="1"/>
      </xdr:nvSpPr>
      <xdr:spPr>
        <a:xfrm>
          <a:off x="13436111" y="130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56438</xdr:rowOff>
    </xdr:from>
    <xdr:to>
      <xdr:col>67</xdr:col>
      <xdr:colOff>101600</xdr:colOff>
      <xdr:row>75</xdr:row>
      <xdr:rowOff>158038</xdr:rowOff>
    </xdr:to>
    <xdr:sp macro="" textlink="">
      <xdr:nvSpPr>
        <xdr:cNvPr id="632" name="楕円 631"/>
        <xdr:cNvSpPr/>
      </xdr:nvSpPr>
      <xdr:spPr>
        <a:xfrm>
          <a:off x="12763500" y="129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149165</xdr:rowOff>
    </xdr:from>
    <xdr:ext cx="534377" cy="259045"/>
    <xdr:sp macro="" textlink="">
      <xdr:nvSpPr>
        <xdr:cNvPr id="633" name="テキスト ボックス 632"/>
        <xdr:cNvSpPr txBox="1"/>
      </xdr:nvSpPr>
      <xdr:spPr>
        <a:xfrm>
          <a:off x="12547111" y="1300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111765</xdr:rowOff>
    </xdr:from>
    <xdr:to>
      <xdr:col>85</xdr:col>
      <xdr:colOff>127000</xdr:colOff>
      <xdr:row>98</xdr:row>
      <xdr:rowOff>116474</xdr:rowOff>
    </xdr:to>
    <xdr:cxnSp macro="">
      <xdr:nvCxnSpPr>
        <xdr:cNvPr id="660" name="直線コネクタ 659"/>
        <xdr:cNvCxnSpPr/>
      </xdr:nvCxnSpPr>
      <xdr:spPr>
        <a:xfrm flipV="1">
          <a:off x="15481300" y="16913865"/>
          <a:ext cx="8382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116474</xdr:rowOff>
    </xdr:from>
    <xdr:to>
      <xdr:col>81</xdr:col>
      <xdr:colOff>50800</xdr:colOff>
      <xdr:row>98</xdr:row>
      <xdr:rowOff>121960</xdr:rowOff>
    </xdr:to>
    <xdr:cxnSp macro="">
      <xdr:nvCxnSpPr>
        <xdr:cNvPr id="663" name="直線コネクタ 662"/>
        <xdr:cNvCxnSpPr/>
      </xdr:nvCxnSpPr>
      <xdr:spPr>
        <a:xfrm flipV="1">
          <a:off x="14592300" y="1691857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109799</xdr:rowOff>
    </xdr:from>
    <xdr:to>
      <xdr:col>76</xdr:col>
      <xdr:colOff>114300</xdr:colOff>
      <xdr:row>98</xdr:row>
      <xdr:rowOff>121960</xdr:rowOff>
    </xdr:to>
    <xdr:cxnSp macro="">
      <xdr:nvCxnSpPr>
        <xdr:cNvPr id="666" name="直線コネクタ 665"/>
        <xdr:cNvCxnSpPr/>
      </xdr:nvCxnSpPr>
      <xdr:spPr>
        <a:xfrm>
          <a:off x="13703300" y="16911899"/>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75372</xdr:rowOff>
    </xdr:from>
    <xdr:to>
      <xdr:col>71</xdr:col>
      <xdr:colOff>177800</xdr:colOff>
      <xdr:row>98</xdr:row>
      <xdr:rowOff>109799</xdr:rowOff>
    </xdr:to>
    <xdr:cxnSp macro="">
      <xdr:nvCxnSpPr>
        <xdr:cNvPr id="669" name="直線コネクタ 668"/>
        <xdr:cNvCxnSpPr/>
      </xdr:nvCxnSpPr>
      <xdr:spPr>
        <a:xfrm>
          <a:off x="12814300" y="16877472"/>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60965</xdr:rowOff>
    </xdr:from>
    <xdr:to>
      <xdr:col>85</xdr:col>
      <xdr:colOff>177800</xdr:colOff>
      <xdr:row>98</xdr:row>
      <xdr:rowOff>162565</xdr:rowOff>
    </xdr:to>
    <xdr:sp macro="" textlink="">
      <xdr:nvSpPr>
        <xdr:cNvPr id="679" name="楕円 678"/>
        <xdr:cNvSpPr/>
      </xdr:nvSpPr>
      <xdr:spPr>
        <a:xfrm>
          <a:off x="16268700" y="1686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147342</xdr:rowOff>
    </xdr:from>
    <xdr:ext cx="378565" cy="259045"/>
    <xdr:sp macro="" textlink="">
      <xdr:nvSpPr>
        <xdr:cNvPr id="680" name="積立金該当値テキスト"/>
        <xdr:cNvSpPr txBox="1"/>
      </xdr:nvSpPr>
      <xdr:spPr>
        <a:xfrm>
          <a:off x="16370300" y="16777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65674</xdr:rowOff>
    </xdr:from>
    <xdr:to>
      <xdr:col>81</xdr:col>
      <xdr:colOff>101600</xdr:colOff>
      <xdr:row>98</xdr:row>
      <xdr:rowOff>167274</xdr:rowOff>
    </xdr:to>
    <xdr:sp macro="" textlink="">
      <xdr:nvSpPr>
        <xdr:cNvPr id="681" name="楕円 680"/>
        <xdr:cNvSpPr/>
      </xdr:nvSpPr>
      <xdr:spPr>
        <a:xfrm>
          <a:off x="15430500" y="168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158401</xdr:rowOff>
    </xdr:from>
    <xdr:ext cx="378565" cy="259045"/>
    <xdr:sp macro="" textlink="">
      <xdr:nvSpPr>
        <xdr:cNvPr id="682" name="テキスト ボックス 681"/>
        <xdr:cNvSpPr txBox="1"/>
      </xdr:nvSpPr>
      <xdr:spPr>
        <a:xfrm>
          <a:off x="15292017" y="16960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71160</xdr:rowOff>
    </xdr:from>
    <xdr:to>
      <xdr:col>76</xdr:col>
      <xdr:colOff>165100</xdr:colOff>
      <xdr:row>99</xdr:row>
      <xdr:rowOff>1310</xdr:rowOff>
    </xdr:to>
    <xdr:sp macro="" textlink="">
      <xdr:nvSpPr>
        <xdr:cNvPr id="683" name="楕円 682"/>
        <xdr:cNvSpPr/>
      </xdr:nvSpPr>
      <xdr:spPr>
        <a:xfrm>
          <a:off x="14541500" y="168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163887</xdr:rowOff>
    </xdr:from>
    <xdr:ext cx="378565" cy="259045"/>
    <xdr:sp macro="" textlink="">
      <xdr:nvSpPr>
        <xdr:cNvPr id="684" name="テキスト ボックス 683"/>
        <xdr:cNvSpPr txBox="1"/>
      </xdr:nvSpPr>
      <xdr:spPr>
        <a:xfrm>
          <a:off x="14403017" y="1696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58999</xdr:rowOff>
    </xdr:from>
    <xdr:to>
      <xdr:col>72</xdr:col>
      <xdr:colOff>38100</xdr:colOff>
      <xdr:row>98</xdr:row>
      <xdr:rowOff>160599</xdr:rowOff>
    </xdr:to>
    <xdr:sp macro="" textlink="">
      <xdr:nvSpPr>
        <xdr:cNvPr id="685" name="楕円 684"/>
        <xdr:cNvSpPr/>
      </xdr:nvSpPr>
      <xdr:spPr>
        <a:xfrm>
          <a:off x="13652500" y="16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151726</xdr:rowOff>
    </xdr:from>
    <xdr:ext cx="378565" cy="259045"/>
    <xdr:sp macro="" textlink="">
      <xdr:nvSpPr>
        <xdr:cNvPr id="686" name="テキスト ボックス 685"/>
        <xdr:cNvSpPr txBox="1"/>
      </xdr:nvSpPr>
      <xdr:spPr>
        <a:xfrm>
          <a:off x="13514017" y="16953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24572</xdr:rowOff>
    </xdr:from>
    <xdr:to>
      <xdr:col>67</xdr:col>
      <xdr:colOff>101600</xdr:colOff>
      <xdr:row>98</xdr:row>
      <xdr:rowOff>126172</xdr:rowOff>
    </xdr:to>
    <xdr:sp macro="" textlink="">
      <xdr:nvSpPr>
        <xdr:cNvPr id="687" name="楕円 686"/>
        <xdr:cNvSpPr/>
      </xdr:nvSpPr>
      <xdr:spPr>
        <a:xfrm>
          <a:off x="12763500" y="1682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117299</xdr:rowOff>
    </xdr:from>
    <xdr:ext cx="469744" cy="259045"/>
    <xdr:sp macro="" textlink="">
      <xdr:nvSpPr>
        <xdr:cNvPr id="688" name="テキスト ボックス 687"/>
        <xdr:cNvSpPr txBox="1"/>
      </xdr:nvSpPr>
      <xdr:spPr>
        <a:xfrm>
          <a:off x="12579428" y="1691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78141</xdr:rowOff>
    </xdr:from>
    <xdr:to>
      <xdr:col>116</xdr:col>
      <xdr:colOff>63500</xdr:colOff>
      <xdr:row>39</xdr:row>
      <xdr:rowOff>93980</xdr:rowOff>
    </xdr:to>
    <xdr:cxnSp macro="">
      <xdr:nvCxnSpPr>
        <xdr:cNvPr id="719" name="直線コネクタ 718"/>
        <xdr:cNvCxnSpPr/>
      </xdr:nvCxnSpPr>
      <xdr:spPr>
        <a:xfrm>
          <a:off x="21323300" y="6764691"/>
          <a:ext cx="8382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51198</xdr:rowOff>
    </xdr:from>
    <xdr:ext cx="469744" cy="259045"/>
    <xdr:sp macro="" textlink="">
      <xdr:nvSpPr>
        <xdr:cNvPr id="720" name="投資及び出資金平均値テキスト"/>
        <xdr:cNvSpPr txBox="1"/>
      </xdr:nvSpPr>
      <xdr:spPr>
        <a:xfrm>
          <a:off x="22212300" y="6394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78141</xdr:rowOff>
    </xdr:from>
    <xdr:to>
      <xdr:col>111</xdr:col>
      <xdr:colOff>177800</xdr:colOff>
      <xdr:row>39</xdr:row>
      <xdr:rowOff>79121</xdr:rowOff>
    </xdr:to>
    <xdr:cxnSp macro="">
      <xdr:nvCxnSpPr>
        <xdr:cNvPr id="722" name="直線コネクタ 721"/>
        <xdr:cNvCxnSpPr/>
      </xdr:nvCxnSpPr>
      <xdr:spPr>
        <a:xfrm flipV="1">
          <a:off x="20434300" y="676469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121792</xdr:rowOff>
    </xdr:from>
    <xdr:ext cx="469744" cy="259045"/>
    <xdr:sp macro="" textlink="">
      <xdr:nvSpPr>
        <xdr:cNvPr id="724" name="テキスト ボックス 723"/>
        <xdr:cNvSpPr txBox="1"/>
      </xdr:nvSpPr>
      <xdr:spPr>
        <a:xfrm>
          <a:off x="21088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79121</xdr:rowOff>
    </xdr:from>
    <xdr:to>
      <xdr:col>107</xdr:col>
      <xdr:colOff>50800</xdr:colOff>
      <xdr:row>39</xdr:row>
      <xdr:rowOff>80264</xdr:rowOff>
    </xdr:to>
    <xdr:cxnSp macro="">
      <xdr:nvCxnSpPr>
        <xdr:cNvPr id="725" name="直線コネクタ 724"/>
        <xdr:cNvCxnSpPr/>
      </xdr:nvCxnSpPr>
      <xdr:spPr>
        <a:xfrm flipV="1">
          <a:off x="19545300" y="676567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80264</xdr:rowOff>
    </xdr:from>
    <xdr:to>
      <xdr:col>102</xdr:col>
      <xdr:colOff>114300</xdr:colOff>
      <xdr:row>39</xdr:row>
      <xdr:rowOff>81244</xdr:rowOff>
    </xdr:to>
    <xdr:cxnSp macro="">
      <xdr:nvCxnSpPr>
        <xdr:cNvPr id="728" name="直線コネクタ 727"/>
        <xdr:cNvCxnSpPr/>
      </xdr:nvCxnSpPr>
      <xdr:spPr>
        <a:xfrm flipV="1">
          <a:off x="18656300" y="676681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9288</xdr:rowOff>
    </xdr:from>
    <xdr:ext cx="378565" cy="259045"/>
    <xdr:sp macro="" textlink="">
      <xdr:nvSpPr>
        <xdr:cNvPr id="732" name="テキスト ボックス 731"/>
        <xdr:cNvSpPr txBox="1"/>
      </xdr:nvSpPr>
      <xdr:spPr>
        <a:xfrm>
          <a:off x="18467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43180</xdr:rowOff>
    </xdr:from>
    <xdr:to>
      <xdr:col>116</xdr:col>
      <xdr:colOff>114300</xdr:colOff>
      <xdr:row>39</xdr:row>
      <xdr:rowOff>144780</xdr:rowOff>
    </xdr:to>
    <xdr:sp macro="" textlink="">
      <xdr:nvSpPr>
        <xdr:cNvPr id="738" name="楕円 737"/>
        <xdr:cNvSpPr/>
      </xdr:nvSpPr>
      <xdr:spPr>
        <a:xfrm>
          <a:off x="221107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129557</xdr:rowOff>
    </xdr:from>
    <xdr:ext cx="313932" cy="259045"/>
    <xdr:sp macro="" textlink="">
      <xdr:nvSpPr>
        <xdr:cNvPr id="739" name="投資及び出資金該当値テキスト"/>
        <xdr:cNvSpPr txBox="1"/>
      </xdr:nvSpPr>
      <xdr:spPr>
        <a:xfrm>
          <a:off x="22212300" y="6644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27341</xdr:rowOff>
    </xdr:from>
    <xdr:to>
      <xdr:col>112</xdr:col>
      <xdr:colOff>38100</xdr:colOff>
      <xdr:row>39</xdr:row>
      <xdr:rowOff>128941</xdr:rowOff>
    </xdr:to>
    <xdr:sp macro="" textlink="">
      <xdr:nvSpPr>
        <xdr:cNvPr id="740" name="楕円 739"/>
        <xdr:cNvSpPr/>
      </xdr:nvSpPr>
      <xdr:spPr>
        <a:xfrm>
          <a:off x="21272500" y="67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120068</xdr:rowOff>
    </xdr:from>
    <xdr:ext cx="378565" cy="259045"/>
    <xdr:sp macro="" textlink="">
      <xdr:nvSpPr>
        <xdr:cNvPr id="741" name="テキスト ボックス 740"/>
        <xdr:cNvSpPr txBox="1"/>
      </xdr:nvSpPr>
      <xdr:spPr>
        <a:xfrm>
          <a:off x="21134017" y="680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28321</xdr:rowOff>
    </xdr:from>
    <xdr:to>
      <xdr:col>107</xdr:col>
      <xdr:colOff>101600</xdr:colOff>
      <xdr:row>39</xdr:row>
      <xdr:rowOff>129921</xdr:rowOff>
    </xdr:to>
    <xdr:sp macro="" textlink="">
      <xdr:nvSpPr>
        <xdr:cNvPr id="742" name="楕円 741"/>
        <xdr:cNvSpPr/>
      </xdr:nvSpPr>
      <xdr:spPr>
        <a:xfrm>
          <a:off x="20383500" y="67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121048</xdr:rowOff>
    </xdr:from>
    <xdr:ext cx="378565" cy="259045"/>
    <xdr:sp macro="" textlink="">
      <xdr:nvSpPr>
        <xdr:cNvPr id="743" name="テキスト ボックス 742"/>
        <xdr:cNvSpPr txBox="1"/>
      </xdr:nvSpPr>
      <xdr:spPr>
        <a:xfrm>
          <a:off x="20245017" y="6807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29464</xdr:rowOff>
    </xdr:from>
    <xdr:to>
      <xdr:col>102</xdr:col>
      <xdr:colOff>165100</xdr:colOff>
      <xdr:row>39</xdr:row>
      <xdr:rowOff>131064</xdr:rowOff>
    </xdr:to>
    <xdr:sp macro="" textlink="">
      <xdr:nvSpPr>
        <xdr:cNvPr id="744" name="楕円 743"/>
        <xdr:cNvSpPr/>
      </xdr:nvSpPr>
      <xdr:spPr>
        <a:xfrm>
          <a:off x="194945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122191</xdr:rowOff>
    </xdr:from>
    <xdr:ext cx="378565" cy="259045"/>
    <xdr:sp macro="" textlink="">
      <xdr:nvSpPr>
        <xdr:cNvPr id="745" name="テキスト ボックス 744"/>
        <xdr:cNvSpPr txBox="1"/>
      </xdr:nvSpPr>
      <xdr:spPr>
        <a:xfrm>
          <a:off x="19356017" y="6808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30444</xdr:rowOff>
    </xdr:from>
    <xdr:to>
      <xdr:col>98</xdr:col>
      <xdr:colOff>38100</xdr:colOff>
      <xdr:row>39</xdr:row>
      <xdr:rowOff>132044</xdr:rowOff>
    </xdr:to>
    <xdr:sp macro="" textlink="">
      <xdr:nvSpPr>
        <xdr:cNvPr id="746" name="楕円 745"/>
        <xdr:cNvSpPr/>
      </xdr:nvSpPr>
      <xdr:spPr>
        <a:xfrm>
          <a:off x="18605500" y="67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123171</xdr:rowOff>
    </xdr:from>
    <xdr:ext cx="378565" cy="259045"/>
    <xdr:sp macro="" textlink="">
      <xdr:nvSpPr>
        <xdr:cNvPr id="747" name="テキスト ボックス 746"/>
        <xdr:cNvSpPr txBox="1"/>
      </xdr:nvSpPr>
      <xdr:spPr>
        <a:xfrm>
          <a:off x="18467017" y="6809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45425</xdr:rowOff>
    </xdr:from>
    <xdr:to>
      <xdr:col>116</xdr:col>
      <xdr:colOff>63500</xdr:colOff>
      <xdr:row>58</xdr:row>
      <xdr:rowOff>64559</xdr:rowOff>
    </xdr:to>
    <xdr:cxnSp macro="">
      <xdr:nvCxnSpPr>
        <xdr:cNvPr id="774" name="直線コネクタ 773"/>
        <xdr:cNvCxnSpPr/>
      </xdr:nvCxnSpPr>
      <xdr:spPr>
        <a:xfrm>
          <a:off x="21323300" y="9989525"/>
          <a:ext cx="8382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24257</xdr:rowOff>
    </xdr:from>
    <xdr:to>
      <xdr:col>111</xdr:col>
      <xdr:colOff>177800</xdr:colOff>
      <xdr:row>58</xdr:row>
      <xdr:rowOff>45425</xdr:rowOff>
    </xdr:to>
    <xdr:cxnSp macro="">
      <xdr:nvCxnSpPr>
        <xdr:cNvPr id="777" name="直線コネクタ 776"/>
        <xdr:cNvCxnSpPr/>
      </xdr:nvCxnSpPr>
      <xdr:spPr>
        <a:xfrm>
          <a:off x="20434300" y="9968357"/>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8369</xdr:rowOff>
    </xdr:from>
    <xdr:to>
      <xdr:col>107</xdr:col>
      <xdr:colOff>50800</xdr:colOff>
      <xdr:row>58</xdr:row>
      <xdr:rowOff>24257</xdr:rowOff>
    </xdr:to>
    <xdr:cxnSp macro="">
      <xdr:nvCxnSpPr>
        <xdr:cNvPr id="780" name="直線コネクタ 779"/>
        <xdr:cNvCxnSpPr/>
      </xdr:nvCxnSpPr>
      <xdr:spPr>
        <a:xfrm>
          <a:off x="19545300" y="9952469"/>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161554</xdr:rowOff>
    </xdr:from>
    <xdr:to>
      <xdr:col>102</xdr:col>
      <xdr:colOff>114300</xdr:colOff>
      <xdr:row>58</xdr:row>
      <xdr:rowOff>8369</xdr:rowOff>
    </xdr:to>
    <xdr:cxnSp macro="">
      <xdr:nvCxnSpPr>
        <xdr:cNvPr id="783" name="直線コネクタ 782"/>
        <xdr:cNvCxnSpPr/>
      </xdr:nvCxnSpPr>
      <xdr:spPr>
        <a:xfrm>
          <a:off x="18656300" y="9934204"/>
          <a:ext cx="8890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13759</xdr:rowOff>
    </xdr:from>
    <xdr:to>
      <xdr:col>116</xdr:col>
      <xdr:colOff>114300</xdr:colOff>
      <xdr:row>58</xdr:row>
      <xdr:rowOff>115359</xdr:rowOff>
    </xdr:to>
    <xdr:sp macro="" textlink="">
      <xdr:nvSpPr>
        <xdr:cNvPr id="793" name="楕円 792"/>
        <xdr:cNvSpPr/>
      </xdr:nvSpPr>
      <xdr:spPr>
        <a:xfrm>
          <a:off x="22110700" y="99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100136</xdr:rowOff>
    </xdr:from>
    <xdr:ext cx="469744" cy="259045"/>
    <xdr:sp macro="" textlink="">
      <xdr:nvSpPr>
        <xdr:cNvPr id="794" name="貸付金該当値テキスト"/>
        <xdr:cNvSpPr txBox="1"/>
      </xdr:nvSpPr>
      <xdr:spPr>
        <a:xfrm>
          <a:off x="22212300" y="987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166075</xdr:rowOff>
    </xdr:from>
    <xdr:to>
      <xdr:col>112</xdr:col>
      <xdr:colOff>38100</xdr:colOff>
      <xdr:row>58</xdr:row>
      <xdr:rowOff>96225</xdr:rowOff>
    </xdr:to>
    <xdr:sp macro="" textlink="">
      <xdr:nvSpPr>
        <xdr:cNvPr id="795" name="楕円 794"/>
        <xdr:cNvSpPr/>
      </xdr:nvSpPr>
      <xdr:spPr>
        <a:xfrm>
          <a:off x="21272500" y="993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87352</xdr:rowOff>
    </xdr:from>
    <xdr:ext cx="469744" cy="259045"/>
    <xdr:sp macro="" textlink="">
      <xdr:nvSpPr>
        <xdr:cNvPr id="796" name="テキスト ボックス 795"/>
        <xdr:cNvSpPr txBox="1"/>
      </xdr:nvSpPr>
      <xdr:spPr>
        <a:xfrm>
          <a:off x="21088428" y="1003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144907</xdr:rowOff>
    </xdr:from>
    <xdr:to>
      <xdr:col>107</xdr:col>
      <xdr:colOff>101600</xdr:colOff>
      <xdr:row>58</xdr:row>
      <xdr:rowOff>75057</xdr:rowOff>
    </xdr:to>
    <xdr:sp macro="" textlink="">
      <xdr:nvSpPr>
        <xdr:cNvPr id="797" name="楕円 796"/>
        <xdr:cNvSpPr/>
      </xdr:nvSpPr>
      <xdr:spPr>
        <a:xfrm>
          <a:off x="20383500" y="9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66184</xdr:rowOff>
    </xdr:from>
    <xdr:ext cx="469744" cy="259045"/>
    <xdr:sp macro="" textlink="">
      <xdr:nvSpPr>
        <xdr:cNvPr id="798" name="テキスト ボックス 797"/>
        <xdr:cNvSpPr txBox="1"/>
      </xdr:nvSpPr>
      <xdr:spPr>
        <a:xfrm>
          <a:off x="20199428" y="100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129019</xdr:rowOff>
    </xdr:from>
    <xdr:to>
      <xdr:col>102</xdr:col>
      <xdr:colOff>165100</xdr:colOff>
      <xdr:row>58</xdr:row>
      <xdr:rowOff>59169</xdr:rowOff>
    </xdr:to>
    <xdr:sp macro="" textlink="">
      <xdr:nvSpPr>
        <xdr:cNvPr id="799" name="楕円 798"/>
        <xdr:cNvSpPr/>
      </xdr:nvSpPr>
      <xdr:spPr>
        <a:xfrm>
          <a:off x="19494500" y="99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50296</xdr:rowOff>
    </xdr:from>
    <xdr:ext cx="469744" cy="259045"/>
    <xdr:sp macro="" textlink="">
      <xdr:nvSpPr>
        <xdr:cNvPr id="800" name="テキスト ボックス 799"/>
        <xdr:cNvSpPr txBox="1"/>
      </xdr:nvSpPr>
      <xdr:spPr>
        <a:xfrm>
          <a:off x="19310428" y="999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110754</xdr:rowOff>
    </xdr:from>
    <xdr:to>
      <xdr:col>98</xdr:col>
      <xdr:colOff>38100</xdr:colOff>
      <xdr:row>58</xdr:row>
      <xdr:rowOff>40904</xdr:rowOff>
    </xdr:to>
    <xdr:sp macro="" textlink="">
      <xdr:nvSpPr>
        <xdr:cNvPr id="801" name="楕円 800"/>
        <xdr:cNvSpPr/>
      </xdr:nvSpPr>
      <xdr:spPr>
        <a:xfrm>
          <a:off x="18605500" y="988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32031</xdr:rowOff>
    </xdr:from>
    <xdr:ext cx="469744" cy="259045"/>
    <xdr:sp macro="" textlink="">
      <xdr:nvSpPr>
        <xdr:cNvPr id="802" name="テキスト ボックス 801"/>
        <xdr:cNvSpPr txBox="1"/>
      </xdr:nvSpPr>
      <xdr:spPr>
        <a:xfrm>
          <a:off x="18421428" y="997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138824</xdr:rowOff>
    </xdr:from>
    <xdr:to>
      <xdr:col>116</xdr:col>
      <xdr:colOff>63500</xdr:colOff>
      <xdr:row>77</xdr:row>
      <xdr:rowOff>16827</xdr:rowOff>
    </xdr:to>
    <xdr:cxnSp macro="">
      <xdr:nvCxnSpPr>
        <xdr:cNvPr id="832" name="直線コネクタ 831"/>
        <xdr:cNvCxnSpPr/>
      </xdr:nvCxnSpPr>
      <xdr:spPr>
        <a:xfrm flipV="1">
          <a:off x="21323300" y="13169024"/>
          <a:ext cx="8382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50207</xdr:rowOff>
    </xdr:from>
    <xdr:ext cx="534377" cy="259045"/>
    <xdr:sp macro="" textlink="">
      <xdr:nvSpPr>
        <xdr:cNvPr id="833" name="繰出金平均値テキスト"/>
        <xdr:cNvSpPr txBox="1"/>
      </xdr:nvSpPr>
      <xdr:spPr>
        <a:xfrm>
          <a:off x="22212300" y="1290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16827</xdr:rowOff>
    </xdr:from>
    <xdr:to>
      <xdr:col>111</xdr:col>
      <xdr:colOff>177800</xdr:colOff>
      <xdr:row>77</xdr:row>
      <xdr:rowOff>18162</xdr:rowOff>
    </xdr:to>
    <xdr:cxnSp macro="">
      <xdr:nvCxnSpPr>
        <xdr:cNvPr id="835" name="直線コネクタ 834"/>
        <xdr:cNvCxnSpPr/>
      </xdr:nvCxnSpPr>
      <xdr:spPr>
        <a:xfrm flipV="1">
          <a:off x="20434300" y="13218477"/>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103090</xdr:rowOff>
    </xdr:from>
    <xdr:ext cx="534377" cy="259045"/>
    <xdr:sp macro="" textlink="">
      <xdr:nvSpPr>
        <xdr:cNvPr id="837" name="テキスト ボックス 836"/>
        <xdr:cNvSpPr txBox="1"/>
      </xdr:nvSpPr>
      <xdr:spPr>
        <a:xfrm>
          <a:off x="21056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18162</xdr:rowOff>
    </xdr:from>
    <xdr:to>
      <xdr:col>107</xdr:col>
      <xdr:colOff>50800</xdr:colOff>
      <xdr:row>77</xdr:row>
      <xdr:rowOff>74777</xdr:rowOff>
    </xdr:to>
    <xdr:cxnSp macro="">
      <xdr:nvCxnSpPr>
        <xdr:cNvPr id="838" name="直線コネクタ 837"/>
        <xdr:cNvCxnSpPr/>
      </xdr:nvCxnSpPr>
      <xdr:spPr>
        <a:xfrm flipV="1">
          <a:off x="19545300" y="13219812"/>
          <a:ext cx="889000" cy="5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44149</xdr:rowOff>
    </xdr:from>
    <xdr:ext cx="534377" cy="259045"/>
    <xdr:sp macro="" textlink="">
      <xdr:nvSpPr>
        <xdr:cNvPr id="840" name="テキスト ボックス 839"/>
        <xdr:cNvSpPr txBox="1"/>
      </xdr:nvSpPr>
      <xdr:spPr>
        <a:xfrm>
          <a:off x="20167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74777</xdr:rowOff>
    </xdr:from>
    <xdr:to>
      <xdr:col>102</xdr:col>
      <xdr:colOff>114300</xdr:colOff>
      <xdr:row>77</xdr:row>
      <xdr:rowOff>128499</xdr:rowOff>
    </xdr:to>
    <xdr:cxnSp macro="">
      <xdr:nvCxnSpPr>
        <xdr:cNvPr id="841" name="直線コネクタ 840"/>
        <xdr:cNvCxnSpPr/>
      </xdr:nvCxnSpPr>
      <xdr:spPr>
        <a:xfrm flipV="1">
          <a:off x="18656300" y="13276427"/>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56799</xdr:rowOff>
    </xdr:from>
    <xdr:ext cx="534377" cy="259045"/>
    <xdr:sp macro="" textlink="">
      <xdr:nvSpPr>
        <xdr:cNvPr id="843" name="テキスト ボックス 842"/>
        <xdr:cNvSpPr txBox="1"/>
      </xdr:nvSpPr>
      <xdr:spPr>
        <a:xfrm>
          <a:off x="19278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135018</xdr:rowOff>
    </xdr:from>
    <xdr:ext cx="534377" cy="259045"/>
    <xdr:sp macro="" textlink="">
      <xdr:nvSpPr>
        <xdr:cNvPr id="845" name="テキスト ボックス 844"/>
        <xdr:cNvSpPr txBox="1"/>
      </xdr:nvSpPr>
      <xdr:spPr>
        <a:xfrm>
          <a:off x="18389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88024</xdr:rowOff>
    </xdr:from>
    <xdr:to>
      <xdr:col>116</xdr:col>
      <xdr:colOff>114300</xdr:colOff>
      <xdr:row>77</xdr:row>
      <xdr:rowOff>18174</xdr:rowOff>
    </xdr:to>
    <xdr:sp macro="" textlink="">
      <xdr:nvSpPr>
        <xdr:cNvPr id="851" name="楕円 850"/>
        <xdr:cNvSpPr/>
      </xdr:nvSpPr>
      <xdr:spPr>
        <a:xfrm>
          <a:off x="22110700" y="131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66451</xdr:rowOff>
    </xdr:from>
    <xdr:ext cx="534377" cy="259045"/>
    <xdr:sp macro="" textlink="">
      <xdr:nvSpPr>
        <xdr:cNvPr id="852" name="繰出金該当値テキスト"/>
        <xdr:cNvSpPr txBox="1"/>
      </xdr:nvSpPr>
      <xdr:spPr>
        <a:xfrm>
          <a:off x="22212300" y="1309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137477</xdr:rowOff>
    </xdr:from>
    <xdr:to>
      <xdr:col>112</xdr:col>
      <xdr:colOff>38100</xdr:colOff>
      <xdr:row>77</xdr:row>
      <xdr:rowOff>67627</xdr:rowOff>
    </xdr:to>
    <xdr:sp macro="" textlink="">
      <xdr:nvSpPr>
        <xdr:cNvPr id="853" name="楕円 852"/>
        <xdr:cNvSpPr/>
      </xdr:nvSpPr>
      <xdr:spPr>
        <a:xfrm>
          <a:off x="21272500" y="131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58754</xdr:rowOff>
    </xdr:from>
    <xdr:ext cx="534377" cy="259045"/>
    <xdr:sp macro="" textlink="">
      <xdr:nvSpPr>
        <xdr:cNvPr id="854" name="テキスト ボックス 853"/>
        <xdr:cNvSpPr txBox="1"/>
      </xdr:nvSpPr>
      <xdr:spPr>
        <a:xfrm>
          <a:off x="21056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138812</xdr:rowOff>
    </xdr:from>
    <xdr:to>
      <xdr:col>107</xdr:col>
      <xdr:colOff>101600</xdr:colOff>
      <xdr:row>77</xdr:row>
      <xdr:rowOff>68962</xdr:rowOff>
    </xdr:to>
    <xdr:sp macro="" textlink="">
      <xdr:nvSpPr>
        <xdr:cNvPr id="855" name="楕円 854"/>
        <xdr:cNvSpPr/>
      </xdr:nvSpPr>
      <xdr:spPr>
        <a:xfrm>
          <a:off x="20383500" y="131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60089</xdr:rowOff>
    </xdr:from>
    <xdr:ext cx="534377" cy="259045"/>
    <xdr:sp macro="" textlink="">
      <xdr:nvSpPr>
        <xdr:cNvPr id="856" name="テキスト ボックス 855"/>
        <xdr:cNvSpPr txBox="1"/>
      </xdr:nvSpPr>
      <xdr:spPr>
        <a:xfrm>
          <a:off x="20167111" y="132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23977</xdr:rowOff>
    </xdr:from>
    <xdr:to>
      <xdr:col>102</xdr:col>
      <xdr:colOff>165100</xdr:colOff>
      <xdr:row>77</xdr:row>
      <xdr:rowOff>125577</xdr:rowOff>
    </xdr:to>
    <xdr:sp macro="" textlink="">
      <xdr:nvSpPr>
        <xdr:cNvPr id="857" name="楕円 856"/>
        <xdr:cNvSpPr/>
      </xdr:nvSpPr>
      <xdr:spPr>
        <a:xfrm>
          <a:off x="19494500" y="132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116704</xdr:rowOff>
    </xdr:from>
    <xdr:ext cx="534377" cy="259045"/>
    <xdr:sp macro="" textlink="">
      <xdr:nvSpPr>
        <xdr:cNvPr id="858" name="テキスト ボックス 857"/>
        <xdr:cNvSpPr txBox="1"/>
      </xdr:nvSpPr>
      <xdr:spPr>
        <a:xfrm>
          <a:off x="19278111" y="133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77699</xdr:rowOff>
    </xdr:from>
    <xdr:to>
      <xdr:col>98</xdr:col>
      <xdr:colOff>38100</xdr:colOff>
      <xdr:row>78</xdr:row>
      <xdr:rowOff>7849</xdr:rowOff>
    </xdr:to>
    <xdr:sp macro="" textlink="">
      <xdr:nvSpPr>
        <xdr:cNvPr id="859" name="楕円 858"/>
        <xdr:cNvSpPr/>
      </xdr:nvSpPr>
      <xdr:spPr>
        <a:xfrm>
          <a:off x="18605500" y="132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170426</xdr:rowOff>
    </xdr:from>
    <xdr:ext cx="534377" cy="259045"/>
    <xdr:sp macro="" textlink="">
      <xdr:nvSpPr>
        <xdr:cNvPr id="860" name="テキスト ボックス 859"/>
        <xdr:cNvSpPr txBox="1"/>
      </xdr:nvSpPr>
      <xdr:spPr>
        <a:xfrm>
          <a:off x="18389111" y="133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人件費については、定年退職者等の増に伴う退職手当の増などにより、前年度と比較すると、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2,027</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60,370</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扶助費については、教育・保育施設等運営給付費や自立支援サービス事業費の増などにより、前年度と比較すると、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3,942</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107,354</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補助費等については、ごみ処理施設建設事業に伴う一部事務組合への負担金の減などにより、前年度と比較すると、</a:t>
          </a:r>
          <a:r>
            <a:rPr kumimoji="1" lang="en-US" altLang="ja-JP" sz="1300">
              <a:latin typeface="ＭＳ Ｐゴシック" panose="020B0600070205080204" pitchFamily="50" charset="-128"/>
              <a:ea typeface="ＭＳ Ｐゴシック" panose="020B0600070205080204" pitchFamily="50" charset="-128"/>
            </a:rPr>
            <a:t>3,553</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62,764</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普通建設事業費については、公営住宅整備事業や福祉センター建設事業の増などにより、前年度と比較すると、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14,082</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54,534</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公債費については、臨時財政対策債及び合併特例債の償還開始に伴う増などにより、前年度と比較すると、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614</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37,090</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190,122
184,838
212.47
74,990,197
74,122,669
519,659
41,901,223
77,481,097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35742</xdr:rowOff>
    </xdr:from>
    <xdr:to>
      <xdr:col>24</xdr:col>
      <xdr:colOff>63500</xdr:colOff>
      <xdr:row>31</xdr:row>
      <xdr:rowOff>44450</xdr:rowOff>
    </xdr:to>
    <xdr:cxnSp macro="">
      <xdr:nvCxnSpPr>
        <xdr:cNvPr id="63" name="直線コネクタ 62"/>
        <xdr:cNvCxnSpPr/>
      </xdr:nvCxnSpPr>
      <xdr:spPr>
        <a:xfrm>
          <a:off x="3797300" y="5350692"/>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39024</xdr:rowOff>
    </xdr:from>
    <xdr:ext cx="469744" cy="259045"/>
    <xdr:sp macro="" textlink="">
      <xdr:nvSpPr>
        <xdr:cNvPr id="64" name="議会費平均値テキスト"/>
        <xdr:cNvSpPr txBox="1"/>
      </xdr:nvSpPr>
      <xdr:spPr>
        <a:xfrm>
          <a:off x="4686300" y="6211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77651</xdr:rowOff>
    </xdr:from>
    <xdr:to>
      <xdr:col>19</xdr:col>
      <xdr:colOff>177800</xdr:colOff>
      <xdr:row>31</xdr:row>
      <xdr:rowOff>35742</xdr:rowOff>
    </xdr:to>
    <xdr:cxnSp macro="">
      <xdr:nvCxnSpPr>
        <xdr:cNvPr id="66" name="直線コネクタ 65"/>
        <xdr:cNvCxnSpPr/>
      </xdr:nvCxnSpPr>
      <xdr:spPr>
        <a:xfrm>
          <a:off x="2908300" y="5221151"/>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143527</xdr:rowOff>
    </xdr:from>
    <xdr:ext cx="469744" cy="259045"/>
    <xdr:sp macro="" textlink="">
      <xdr:nvSpPr>
        <xdr:cNvPr id="68" name="テキスト ボックス 67"/>
        <xdr:cNvSpPr txBox="1"/>
      </xdr:nvSpPr>
      <xdr:spPr>
        <a:xfrm>
          <a:off x="3562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77651</xdr:rowOff>
    </xdr:from>
    <xdr:to>
      <xdr:col>15</xdr:col>
      <xdr:colOff>50800</xdr:colOff>
      <xdr:row>30</xdr:row>
      <xdr:rowOff>156028</xdr:rowOff>
    </xdr:to>
    <xdr:cxnSp macro="">
      <xdr:nvCxnSpPr>
        <xdr:cNvPr id="69" name="直線コネクタ 68"/>
        <xdr:cNvCxnSpPr/>
      </xdr:nvCxnSpPr>
      <xdr:spPr>
        <a:xfrm flipV="1">
          <a:off x="2019300" y="522115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71" name="テキスト ボックス 70"/>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156028</xdr:rowOff>
    </xdr:from>
    <xdr:to>
      <xdr:col>10</xdr:col>
      <xdr:colOff>114300</xdr:colOff>
      <xdr:row>31</xdr:row>
      <xdr:rowOff>37919</xdr:rowOff>
    </xdr:to>
    <xdr:cxnSp macro="">
      <xdr:nvCxnSpPr>
        <xdr:cNvPr id="72" name="直線コネクタ 71"/>
        <xdr:cNvCxnSpPr/>
      </xdr:nvCxnSpPr>
      <xdr:spPr>
        <a:xfrm flipV="1">
          <a:off x="1130300" y="5299528"/>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7455</xdr:rowOff>
    </xdr:from>
    <xdr:ext cx="469744" cy="259045"/>
    <xdr:sp macro="" textlink="">
      <xdr:nvSpPr>
        <xdr:cNvPr id="74" name="テキスト ボックス 73"/>
        <xdr:cNvSpPr txBox="1"/>
      </xdr:nvSpPr>
      <xdr:spPr>
        <a:xfrm>
          <a:off x="1784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67327</xdr:rowOff>
    </xdr:from>
    <xdr:ext cx="469744" cy="259045"/>
    <xdr:sp macro="" textlink="">
      <xdr:nvSpPr>
        <xdr:cNvPr id="76" name="テキスト ボックス 75"/>
        <xdr:cNvSpPr txBox="1"/>
      </xdr:nvSpPr>
      <xdr:spPr>
        <a:xfrm>
          <a:off x="895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165100</xdr:rowOff>
    </xdr:from>
    <xdr:to>
      <xdr:col>24</xdr:col>
      <xdr:colOff>114300</xdr:colOff>
      <xdr:row>31</xdr:row>
      <xdr:rowOff>95250</xdr:rowOff>
    </xdr:to>
    <xdr:sp macro="" textlink="">
      <xdr:nvSpPr>
        <xdr:cNvPr id="82" name="楕円 81"/>
        <xdr:cNvSpPr/>
      </xdr:nvSpPr>
      <xdr:spPr>
        <a:xfrm>
          <a:off x="4584700" y="53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118127</xdr:rowOff>
    </xdr:from>
    <xdr:ext cx="469744" cy="259045"/>
    <xdr:sp macro="" textlink="">
      <xdr:nvSpPr>
        <xdr:cNvPr id="83" name="議会費該当値テキスト"/>
        <xdr:cNvSpPr txBox="1"/>
      </xdr:nvSpPr>
      <xdr:spPr>
        <a:xfrm>
          <a:off x="4686300" y="526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156392</xdr:rowOff>
    </xdr:from>
    <xdr:to>
      <xdr:col>20</xdr:col>
      <xdr:colOff>38100</xdr:colOff>
      <xdr:row>31</xdr:row>
      <xdr:rowOff>86542</xdr:rowOff>
    </xdr:to>
    <xdr:sp macro="" textlink="">
      <xdr:nvSpPr>
        <xdr:cNvPr id="84" name="楕円 83"/>
        <xdr:cNvSpPr/>
      </xdr:nvSpPr>
      <xdr:spPr>
        <a:xfrm>
          <a:off x="3746500" y="52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103069</xdr:rowOff>
    </xdr:from>
    <xdr:ext cx="469744" cy="259045"/>
    <xdr:sp macro="" textlink="">
      <xdr:nvSpPr>
        <xdr:cNvPr id="85" name="テキスト ボックス 84"/>
        <xdr:cNvSpPr txBox="1"/>
      </xdr:nvSpPr>
      <xdr:spPr>
        <a:xfrm>
          <a:off x="3562428" y="50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26851</xdr:rowOff>
    </xdr:from>
    <xdr:to>
      <xdr:col>15</xdr:col>
      <xdr:colOff>101600</xdr:colOff>
      <xdr:row>30</xdr:row>
      <xdr:rowOff>128451</xdr:rowOff>
    </xdr:to>
    <xdr:sp macro="" textlink="">
      <xdr:nvSpPr>
        <xdr:cNvPr id="86" name="楕円 85"/>
        <xdr:cNvSpPr/>
      </xdr:nvSpPr>
      <xdr:spPr>
        <a:xfrm>
          <a:off x="2857500" y="51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144978</xdr:rowOff>
    </xdr:from>
    <xdr:ext cx="469744" cy="259045"/>
    <xdr:sp macro="" textlink="">
      <xdr:nvSpPr>
        <xdr:cNvPr id="87" name="テキスト ボックス 86"/>
        <xdr:cNvSpPr txBox="1"/>
      </xdr:nvSpPr>
      <xdr:spPr>
        <a:xfrm>
          <a:off x="2673428" y="494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105228</xdr:rowOff>
    </xdr:from>
    <xdr:to>
      <xdr:col>10</xdr:col>
      <xdr:colOff>165100</xdr:colOff>
      <xdr:row>31</xdr:row>
      <xdr:rowOff>35378</xdr:rowOff>
    </xdr:to>
    <xdr:sp macro="" textlink="">
      <xdr:nvSpPr>
        <xdr:cNvPr id="88" name="楕円 87"/>
        <xdr:cNvSpPr/>
      </xdr:nvSpPr>
      <xdr:spPr>
        <a:xfrm>
          <a:off x="1968500" y="524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51905</xdr:rowOff>
    </xdr:from>
    <xdr:ext cx="469744" cy="259045"/>
    <xdr:sp macro="" textlink="">
      <xdr:nvSpPr>
        <xdr:cNvPr id="89" name="テキスト ボックス 88"/>
        <xdr:cNvSpPr txBox="1"/>
      </xdr:nvSpPr>
      <xdr:spPr>
        <a:xfrm>
          <a:off x="1784428" y="502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158569</xdr:rowOff>
    </xdr:from>
    <xdr:to>
      <xdr:col>6</xdr:col>
      <xdr:colOff>38100</xdr:colOff>
      <xdr:row>31</xdr:row>
      <xdr:rowOff>88719</xdr:rowOff>
    </xdr:to>
    <xdr:sp macro="" textlink="">
      <xdr:nvSpPr>
        <xdr:cNvPr id="90" name="楕円 89"/>
        <xdr:cNvSpPr/>
      </xdr:nvSpPr>
      <xdr:spPr>
        <a:xfrm>
          <a:off x="1079500" y="53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105246</xdr:rowOff>
    </xdr:from>
    <xdr:ext cx="469744" cy="259045"/>
    <xdr:sp macro="" textlink="">
      <xdr:nvSpPr>
        <xdr:cNvPr id="91" name="テキスト ボックス 90"/>
        <xdr:cNvSpPr txBox="1"/>
      </xdr:nvSpPr>
      <xdr:spPr>
        <a:xfrm>
          <a:off x="895428" y="50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12903</xdr:rowOff>
    </xdr:from>
    <xdr:to>
      <xdr:col>24</xdr:col>
      <xdr:colOff>63500</xdr:colOff>
      <xdr:row>57</xdr:row>
      <xdr:rowOff>28296</xdr:rowOff>
    </xdr:to>
    <xdr:cxnSp macro="">
      <xdr:nvCxnSpPr>
        <xdr:cNvPr id="121" name="直線コネクタ 120"/>
        <xdr:cNvCxnSpPr/>
      </xdr:nvCxnSpPr>
      <xdr:spPr>
        <a:xfrm flipV="1">
          <a:off x="3797300" y="9785553"/>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5395</xdr:rowOff>
    </xdr:from>
    <xdr:ext cx="534377" cy="259045"/>
    <xdr:sp macro="" textlink="">
      <xdr:nvSpPr>
        <xdr:cNvPr id="122" name="総務費平均値テキスト"/>
        <xdr:cNvSpPr txBox="1"/>
      </xdr:nvSpPr>
      <xdr:spPr>
        <a:xfrm>
          <a:off x="4686300" y="9778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20218</xdr:rowOff>
    </xdr:from>
    <xdr:to>
      <xdr:col>19</xdr:col>
      <xdr:colOff>177800</xdr:colOff>
      <xdr:row>57</xdr:row>
      <xdr:rowOff>28296</xdr:rowOff>
    </xdr:to>
    <xdr:cxnSp macro="">
      <xdr:nvCxnSpPr>
        <xdr:cNvPr id="124" name="直線コネクタ 123"/>
        <xdr:cNvCxnSpPr/>
      </xdr:nvCxnSpPr>
      <xdr:spPr>
        <a:xfrm>
          <a:off x="2908300" y="9792868"/>
          <a:ext cx="8890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122191</xdr:rowOff>
    </xdr:from>
    <xdr:ext cx="534377" cy="259045"/>
    <xdr:sp macro="" textlink="">
      <xdr:nvSpPr>
        <xdr:cNvPr id="126" name="テキスト ボックス 125"/>
        <xdr:cNvSpPr txBox="1"/>
      </xdr:nvSpPr>
      <xdr:spPr>
        <a:xfrm>
          <a:off x="3530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20218</xdr:rowOff>
    </xdr:from>
    <xdr:to>
      <xdr:col>15</xdr:col>
      <xdr:colOff>50800</xdr:colOff>
      <xdr:row>57</xdr:row>
      <xdr:rowOff>61385</xdr:rowOff>
    </xdr:to>
    <xdr:cxnSp macro="">
      <xdr:nvCxnSpPr>
        <xdr:cNvPr id="127" name="直線コネクタ 126"/>
        <xdr:cNvCxnSpPr/>
      </xdr:nvCxnSpPr>
      <xdr:spPr>
        <a:xfrm flipV="1">
          <a:off x="2019300" y="9792868"/>
          <a:ext cx="889000" cy="4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24085</xdr:rowOff>
    </xdr:from>
    <xdr:to>
      <xdr:col>10</xdr:col>
      <xdr:colOff>114300</xdr:colOff>
      <xdr:row>57</xdr:row>
      <xdr:rowOff>61385</xdr:rowOff>
    </xdr:to>
    <xdr:cxnSp macro="">
      <xdr:nvCxnSpPr>
        <xdr:cNvPr id="130" name="直線コネクタ 129"/>
        <xdr:cNvCxnSpPr/>
      </xdr:nvCxnSpPr>
      <xdr:spPr>
        <a:xfrm>
          <a:off x="1130300" y="9796735"/>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115009</xdr:rowOff>
    </xdr:from>
    <xdr:ext cx="534377" cy="259045"/>
    <xdr:sp macro="" textlink="">
      <xdr:nvSpPr>
        <xdr:cNvPr id="132" name="テキスト ボックス 131"/>
        <xdr:cNvSpPr txBox="1"/>
      </xdr:nvSpPr>
      <xdr:spPr>
        <a:xfrm>
          <a:off x="1752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78052</xdr:rowOff>
    </xdr:from>
    <xdr:ext cx="534377" cy="259045"/>
    <xdr:sp macro="" textlink="">
      <xdr:nvSpPr>
        <xdr:cNvPr id="134" name="テキスト ボックス 133"/>
        <xdr:cNvSpPr txBox="1"/>
      </xdr:nvSpPr>
      <xdr:spPr>
        <a:xfrm>
          <a:off x="863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133553</xdr:rowOff>
    </xdr:from>
    <xdr:to>
      <xdr:col>24</xdr:col>
      <xdr:colOff>114300</xdr:colOff>
      <xdr:row>57</xdr:row>
      <xdr:rowOff>63703</xdr:rowOff>
    </xdr:to>
    <xdr:sp macro="" textlink="">
      <xdr:nvSpPr>
        <xdr:cNvPr id="140" name="楕円 139"/>
        <xdr:cNvSpPr/>
      </xdr:nvSpPr>
      <xdr:spPr>
        <a:xfrm>
          <a:off x="4584700" y="97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156430</xdr:rowOff>
    </xdr:from>
    <xdr:ext cx="534377" cy="259045"/>
    <xdr:sp macro="" textlink="">
      <xdr:nvSpPr>
        <xdr:cNvPr id="141" name="総務費該当値テキスト"/>
        <xdr:cNvSpPr txBox="1"/>
      </xdr:nvSpPr>
      <xdr:spPr>
        <a:xfrm>
          <a:off x="4686300" y="95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148946</xdr:rowOff>
    </xdr:from>
    <xdr:to>
      <xdr:col>20</xdr:col>
      <xdr:colOff>38100</xdr:colOff>
      <xdr:row>57</xdr:row>
      <xdr:rowOff>79096</xdr:rowOff>
    </xdr:to>
    <xdr:sp macro="" textlink="">
      <xdr:nvSpPr>
        <xdr:cNvPr id="142" name="楕円 141"/>
        <xdr:cNvSpPr/>
      </xdr:nvSpPr>
      <xdr:spPr>
        <a:xfrm>
          <a:off x="3746500" y="97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95623</xdr:rowOff>
    </xdr:from>
    <xdr:ext cx="534377" cy="259045"/>
    <xdr:sp macro="" textlink="">
      <xdr:nvSpPr>
        <xdr:cNvPr id="143" name="テキスト ボックス 142"/>
        <xdr:cNvSpPr txBox="1"/>
      </xdr:nvSpPr>
      <xdr:spPr>
        <a:xfrm>
          <a:off x="3530111" y="95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140868</xdr:rowOff>
    </xdr:from>
    <xdr:to>
      <xdr:col>15</xdr:col>
      <xdr:colOff>101600</xdr:colOff>
      <xdr:row>57</xdr:row>
      <xdr:rowOff>71018</xdr:rowOff>
    </xdr:to>
    <xdr:sp macro="" textlink="">
      <xdr:nvSpPr>
        <xdr:cNvPr id="144" name="楕円 143"/>
        <xdr:cNvSpPr/>
      </xdr:nvSpPr>
      <xdr:spPr>
        <a:xfrm>
          <a:off x="2857500" y="97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62145</xdr:rowOff>
    </xdr:from>
    <xdr:ext cx="534377" cy="259045"/>
    <xdr:sp macro="" textlink="">
      <xdr:nvSpPr>
        <xdr:cNvPr id="145" name="テキスト ボックス 144"/>
        <xdr:cNvSpPr txBox="1"/>
      </xdr:nvSpPr>
      <xdr:spPr>
        <a:xfrm>
          <a:off x="2641111" y="983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10585</xdr:rowOff>
    </xdr:from>
    <xdr:to>
      <xdr:col>10</xdr:col>
      <xdr:colOff>165100</xdr:colOff>
      <xdr:row>57</xdr:row>
      <xdr:rowOff>112185</xdr:rowOff>
    </xdr:to>
    <xdr:sp macro="" textlink="">
      <xdr:nvSpPr>
        <xdr:cNvPr id="146" name="楕円 145"/>
        <xdr:cNvSpPr/>
      </xdr:nvSpPr>
      <xdr:spPr>
        <a:xfrm>
          <a:off x="1968500" y="97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128712</xdr:rowOff>
    </xdr:from>
    <xdr:ext cx="534377" cy="259045"/>
    <xdr:sp macro="" textlink="">
      <xdr:nvSpPr>
        <xdr:cNvPr id="147" name="テキスト ボックス 146"/>
        <xdr:cNvSpPr txBox="1"/>
      </xdr:nvSpPr>
      <xdr:spPr>
        <a:xfrm>
          <a:off x="1752111" y="95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144735</xdr:rowOff>
    </xdr:from>
    <xdr:to>
      <xdr:col>6</xdr:col>
      <xdr:colOff>38100</xdr:colOff>
      <xdr:row>57</xdr:row>
      <xdr:rowOff>74885</xdr:rowOff>
    </xdr:to>
    <xdr:sp macro="" textlink="">
      <xdr:nvSpPr>
        <xdr:cNvPr id="148" name="楕円 147"/>
        <xdr:cNvSpPr/>
      </xdr:nvSpPr>
      <xdr:spPr>
        <a:xfrm>
          <a:off x="1079500" y="97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91412</xdr:rowOff>
    </xdr:from>
    <xdr:ext cx="534377" cy="259045"/>
    <xdr:sp macro="" textlink="">
      <xdr:nvSpPr>
        <xdr:cNvPr id="149" name="テキスト ボックス 148"/>
        <xdr:cNvSpPr txBox="1"/>
      </xdr:nvSpPr>
      <xdr:spPr>
        <a:xfrm>
          <a:off x="863111" y="952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164008</xdr:rowOff>
    </xdr:from>
    <xdr:to>
      <xdr:col>24</xdr:col>
      <xdr:colOff>63500</xdr:colOff>
      <xdr:row>74</xdr:row>
      <xdr:rowOff>137681</xdr:rowOff>
    </xdr:to>
    <xdr:cxnSp macro="">
      <xdr:nvCxnSpPr>
        <xdr:cNvPr id="179" name="直線コネクタ 178"/>
        <xdr:cNvCxnSpPr/>
      </xdr:nvCxnSpPr>
      <xdr:spPr>
        <a:xfrm flipV="1">
          <a:off x="3797300" y="12679858"/>
          <a:ext cx="838200" cy="1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155319</xdr:rowOff>
    </xdr:from>
    <xdr:ext cx="599010" cy="259045"/>
    <xdr:sp macro="" textlink="">
      <xdr:nvSpPr>
        <xdr:cNvPr id="180" name="民生費平均値テキスト"/>
        <xdr:cNvSpPr txBox="1"/>
      </xdr:nvSpPr>
      <xdr:spPr>
        <a:xfrm>
          <a:off x="4686300" y="13014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137681</xdr:rowOff>
    </xdr:from>
    <xdr:to>
      <xdr:col>19</xdr:col>
      <xdr:colOff>177800</xdr:colOff>
      <xdr:row>75</xdr:row>
      <xdr:rowOff>72263</xdr:rowOff>
    </xdr:to>
    <xdr:cxnSp macro="">
      <xdr:nvCxnSpPr>
        <xdr:cNvPr id="182" name="直線コネクタ 181"/>
        <xdr:cNvCxnSpPr/>
      </xdr:nvCxnSpPr>
      <xdr:spPr>
        <a:xfrm flipV="1">
          <a:off x="2908300" y="12824981"/>
          <a:ext cx="889000" cy="10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159566</xdr:rowOff>
    </xdr:from>
    <xdr:ext cx="599010" cy="259045"/>
    <xdr:sp macro="" textlink="">
      <xdr:nvSpPr>
        <xdr:cNvPr id="184" name="テキスト ボックス 183"/>
        <xdr:cNvSpPr txBox="1"/>
      </xdr:nvSpPr>
      <xdr:spPr>
        <a:xfrm>
          <a:off x="3497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72263</xdr:rowOff>
    </xdr:from>
    <xdr:to>
      <xdr:col>15</xdr:col>
      <xdr:colOff>50800</xdr:colOff>
      <xdr:row>75</xdr:row>
      <xdr:rowOff>110668</xdr:rowOff>
    </xdr:to>
    <xdr:cxnSp macro="">
      <xdr:nvCxnSpPr>
        <xdr:cNvPr id="185" name="直線コネクタ 184"/>
        <xdr:cNvCxnSpPr/>
      </xdr:nvCxnSpPr>
      <xdr:spPr>
        <a:xfrm flipV="1">
          <a:off x="2019300" y="1293101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59878</xdr:rowOff>
    </xdr:from>
    <xdr:ext cx="599010" cy="259045"/>
    <xdr:sp macro="" textlink="">
      <xdr:nvSpPr>
        <xdr:cNvPr id="187" name="テキスト ボックス 186"/>
        <xdr:cNvSpPr txBox="1"/>
      </xdr:nvSpPr>
      <xdr:spPr>
        <a:xfrm>
          <a:off x="2608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110668</xdr:rowOff>
    </xdr:from>
    <xdr:to>
      <xdr:col>10</xdr:col>
      <xdr:colOff>114300</xdr:colOff>
      <xdr:row>76</xdr:row>
      <xdr:rowOff>131260</xdr:rowOff>
    </xdr:to>
    <xdr:cxnSp macro="">
      <xdr:nvCxnSpPr>
        <xdr:cNvPr id="188" name="直線コネクタ 187"/>
        <xdr:cNvCxnSpPr/>
      </xdr:nvCxnSpPr>
      <xdr:spPr>
        <a:xfrm flipV="1">
          <a:off x="1130300" y="12969418"/>
          <a:ext cx="889000" cy="19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150652</xdr:rowOff>
    </xdr:from>
    <xdr:ext cx="599010" cy="259045"/>
    <xdr:sp macro="" textlink="">
      <xdr:nvSpPr>
        <xdr:cNvPr id="190" name="テキスト ボックス 189"/>
        <xdr:cNvSpPr txBox="1"/>
      </xdr:nvSpPr>
      <xdr:spPr>
        <a:xfrm>
          <a:off x="1719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150728</xdr:rowOff>
    </xdr:from>
    <xdr:ext cx="599010" cy="259045"/>
    <xdr:sp macro="" textlink="">
      <xdr:nvSpPr>
        <xdr:cNvPr id="192" name="テキスト ボックス 191"/>
        <xdr:cNvSpPr txBox="1"/>
      </xdr:nvSpPr>
      <xdr:spPr>
        <a:xfrm>
          <a:off x="830795"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113208</xdr:rowOff>
    </xdr:from>
    <xdr:to>
      <xdr:col>24</xdr:col>
      <xdr:colOff>114300</xdr:colOff>
      <xdr:row>74</xdr:row>
      <xdr:rowOff>43358</xdr:rowOff>
    </xdr:to>
    <xdr:sp macro="" textlink="">
      <xdr:nvSpPr>
        <xdr:cNvPr id="198" name="楕円 197"/>
        <xdr:cNvSpPr/>
      </xdr:nvSpPr>
      <xdr:spPr>
        <a:xfrm>
          <a:off x="4584700" y="1262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136085</xdr:rowOff>
    </xdr:from>
    <xdr:ext cx="599010" cy="259045"/>
    <xdr:sp macro="" textlink="">
      <xdr:nvSpPr>
        <xdr:cNvPr id="199" name="民生費該当値テキスト"/>
        <xdr:cNvSpPr txBox="1"/>
      </xdr:nvSpPr>
      <xdr:spPr>
        <a:xfrm>
          <a:off x="4686300" y="1248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86881</xdr:rowOff>
    </xdr:from>
    <xdr:to>
      <xdr:col>20</xdr:col>
      <xdr:colOff>38100</xdr:colOff>
      <xdr:row>75</xdr:row>
      <xdr:rowOff>17031</xdr:rowOff>
    </xdr:to>
    <xdr:sp macro="" textlink="">
      <xdr:nvSpPr>
        <xdr:cNvPr id="200" name="楕円 199"/>
        <xdr:cNvSpPr/>
      </xdr:nvSpPr>
      <xdr:spPr>
        <a:xfrm>
          <a:off x="3746500" y="1277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33558</xdr:rowOff>
    </xdr:from>
    <xdr:ext cx="599010" cy="259045"/>
    <xdr:sp macro="" textlink="">
      <xdr:nvSpPr>
        <xdr:cNvPr id="201" name="テキスト ボックス 200"/>
        <xdr:cNvSpPr txBox="1"/>
      </xdr:nvSpPr>
      <xdr:spPr>
        <a:xfrm>
          <a:off x="3497795" y="1254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21463</xdr:rowOff>
    </xdr:from>
    <xdr:to>
      <xdr:col>15</xdr:col>
      <xdr:colOff>101600</xdr:colOff>
      <xdr:row>75</xdr:row>
      <xdr:rowOff>123063</xdr:rowOff>
    </xdr:to>
    <xdr:sp macro="" textlink="">
      <xdr:nvSpPr>
        <xdr:cNvPr id="202" name="楕円 201"/>
        <xdr:cNvSpPr/>
      </xdr:nvSpPr>
      <xdr:spPr>
        <a:xfrm>
          <a:off x="2857500" y="128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139590</xdr:rowOff>
    </xdr:from>
    <xdr:ext cx="599010" cy="259045"/>
    <xdr:sp macro="" textlink="">
      <xdr:nvSpPr>
        <xdr:cNvPr id="203" name="テキスト ボックス 202"/>
        <xdr:cNvSpPr txBox="1"/>
      </xdr:nvSpPr>
      <xdr:spPr>
        <a:xfrm>
          <a:off x="2608795" y="1265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59868</xdr:rowOff>
    </xdr:from>
    <xdr:to>
      <xdr:col>10</xdr:col>
      <xdr:colOff>165100</xdr:colOff>
      <xdr:row>75</xdr:row>
      <xdr:rowOff>161468</xdr:rowOff>
    </xdr:to>
    <xdr:sp macro="" textlink="">
      <xdr:nvSpPr>
        <xdr:cNvPr id="204" name="楕円 203"/>
        <xdr:cNvSpPr/>
      </xdr:nvSpPr>
      <xdr:spPr>
        <a:xfrm>
          <a:off x="1968500" y="129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6545</xdr:rowOff>
    </xdr:from>
    <xdr:ext cx="599010" cy="259045"/>
    <xdr:sp macro="" textlink="">
      <xdr:nvSpPr>
        <xdr:cNvPr id="205" name="テキスト ボックス 204"/>
        <xdr:cNvSpPr txBox="1"/>
      </xdr:nvSpPr>
      <xdr:spPr>
        <a:xfrm>
          <a:off x="1719795" y="1269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80460</xdr:rowOff>
    </xdr:from>
    <xdr:to>
      <xdr:col>6</xdr:col>
      <xdr:colOff>38100</xdr:colOff>
      <xdr:row>77</xdr:row>
      <xdr:rowOff>10610</xdr:rowOff>
    </xdr:to>
    <xdr:sp macro="" textlink="">
      <xdr:nvSpPr>
        <xdr:cNvPr id="206" name="楕円 205"/>
        <xdr:cNvSpPr/>
      </xdr:nvSpPr>
      <xdr:spPr>
        <a:xfrm>
          <a:off x="1079500" y="131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27138</xdr:rowOff>
    </xdr:from>
    <xdr:ext cx="599010" cy="259045"/>
    <xdr:sp macro="" textlink="">
      <xdr:nvSpPr>
        <xdr:cNvPr id="207" name="テキスト ボックス 206"/>
        <xdr:cNvSpPr txBox="1"/>
      </xdr:nvSpPr>
      <xdr:spPr>
        <a:xfrm>
          <a:off x="830795" y="1288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160823</xdr:rowOff>
    </xdr:from>
    <xdr:to>
      <xdr:col>24</xdr:col>
      <xdr:colOff>63500</xdr:colOff>
      <xdr:row>95</xdr:row>
      <xdr:rowOff>133986</xdr:rowOff>
    </xdr:to>
    <xdr:cxnSp macro="">
      <xdr:nvCxnSpPr>
        <xdr:cNvPr id="235" name="直線コネクタ 234"/>
        <xdr:cNvCxnSpPr/>
      </xdr:nvCxnSpPr>
      <xdr:spPr>
        <a:xfrm>
          <a:off x="3797300" y="16277123"/>
          <a:ext cx="838200" cy="14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94037</xdr:rowOff>
    </xdr:from>
    <xdr:ext cx="534377" cy="259045"/>
    <xdr:sp macro="" textlink="">
      <xdr:nvSpPr>
        <xdr:cNvPr id="236" name="衛生費平均値テキスト"/>
        <xdr:cNvSpPr txBox="1"/>
      </xdr:nvSpPr>
      <xdr:spPr>
        <a:xfrm>
          <a:off x="4686300" y="1621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48031</xdr:rowOff>
    </xdr:from>
    <xdr:to>
      <xdr:col>19</xdr:col>
      <xdr:colOff>177800</xdr:colOff>
      <xdr:row>94</xdr:row>
      <xdr:rowOff>160823</xdr:rowOff>
    </xdr:to>
    <xdr:cxnSp macro="">
      <xdr:nvCxnSpPr>
        <xdr:cNvPr id="238" name="直線コネクタ 237"/>
        <xdr:cNvCxnSpPr/>
      </xdr:nvCxnSpPr>
      <xdr:spPr>
        <a:xfrm>
          <a:off x="2908300" y="16164331"/>
          <a:ext cx="889000" cy="11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136548</xdr:rowOff>
    </xdr:from>
    <xdr:ext cx="534377" cy="259045"/>
    <xdr:sp macro="" textlink="">
      <xdr:nvSpPr>
        <xdr:cNvPr id="240" name="テキスト ボックス 239"/>
        <xdr:cNvSpPr txBox="1"/>
      </xdr:nvSpPr>
      <xdr:spPr>
        <a:xfrm>
          <a:off x="3530111" y="1642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48031</xdr:rowOff>
    </xdr:from>
    <xdr:to>
      <xdr:col>15</xdr:col>
      <xdr:colOff>50800</xdr:colOff>
      <xdr:row>94</xdr:row>
      <xdr:rowOff>62753</xdr:rowOff>
    </xdr:to>
    <xdr:cxnSp macro="">
      <xdr:nvCxnSpPr>
        <xdr:cNvPr id="241" name="直線コネクタ 240"/>
        <xdr:cNvCxnSpPr/>
      </xdr:nvCxnSpPr>
      <xdr:spPr>
        <a:xfrm flipV="1">
          <a:off x="2019300" y="16164331"/>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28191</xdr:rowOff>
    </xdr:from>
    <xdr:ext cx="534377" cy="259045"/>
    <xdr:sp macro="" textlink="">
      <xdr:nvSpPr>
        <xdr:cNvPr id="243" name="テキスト ボックス 242"/>
        <xdr:cNvSpPr txBox="1"/>
      </xdr:nvSpPr>
      <xdr:spPr>
        <a:xfrm>
          <a:off x="2641111" y="164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4324</xdr:rowOff>
    </xdr:from>
    <xdr:to>
      <xdr:col>10</xdr:col>
      <xdr:colOff>114300</xdr:colOff>
      <xdr:row>94</xdr:row>
      <xdr:rowOff>62753</xdr:rowOff>
    </xdr:to>
    <xdr:cxnSp macro="">
      <xdr:nvCxnSpPr>
        <xdr:cNvPr id="244" name="直線コネクタ 243"/>
        <xdr:cNvCxnSpPr/>
      </xdr:nvCxnSpPr>
      <xdr:spPr>
        <a:xfrm>
          <a:off x="1130300" y="16120624"/>
          <a:ext cx="889000" cy="5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95034</xdr:rowOff>
    </xdr:from>
    <xdr:ext cx="534377" cy="259045"/>
    <xdr:sp macro="" textlink="">
      <xdr:nvSpPr>
        <xdr:cNvPr id="246" name="テキスト ボックス 245"/>
        <xdr:cNvSpPr txBox="1"/>
      </xdr:nvSpPr>
      <xdr:spPr>
        <a:xfrm>
          <a:off x="1752111" y="165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140388</xdr:rowOff>
    </xdr:from>
    <xdr:ext cx="534377" cy="259045"/>
    <xdr:sp macro="" textlink="">
      <xdr:nvSpPr>
        <xdr:cNvPr id="248" name="テキスト ボックス 247"/>
        <xdr:cNvSpPr txBox="1"/>
      </xdr:nvSpPr>
      <xdr:spPr>
        <a:xfrm>
          <a:off x="863111" y="165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83186</xdr:rowOff>
    </xdr:from>
    <xdr:to>
      <xdr:col>24</xdr:col>
      <xdr:colOff>114300</xdr:colOff>
      <xdr:row>96</xdr:row>
      <xdr:rowOff>13336</xdr:rowOff>
    </xdr:to>
    <xdr:sp macro="" textlink="">
      <xdr:nvSpPr>
        <xdr:cNvPr id="254" name="楕円 253"/>
        <xdr:cNvSpPr/>
      </xdr:nvSpPr>
      <xdr:spPr>
        <a:xfrm>
          <a:off x="4584700" y="1637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61613</xdr:rowOff>
    </xdr:from>
    <xdr:ext cx="534377" cy="259045"/>
    <xdr:sp macro="" textlink="">
      <xdr:nvSpPr>
        <xdr:cNvPr id="255" name="衛生費該当値テキスト"/>
        <xdr:cNvSpPr txBox="1"/>
      </xdr:nvSpPr>
      <xdr:spPr>
        <a:xfrm>
          <a:off x="4686300" y="163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110023</xdr:rowOff>
    </xdr:from>
    <xdr:to>
      <xdr:col>20</xdr:col>
      <xdr:colOff>38100</xdr:colOff>
      <xdr:row>95</xdr:row>
      <xdr:rowOff>40173</xdr:rowOff>
    </xdr:to>
    <xdr:sp macro="" textlink="">
      <xdr:nvSpPr>
        <xdr:cNvPr id="256" name="楕円 255"/>
        <xdr:cNvSpPr/>
      </xdr:nvSpPr>
      <xdr:spPr>
        <a:xfrm>
          <a:off x="3746500" y="1622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56700</xdr:rowOff>
    </xdr:from>
    <xdr:ext cx="534377" cy="259045"/>
    <xdr:sp macro="" textlink="">
      <xdr:nvSpPr>
        <xdr:cNvPr id="257" name="テキスト ボックス 256"/>
        <xdr:cNvSpPr txBox="1"/>
      </xdr:nvSpPr>
      <xdr:spPr>
        <a:xfrm>
          <a:off x="3530111" y="1600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168681</xdr:rowOff>
    </xdr:from>
    <xdr:to>
      <xdr:col>15</xdr:col>
      <xdr:colOff>101600</xdr:colOff>
      <xdr:row>94</xdr:row>
      <xdr:rowOff>98831</xdr:rowOff>
    </xdr:to>
    <xdr:sp macro="" textlink="">
      <xdr:nvSpPr>
        <xdr:cNvPr id="258" name="楕円 257"/>
        <xdr:cNvSpPr/>
      </xdr:nvSpPr>
      <xdr:spPr>
        <a:xfrm>
          <a:off x="2857500" y="161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115358</xdr:rowOff>
    </xdr:from>
    <xdr:ext cx="534377" cy="259045"/>
    <xdr:sp macro="" textlink="">
      <xdr:nvSpPr>
        <xdr:cNvPr id="259" name="テキスト ボックス 258"/>
        <xdr:cNvSpPr txBox="1"/>
      </xdr:nvSpPr>
      <xdr:spPr>
        <a:xfrm>
          <a:off x="2641111" y="1588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11953</xdr:rowOff>
    </xdr:from>
    <xdr:to>
      <xdr:col>10</xdr:col>
      <xdr:colOff>165100</xdr:colOff>
      <xdr:row>94</xdr:row>
      <xdr:rowOff>113553</xdr:rowOff>
    </xdr:to>
    <xdr:sp macro="" textlink="">
      <xdr:nvSpPr>
        <xdr:cNvPr id="260" name="楕円 259"/>
        <xdr:cNvSpPr/>
      </xdr:nvSpPr>
      <xdr:spPr>
        <a:xfrm>
          <a:off x="1968500" y="1612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130080</xdr:rowOff>
    </xdr:from>
    <xdr:ext cx="534377" cy="259045"/>
    <xdr:sp macro="" textlink="">
      <xdr:nvSpPr>
        <xdr:cNvPr id="261" name="テキスト ボックス 260"/>
        <xdr:cNvSpPr txBox="1"/>
      </xdr:nvSpPr>
      <xdr:spPr>
        <a:xfrm>
          <a:off x="1752111" y="1590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124974</xdr:rowOff>
    </xdr:from>
    <xdr:to>
      <xdr:col>6</xdr:col>
      <xdr:colOff>38100</xdr:colOff>
      <xdr:row>94</xdr:row>
      <xdr:rowOff>55124</xdr:rowOff>
    </xdr:to>
    <xdr:sp macro="" textlink="">
      <xdr:nvSpPr>
        <xdr:cNvPr id="262" name="楕円 261"/>
        <xdr:cNvSpPr/>
      </xdr:nvSpPr>
      <xdr:spPr>
        <a:xfrm>
          <a:off x="1079500" y="16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71651</xdr:rowOff>
    </xdr:from>
    <xdr:ext cx="534377" cy="259045"/>
    <xdr:sp macro="" textlink="">
      <xdr:nvSpPr>
        <xdr:cNvPr id="263" name="テキスト ボックス 262"/>
        <xdr:cNvSpPr txBox="1"/>
      </xdr:nvSpPr>
      <xdr:spPr>
        <a:xfrm>
          <a:off x="863111" y="158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97866</xdr:rowOff>
    </xdr:from>
    <xdr:to>
      <xdr:col>55</xdr:col>
      <xdr:colOff>0</xdr:colOff>
      <xdr:row>36</xdr:row>
      <xdr:rowOff>36144</xdr:rowOff>
    </xdr:to>
    <xdr:cxnSp macro="">
      <xdr:nvCxnSpPr>
        <xdr:cNvPr id="290" name="直線コネクタ 289"/>
        <xdr:cNvCxnSpPr/>
      </xdr:nvCxnSpPr>
      <xdr:spPr>
        <a:xfrm>
          <a:off x="9639300" y="609861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15892</xdr:rowOff>
    </xdr:from>
    <xdr:ext cx="378565" cy="259045"/>
    <xdr:sp macro="" textlink="">
      <xdr:nvSpPr>
        <xdr:cNvPr id="291" name="労働費平均値テキスト"/>
        <xdr:cNvSpPr txBox="1"/>
      </xdr:nvSpPr>
      <xdr:spPr>
        <a:xfrm>
          <a:off x="10528300" y="63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22428</xdr:rowOff>
    </xdr:from>
    <xdr:to>
      <xdr:col>50</xdr:col>
      <xdr:colOff>114300</xdr:colOff>
      <xdr:row>35</xdr:row>
      <xdr:rowOff>97866</xdr:rowOff>
    </xdr:to>
    <xdr:cxnSp macro="">
      <xdr:nvCxnSpPr>
        <xdr:cNvPr id="293" name="直線コネクタ 292"/>
        <xdr:cNvCxnSpPr/>
      </xdr:nvCxnSpPr>
      <xdr:spPr>
        <a:xfrm>
          <a:off x="8750300" y="602317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102760</xdr:rowOff>
    </xdr:from>
    <xdr:ext cx="469744" cy="259045"/>
    <xdr:sp macro="" textlink="">
      <xdr:nvSpPr>
        <xdr:cNvPr id="295" name="テキスト ボックス 294"/>
        <xdr:cNvSpPr txBox="1"/>
      </xdr:nvSpPr>
      <xdr:spPr>
        <a:xfrm>
          <a:off x="9404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139700</xdr:rowOff>
    </xdr:from>
    <xdr:to>
      <xdr:col>45</xdr:col>
      <xdr:colOff>177800</xdr:colOff>
      <xdr:row>35</xdr:row>
      <xdr:rowOff>22428</xdr:rowOff>
    </xdr:to>
    <xdr:cxnSp macro="">
      <xdr:nvCxnSpPr>
        <xdr:cNvPr id="296" name="直線コネクタ 295"/>
        <xdr:cNvCxnSpPr/>
      </xdr:nvCxnSpPr>
      <xdr:spPr>
        <a:xfrm>
          <a:off x="7861300" y="5969000"/>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40352</xdr:rowOff>
    </xdr:from>
    <xdr:ext cx="469744" cy="259045"/>
    <xdr:sp macro="" textlink="">
      <xdr:nvSpPr>
        <xdr:cNvPr id="298" name="テキスト ボックス 297"/>
        <xdr:cNvSpPr txBox="1"/>
      </xdr:nvSpPr>
      <xdr:spPr>
        <a:xfrm>
          <a:off x="8515428" y="63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53289</xdr:rowOff>
    </xdr:from>
    <xdr:to>
      <xdr:col>41</xdr:col>
      <xdr:colOff>50800</xdr:colOff>
      <xdr:row>34</xdr:row>
      <xdr:rowOff>139700</xdr:rowOff>
    </xdr:to>
    <xdr:cxnSp macro="">
      <xdr:nvCxnSpPr>
        <xdr:cNvPr id="299" name="直線コネクタ 298"/>
        <xdr:cNvCxnSpPr/>
      </xdr:nvCxnSpPr>
      <xdr:spPr>
        <a:xfrm>
          <a:off x="6972300" y="5882589"/>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10863</xdr:rowOff>
    </xdr:from>
    <xdr:ext cx="469744" cy="259045"/>
    <xdr:sp macro="" textlink="">
      <xdr:nvSpPr>
        <xdr:cNvPr id="301" name="テキスト ボックス 300"/>
        <xdr:cNvSpPr txBox="1"/>
      </xdr:nvSpPr>
      <xdr:spPr>
        <a:xfrm>
          <a:off x="7626428" y="63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140250</xdr:rowOff>
    </xdr:from>
    <xdr:ext cx="469744" cy="259045"/>
    <xdr:sp macro="" textlink="">
      <xdr:nvSpPr>
        <xdr:cNvPr id="303" name="テキスト ボックス 302"/>
        <xdr:cNvSpPr txBox="1"/>
      </xdr:nvSpPr>
      <xdr:spPr>
        <a:xfrm>
          <a:off x="6737428" y="63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156794</xdr:rowOff>
    </xdr:from>
    <xdr:to>
      <xdr:col>55</xdr:col>
      <xdr:colOff>50800</xdr:colOff>
      <xdr:row>36</xdr:row>
      <xdr:rowOff>86944</xdr:rowOff>
    </xdr:to>
    <xdr:sp macro="" textlink="">
      <xdr:nvSpPr>
        <xdr:cNvPr id="309" name="楕円 308"/>
        <xdr:cNvSpPr/>
      </xdr:nvSpPr>
      <xdr:spPr>
        <a:xfrm>
          <a:off x="10426700" y="61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8221</xdr:rowOff>
    </xdr:from>
    <xdr:ext cx="469744" cy="259045"/>
    <xdr:sp macro="" textlink="">
      <xdr:nvSpPr>
        <xdr:cNvPr id="310" name="労働費該当値テキスト"/>
        <xdr:cNvSpPr txBox="1"/>
      </xdr:nvSpPr>
      <xdr:spPr>
        <a:xfrm>
          <a:off x="10528300" y="600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47066</xdr:rowOff>
    </xdr:from>
    <xdr:to>
      <xdr:col>50</xdr:col>
      <xdr:colOff>165100</xdr:colOff>
      <xdr:row>35</xdr:row>
      <xdr:rowOff>148666</xdr:rowOff>
    </xdr:to>
    <xdr:sp macro="" textlink="">
      <xdr:nvSpPr>
        <xdr:cNvPr id="311" name="楕円 310"/>
        <xdr:cNvSpPr/>
      </xdr:nvSpPr>
      <xdr:spPr>
        <a:xfrm>
          <a:off x="9588500" y="60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165193</xdr:rowOff>
    </xdr:from>
    <xdr:ext cx="469744" cy="259045"/>
    <xdr:sp macro="" textlink="">
      <xdr:nvSpPr>
        <xdr:cNvPr id="312" name="テキスト ボックス 311"/>
        <xdr:cNvSpPr txBox="1"/>
      </xdr:nvSpPr>
      <xdr:spPr>
        <a:xfrm>
          <a:off x="9404428" y="582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143078</xdr:rowOff>
    </xdr:from>
    <xdr:to>
      <xdr:col>46</xdr:col>
      <xdr:colOff>38100</xdr:colOff>
      <xdr:row>35</xdr:row>
      <xdr:rowOff>73228</xdr:rowOff>
    </xdr:to>
    <xdr:sp macro="" textlink="">
      <xdr:nvSpPr>
        <xdr:cNvPr id="313" name="楕円 312"/>
        <xdr:cNvSpPr/>
      </xdr:nvSpPr>
      <xdr:spPr>
        <a:xfrm>
          <a:off x="8699500" y="59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89755</xdr:rowOff>
    </xdr:from>
    <xdr:ext cx="469744" cy="259045"/>
    <xdr:sp macro="" textlink="">
      <xdr:nvSpPr>
        <xdr:cNvPr id="314" name="テキスト ボックス 313"/>
        <xdr:cNvSpPr txBox="1"/>
      </xdr:nvSpPr>
      <xdr:spPr>
        <a:xfrm>
          <a:off x="8515428" y="574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88900</xdr:rowOff>
    </xdr:from>
    <xdr:to>
      <xdr:col>41</xdr:col>
      <xdr:colOff>101600</xdr:colOff>
      <xdr:row>35</xdr:row>
      <xdr:rowOff>19050</xdr:rowOff>
    </xdr:to>
    <xdr:sp macro="" textlink="">
      <xdr:nvSpPr>
        <xdr:cNvPr id="315" name="楕円 314"/>
        <xdr:cNvSpPr/>
      </xdr:nvSpPr>
      <xdr:spPr>
        <a:xfrm>
          <a:off x="7810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35577</xdr:rowOff>
    </xdr:from>
    <xdr:ext cx="469744" cy="259045"/>
    <xdr:sp macro="" textlink="">
      <xdr:nvSpPr>
        <xdr:cNvPr id="316" name="テキスト ボックス 315"/>
        <xdr:cNvSpPr txBox="1"/>
      </xdr:nvSpPr>
      <xdr:spPr>
        <a:xfrm>
          <a:off x="76264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2489</xdr:rowOff>
    </xdr:from>
    <xdr:to>
      <xdr:col>36</xdr:col>
      <xdr:colOff>165100</xdr:colOff>
      <xdr:row>34</xdr:row>
      <xdr:rowOff>104089</xdr:rowOff>
    </xdr:to>
    <xdr:sp macro="" textlink="">
      <xdr:nvSpPr>
        <xdr:cNvPr id="317" name="楕円 316"/>
        <xdr:cNvSpPr/>
      </xdr:nvSpPr>
      <xdr:spPr>
        <a:xfrm>
          <a:off x="6921500" y="58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120616</xdr:rowOff>
    </xdr:from>
    <xdr:ext cx="469744" cy="259045"/>
    <xdr:sp macro="" textlink="">
      <xdr:nvSpPr>
        <xdr:cNvPr id="318" name="テキスト ボックス 317"/>
        <xdr:cNvSpPr txBox="1"/>
      </xdr:nvSpPr>
      <xdr:spPr>
        <a:xfrm>
          <a:off x="6737428" y="56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137506</xdr:rowOff>
    </xdr:from>
    <xdr:to>
      <xdr:col>55</xdr:col>
      <xdr:colOff>0</xdr:colOff>
      <xdr:row>57</xdr:row>
      <xdr:rowOff>162560</xdr:rowOff>
    </xdr:to>
    <xdr:cxnSp macro="">
      <xdr:nvCxnSpPr>
        <xdr:cNvPr id="345" name="直線コネクタ 344"/>
        <xdr:cNvCxnSpPr/>
      </xdr:nvCxnSpPr>
      <xdr:spPr>
        <a:xfrm flipV="1">
          <a:off x="9639300" y="9910156"/>
          <a:ext cx="8382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53712</xdr:rowOff>
    </xdr:from>
    <xdr:ext cx="469744" cy="259045"/>
    <xdr:sp macro="" textlink="">
      <xdr:nvSpPr>
        <xdr:cNvPr id="346" name="農林水産業費平均値テキスト"/>
        <xdr:cNvSpPr txBox="1"/>
      </xdr:nvSpPr>
      <xdr:spPr>
        <a:xfrm>
          <a:off x="10528300" y="9654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151222</xdr:rowOff>
    </xdr:from>
    <xdr:to>
      <xdr:col>50</xdr:col>
      <xdr:colOff>114300</xdr:colOff>
      <xdr:row>57</xdr:row>
      <xdr:rowOff>162560</xdr:rowOff>
    </xdr:to>
    <xdr:cxnSp macro="">
      <xdr:nvCxnSpPr>
        <xdr:cNvPr id="348" name="直線コネクタ 347"/>
        <xdr:cNvCxnSpPr/>
      </xdr:nvCxnSpPr>
      <xdr:spPr>
        <a:xfrm>
          <a:off x="8750300" y="9923872"/>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0" name="テキスト ボックス 349"/>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47026</xdr:rowOff>
    </xdr:from>
    <xdr:to>
      <xdr:col>45</xdr:col>
      <xdr:colOff>177800</xdr:colOff>
      <xdr:row>57</xdr:row>
      <xdr:rowOff>151222</xdr:rowOff>
    </xdr:to>
    <xdr:cxnSp macro="">
      <xdr:nvCxnSpPr>
        <xdr:cNvPr id="351" name="直線コネクタ 350"/>
        <xdr:cNvCxnSpPr/>
      </xdr:nvCxnSpPr>
      <xdr:spPr>
        <a:xfrm>
          <a:off x="7861300" y="9819676"/>
          <a:ext cx="889000" cy="10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106489</xdr:rowOff>
    </xdr:from>
    <xdr:ext cx="469744" cy="259045"/>
    <xdr:sp macro="" textlink="">
      <xdr:nvSpPr>
        <xdr:cNvPr id="353" name="テキスト ボックス 352"/>
        <xdr:cNvSpPr txBox="1"/>
      </xdr:nvSpPr>
      <xdr:spPr>
        <a:xfrm>
          <a:off x="8515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47026</xdr:rowOff>
    </xdr:from>
    <xdr:to>
      <xdr:col>41</xdr:col>
      <xdr:colOff>50800</xdr:colOff>
      <xdr:row>57</xdr:row>
      <xdr:rowOff>152547</xdr:rowOff>
    </xdr:to>
    <xdr:cxnSp macro="">
      <xdr:nvCxnSpPr>
        <xdr:cNvPr id="354" name="直線コネクタ 353"/>
        <xdr:cNvCxnSpPr/>
      </xdr:nvCxnSpPr>
      <xdr:spPr>
        <a:xfrm flipV="1">
          <a:off x="6972300" y="9819676"/>
          <a:ext cx="889000" cy="10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113870</xdr:rowOff>
    </xdr:from>
    <xdr:ext cx="469744" cy="259045"/>
    <xdr:sp macro="" textlink="">
      <xdr:nvSpPr>
        <xdr:cNvPr id="356" name="テキスト ボックス 355"/>
        <xdr:cNvSpPr txBox="1"/>
      </xdr:nvSpPr>
      <xdr:spPr>
        <a:xfrm>
          <a:off x="7626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159524</xdr:rowOff>
    </xdr:from>
    <xdr:ext cx="469744" cy="259045"/>
    <xdr:sp macro="" textlink="">
      <xdr:nvSpPr>
        <xdr:cNvPr id="358" name="テキスト ボックス 357"/>
        <xdr:cNvSpPr txBox="1"/>
      </xdr:nvSpPr>
      <xdr:spPr>
        <a:xfrm>
          <a:off x="6737428"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86706</xdr:rowOff>
    </xdr:from>
    <xdr:to>
      <xdr:col>55</xdr:col>
      <xdr:colOff>50800</xdr:colOff>
      <xdr:row>58</xdr:row>
      <xdr:rowOff>16856</xdr:rowOff>
    </xdr:to>
    <xdr:sp macro="" textlink="">
      <xdr:nvSpPr>
        <xdr:cNvPr id="364" name="楕円 363"/>
        <xdr:cNvSpPr/>
      </xdr:nvSpPr>
      <xdr:spPr>
        <a:xfrm>
          <a:off x="10426700" y="985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65133</xdr:rowOff>
    </xdr:from>
    <xdr:ext cx="469744" cy="259045"/>
    <xdr:sp macro="" textlink="">
      <xdr:nvSpPr>
        <xdr:cNvPr id="365" name="農林水産業費該当値テキスト"/>
        <xdr:cNvSpPr txBox="1"/>
      </xdr:nvSpPr>
      <xdr:spPr>
        <a:xfrm>
          <a:off x="10528300" y="983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111760</xdr:rowOff>
    </xdr:from>
    <xdr:to>
      <xdr:col>50</xdr:col>
      <xdr:colOff>165100</xdr:colOff>
      <xdr:row>58</xdr:row>
      <xdr:rowOff>41910</xdr:rowOff>
    </xdr:to>
    <xdr:sp macro="" textlink="">
      <xdr:nvSpPr>
        <xdr:cNvPr id="366" name="楕円 365"/>
        <xdr:cNvSpPr/>
      </xdr:nvSpPr>
      <xdr:spPr>
        <a:xfrm>
          <a:off x="9588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33037</xdr:rowOff>
    </xdr:from>
    <xdr:ext cx="469744" cy="259045"/>
    <xdr:sp macro="" textlink="">
      <xdr:nvSpPr>
        <xdr:cNvPr id="367" name="テキスト ボックス 366"/>
        <xdr:cNvSpPr txBox="1"/>
      </xdr:nvSpPr>
      <xdr:spPr>
        <a:xfrm>
          <a:off x="9404428"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100422</xdr:rowOff>
    </xdr:from>
    <xdr:to>
      <xdr:col>46</xdr:col>
      <xdr:colOff>38100</xdr:colOff>
      <xdr:row>58</xdr:row>
      <xdr:rowOff>30572</xdr:rowOff>
    </xdr:to>
    <xdr:sp macro="" textlink="">
      <xdr:nvSpPr>
        <xdr:cNvPr id="368" name="楕円 367"/>
        <xdr:cNvSpPr/>
      </xdr:nvSpPr>
      <xdr:spPr>
        <a:xfrm>
          <a:off x="8699500" y="987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21699</xdr:rowOff>
    </xdr:from>
    <xdr:ext cx="469744" cy="259045"/>
    <xdr:sp macro="" textlink="">
      <xdr:nvSpPr>
        <xdr:cNvPr id="369" name="テキスト ボックス 368"/>
        <xdr:cNvSpPr txBox="1"/>
      </xdr:nvSpPr>
      <xdr:spPr>
        <a:xfrm>
          <a:off x="8515428" y="996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167676</xdr:rowOff>
    </xdr:from>
    <xdr:to>
      <xdr:col>41</xdr:col>
      <xdr:colOff>101600</xdr:colOff>
      <xdr:row>57</xdr:row>
      <xdr:rowOff>97826</xdr:rowOff>
    </xdr:to>
    <xdr:sp macro="" textlink="">
      <xdr:nvSpPr>
        <xdr:cNvPr id="370" name="楕円 369"/>
        <xdr:cNvSpPr/>
      </xdr:nvSpPr>
      <xdr:spPr>
        <a:xfrm>
          <a:off x="7810500" y="976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114353</xdr:rowOff>
    </xdr:from>
    <xdr:ext cx="469744" cy="259045"/>
    <xdr:sp macro="" textlink="">
      <xdr:nvSpPr>
        <xdr:cNvPr id="371" name="テキスト ボックス 370"/>
        <xdr:cNvSpPr txBox="1"/>
      </xdr:nvSpPr>
      <xdr:spPr>
        <a:xfrm>
          <a:off x="7626428" y="954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101747</xdr:rowOff>
    </xdr:from>
    <xdr:to>
      <xdr:col>36</xdr:col>
      <xdr:colOff>165100</xdr:colOff>
      <xdr:row>58</xdr:row>
      <xdr:rowOff>31897</xdr:rowOff>
    </xdr:to>
    <xdr:sp macro="" textlink="">
      <xdr:nvSpPr>
        <xdr:cNvPr id="372" name="楕円 371"/>
        <xdr:cNvSpPr/>
      </xdr:nvSpPr>
      <xdr:spPr>
        <a:xfrm>
          <a:off x="6921500" y="98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23024</xdr:rowOff>
    </xdr:from>
    <xdr:ext cx="469744" cy="259045"/>
    <xdr:sp macro="" textlink="">
      <xdr:nvSpPr>
        <xdr:cNvPr id="373" name="テキスト ボックス 372"/>
        <xdr:cNvSpPr txBox="1"/>
      </xdr:nvSpPr>
      <xdr:spPr>
        <a:xfrm>
          <a:off x="6737428" y="996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131584</xdr:rowOff>
    </xdr:from>
    <xdr:to>
      <xdr:col>55</xdr:col>
      <xdr:colOff>0</xdr:colOff>
      <xdr:row>78</xdr:row>
      <xdr:rowOff>142672</xdr:rowOff>
    </xdr:to>
    <xdr:cxnSp macro="">
      <xdr:nvCxnSpPr>
        <xdr:cNvPr id="402" name="直線コネクタ 401"/>
        <xdr:cNvCxnSpPr/>
      </xdr:nvCxnSpPr>
      <xdr:spPr>
        <a:xfrm flipV="1">
          <a:off x="9639300" y="13504684"/>
          <a:ext cx="8382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3" name="商工費平均値テキスト"/>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95219</xdr:rowOff>
    </xdr:from>
    <xdr:to>
      <xdr:col>50</xdr:col>
      <xdr:colOff>114300</xdr:colOff>
      <xdr:row>78</xdr:row>
      <xdr:rowOff>142672</xdr:rowOff>
    </xdr:to>
    <xdr:cxnSp macro="">
      <xdr:nvCxnSpPr>
        <xdr:cNvPr id="405" name="直線コネクタ 404"/>
        <xdr:cNvCxnSpPr/>
      </xdr:nvCxnSpPr>
      <xdr:spPr>
        <a:xfrm>
          <a:off x="8750300" y="13468319"/>
          <a:ext cx="889000" cy="4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7" name="テキスト ボックス 406"/>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83293</xdr:rowOff>
    </xdr:from>
    <xdr:to>
      <xdr:col>45</xdr:col>
      <xdr:colOff>177800</xdr:colOff>
      <xdr:row>78</xdr:row>
      <xdr:rowOff>95219</xdr:rowOff>
    </xdr:to>
    <xdr:cxnSp macro="">
      <xdr:nvCxnSpPr>
        <xdr:cNvPr id="408" name="直線コネクタ 407"/>
        <xdr:cNvCxnSpPr/>
      </xdr:nvCxnSpPr>
      <xdr:spPr>
        <a:xfrm>
          <a:off x="7861300" y="13456393"/>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0" name="テキスト ボックス 409"/>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83293</xdr:rowOff>
    </xdr:from>
    <xdr:to>
      <xdr:col>41</xdr:col>
      <xdr:colOff>50800</xdr:colOff>
      <xdr:row>78</xdr:row>
      <xdr:rowOff>101391</xdr:rowOff>
    </xdr:to>
    <xdr:cxnSp macro="">
      <xdr:nvCxnSpPr>
        <xdr:cNvPr id="411" name="直線コネクタ 410"/>
        <xdr:cNvCxnSpPr/>
      </xdr:nvCxnSpPr>
      <xdr:spPr>
        <a:xfrm flipV="1">
          <a:off x="6972300" y="1345639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3" name="テキスト ボックス 412"/>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5" name="テキスト ボックス 414"/>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80784</xdr:rowOff>
    </xdr:from>
    <xdr:to>
      <xdr:col>55</xdr:col>
      <xdr:colOff>50800</xdr:colOff>
      <xdr:row>79</xdr:row>
      <xdr:rowOff>10934</xdr:rowOff>
    </xdr:to>
    <xdr:sp macro="" textlink="">
      <xdr:nvSpPr>
        <xdr:cNvPr id="421" name="楕円 420"/>
        <xdr:cNvSpPr/>
      </xdr:nvSpPr>
      <xdr:spPr>
        <a:xfrm>
          <a:off x="10426700" y="1345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167161</xdr:rowOff>
    </xdr:from>
    <xdr:ext cx="469744" cy="259045"/>
    <xdr:sp macro="" textlink="">
      <xdr:nvSpPr>
        <xdr:cNvPr id="422" name="商工費該当値テキスト"/>
        <xdr:cNvSpPr txBox="1"/>
      </xdr:nvSpPr>
      <xdr:spPr>
        <a:xfrm>
          <a:off x="10528300" y="133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91872</xdr:rowOff>
    </xdr:from>
    <xdr:to>
      <xdr:col>50</xdr:col>
      <xdr:colOff>165100</xdr:colOff>
      <xdr:row>79</xdr:row>
      <xdr:rowOff>22022</xdr:rowOff>
    </xdr:to>
    <xdr:sp macro="" textlink="">
      <xdr:nvSpPr>
        <xdr:cNvPr id="423" name="楕円 422"/>
        <xdr:cNvSpPr/>
      </xdr:nvSpPr>
      <xdr:spPr>
        <a:xfrm>
          <a:off x="9588500" y="134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13149</xdr:rowOff>
    </xdr:from>
    <xdr:ext cx="469744" cy="259045"/>
    <xdr:sp macro="" textlink="">
      <xdr:nvSpPr>
        <xdr:cNvPr id="424" name="テキスト ボックス 423"/>
        <xdr:cNvSpPr txBox="1"/>
      </xdr:nvSpPr>
      <xdr:spPr>
        <a:xfrm>
          <a:off x="9404428" y="1355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44419</xdr:rowOff>
    </xdr:from>
    <xdr:to>
      <xdr:col>46</xdr:col>
      <xdr:colOff>38100</xdr:colOff>
      <xdr:row>78</xdr:row>
      <xdr:rowOff>146019</xdr:rowOff>
    </xdr:to>
    <xdr:sp macro="" textlink="">
      <xdr:nvSpPr>
        <xdr:cNvPr id="425" name="楕円 424"/>
        <xdr:cNvSpPr/>
      </xdr:nvSpPr>
      <xdr:spPr>
        <a:xfrm>
          <a:off x="8699500" y="1341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137146</xdr:rowOff>
    </xdr:from>
    <xdr:ext cx="469744" cy="259045"/>
    <xdr:sp macro="" textlink="">
      <xdr:nvSpPr>
        <xdr:cNvPr id="426" name="テキスト ボックス 425"/>
        <xdr:cNvSpPr txBox="1"/>
      </xdr:nvSpPr>
      <xdr:spPr>
        <a:xfrm>
          <a:off x="8515428" y="1351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32493</xdr:rowOff>
    </xdr:from>
    <xdr:to>
      <xdr:col>41</xdr:col>
      <xdr:colOff>101600</xdr:colOff>
      <xdr:row>78</xdr:row>
      <xdr:rowOff>134093</xdr:rowOff>
    </xdr:to>
    <xdr:sp macro="" textlink="">
      <xdr:nvSpPr>
        <xdr:cNvPr id="427" name="楕円 426"/>
        <xdr:cNvSpPr/>
      </xdr:nvSpPr>
      <xdr:spPr>
        <a:xfrm>
          <a:off x="7810500" y="1340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125220</xdr:rowOff>
    </xdr:from>
    <xdr:ext cx="469744" cy="259045"/>
    <xdr:sp macro="" textlink="">
      <xdr:nvSpPr>
        <xdr:cNvPr id="428" name="テキスト ボックス 427"/>
        <xdr:cNvSpPr txBox="1"/>
      </xdr:nvSpPr>
      <xdr:spPr>
        <a:xfrm>
          <a:off x="7626428" y="1349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50591</xdr:rowOff>
    </xdr:from>
    <xdr:to>
      <xdr:col>36</xdr:col>
      <xdr:colOff>165100</xdr:colOff>
      <xdr:row>78</xdr:row>
      <xdr:rowOff>152191</xdr:rowOff>
    </xdr:to>
    <xdr:sp macro="" textlink="">
      <xdr:nvSpPr>
        <xdr:cNvPr id="429" name="楕円 428"/>
        <xdr:cNvSpPr/>
      </xdr:nvSpPr>
      <xdr:spPr>
        <a:xfrm>
          <a:off x="6921500" y="134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143318</xdr:rowOff>
    </xdr:from>
    <xdr:ext cx="469744" cy="259045"/>
    <xdr:sp macro="" textlink="">
      <xdr:nvSpPr>
        <xdr:cNvPr id="430" name="テキスト ボックス 429"/>
        <xdr:cNvSpPr txBox="1"/>
      </xdr:nvSpPr>
      <xdr:spPr>
        <a:xfrm>
          <a:off x="6737428" y="1351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100381</xdr:rowOff>
    </xdr:from>
    <xdr:to>
      <xdr:col>55</xdr:col>
      <xdr:colOff>0</xdr:colOff>
      <xdr:row>96</xdr:row>
      <xdr:rowOff>84892</xdr:rowOff>
    </xdr:to>
    <xdr:cxnSp macro="">
      <xdr:nvCxnSpPr>
        <xdr:cNvPr id="460" name="直線コネクタ 459"/>
        <xdr:cNvCxnSpPr/>
      </xdr:nvCxnSpPr>
      <xdr:spPr>
        <a:xfrm flipV="1">
          <a:off x="9639300" y="16388131"/>
          <a:ext cx="838200" cy="1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77595</xdr:rowOff>
    </xdr:from>
    <xdr:ext cx="534377" cy="259045"/>
    <xdr:sp macro="" textlink="">
      <xdr:nvSpPr>
        <xdr:cNvPr id="461" name="土木費平均値テキスト"/>
        <xdr:cNvSpPr txBox="1"/>
      </xdr:nvSpPr>
      <xdr:spPr>
        <a:xfrm>
          <a:off x="10528300" y="1653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168599</xdr:rowOff>
    </xdr:from>
    <xdr:to>
      <xdr:col>50</xdr:col>
      <xdr:colOff>114300</xdr:colOff>
      <xdr:row>96</xdr:row>
      <xdr:rowOff>84892</xdr:rowOff>
    </xdr:to>
    <xdr:cxnSp macro="">
      <xdr:nvCxnSpPr>
        <xdr:cNvPr id="463" name="直線コネクタ 462"/>
        <xdr:cNvCxnSpPr/>
      </xdr:nvCxnSpPr>
      <xdr:spPr>
        <a:xfrm>
          <a:off x="8750300" y="16456349"/>
          <a:ext cx="889000" cy="8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36771</xdr:rowOff>
    </xdr:from>
    <xdr:ext cx="534377" cy="259045"/>
    <xdr:sp macro="" textlink="">
      <xdr:nvSpPr>
        <xdr:cNvPr id="465" name="テキスト ボックス 464"/>
        <xdr:cNvSpPr txBox="1"/>
      </xdr:nvSpPr>
      <xdr:spPr>
        <a:xfrm>
          <a:off x="9372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168599</xdr:rowOff>
    </xdr:from>
    <xdr:to>
      <xdr:col>45</xdr:col>
      <xdr:colOff>177800</xdr:colOff>
      <xdr:row>96</xdr:row>
      <xdr:rowOff>34106</xdr:rowOff>
    </xdr:to>
    <xdr:cxnSp macro="">
      <xdr:nvCxnSpPr>
        <xdr:cNvPr id="466" name="直線コネクタ 465"/>
        <xdr:cNvCxnSpPr/>
      </xdr:nvCxnSpPr>
      <xdr:spPr>
        <a:xfrm flipV="1">
          <a:off x="7861300" y="16456349"/>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38143</xdr:rowOff>
    </xdr:from>
    <xdr:ext cx="534377" cy="259045"/>
    <xdr:sp macro="" textlink="">
      <xdr:nvSpPr>
        <xdr:cNvPr id="468" name="テキスト ボックス 467"/>
        <xdr:cNvSpPr txBox="1"/>
      </xdr:nvSpPr>
      <xdr:spPr>
        <a:xfrm>
          <a:off x="8483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30181</xdr:rowOff>
    </xdr:from>
    <xdr:to>
      <xdr:col>41</xdr:col>
      <xdr:colOff>50800</xdr:colOff>
      <xdr:row>96</xdr:row>
      <xdr:rowOff>34106</xdr:rowOff>
    </xdr:to>
    <xdr:cxnSp macro="">
      <xdr:nvCxnSpPr>
        <xdr:cNvPr id="469" name="直線コネクタ 468"/>
        <xdr:cNvCxnSpPr/>
      </xdr:nvCxnSpPr>
      <xdr:spPr>
        <a:xfrm>
          <a:off x="6972300" y="16489381"/>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19359</xdr:rowOff>
    </xdr:from>
    <xdr:ext cx="534377" cy="259045"/>
    <xdr:sp macro="" textlink="">
      <xdr:nvSpPr>
        <xdr:cNvPr id="471" name="テキスト ボックス 470"/>
        <xdr:cNvSpPr txBox="1"/>
      </xdr:nvSpPr>
      <xdr:spPr>
        <a:xfrm>
          <a:off x="7594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136631</xdr:rowOff>
    </xdr:from>
    <xdr:ext cx="534377" cy="259045"/>
    <xdr:sp macro="" textlink="">
      <xdr:nvSpPr>
        <xdr:cNvPr id="473" name="テキスト ボックス 472"/>
        <xdr:cNvSpPr txBox="1"/>
      </xdr:nvSpPr>
      <xdr:spPr>
        <a:xfrm>
          <a:off x="6705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49581</xdr:rowOff>
    </xdr:from>
    <xdr:to>
      <xdr:col>55</xdr:col>
      <xdr:colOff>50800</xdr:colOff>
      <xdr:row>95</xdr:row>
      <xdr:rowOff>151181</xdr:rowOff>
    </xdr:to>
    <xdr:sp macro="" textlink="">
      <xdr:nvSpPr>
        <xdr:cNvPr id="479" name="楕円 478"/>
        <xdr:cNvSpPr/>
      </xdr:nvSpPr>
      <xdr:spPr>
        <a:xfrm>
          <a:off x="10426700" y="163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72458</xdr:rowOff>
    </xdr:from>
    <xdr:ext cx="534377" cy="259045"/>
    <xdr:sp macro="" textlink="">
      <xdr:nvSpPr>
        <xdr:cNvPr id="480" name="土木費該当値テキスト"/>
        <xdr:cNvSpPr txBox="1"/>
      </xdr:nvSpPr>
      <xdr:spPr>
        <a:xfrm>
          <a:off x="10528300" y="1618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34092</xdr:rowOff>
    </xdr:from>
    <xdr:to>
      <xdr:col>50</xdr:col>
      <xdr:colOff>165100</xdr:colOff>
      <xdr:row>96</xdr:row>
      <xdr:rowOff>135692</xdr:rowOff>
    </xdr:to>
    <xdr:sp macro="" textlink="">
      <xdr:nvSpPr>
        <xdr:cNvPr id="481" name="楕円 480"/>
        <xdr:cNvSpPr/>
      </xdr:nvSpPr>
      <xdr:spPr>
        <a:xfrm>
          <a:off x="9588500" y="164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152219</xdr:rowOff>
    </xdr:from>
    <xdr:ext cx="534377" cy="259045"/>
    <xdr:sp macro="" textlink="">
      <xdr:nvSpPr>
        <xdr:cNvPr id="482" name="テキスト ボックス 481"/>
        <xdr:cNvSpPr txBox="1"/>
      </xdr:nvSpPr>
      <xdr:spPr>
        <a:xfrm>
          <a:off x="9372111" y="162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117799</xdr:rowOff>
    </xdr:from>
    <xdr:to>
      <xdr:col>46</xdr:col>
      <xdr:colOff>38100</xdr:colOff>
      <xdr:row>96</xdr:row>
      <xdr:rowOff>47949</xdr:rowOff>
    </xdr:to>
    <xdr:sp macro="" textlink="">
      <xdr:nvSpPr>
        <xdr:cNvPr id="483" name="楕円 482"/>
        <xdr:cNvSpPr/>
      </xdr:nvSpPr>
      <xdr:spPr>
        <a:xfrm>
          <a:off x="8699500" y="1640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64476</xdr:rowOff>
    </xdr:from>
    <xdr:ext cx="534377" cy="259045"/>
    <xdr:sp macro="" textlink="">
      <xdr:nvSpPr>
        <xdr:cNvPr id="484" name="テキスト ボックス 483"/>
        <xdr:cNvSpPr txBox="1"/>
      </xdr:nvSpPr>
      <xdr:spPr>
        <a:xfrm>
          <a:off x="8483111" y="161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154756</xdr:rowOff>
    </xdr:from>
    <xdr:to>
      <xdr:col>41</xdr:col>
      <xdr:colOff>101600</xdr:colOff>
      <xdr:row>96</xdr:row>
      <xdr:rowOff>84906</xdr:rowOff>
    </xdr:to>
    <xdr:sp macro="" textlink="">
      <xdr:nvSpPr>
        <xdr:cNvPr id="485" name="楕円 484"/>
        <xdr:cNvSpPr/>
      </xdr:nvSpPr>
      <xdr:spPr>
        <a:xfrm>
          <a:off x="7810500" y="164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101433</xdr:rowOff>
    </xdr:from>
    <xdr:ext cx="534377" cy="259045"/>
    <xdr:sp macro="" textlink="">
      <xdr:nvSpPr>
        <xdr:cNvPr id="486" name="テキスト ボックス 485"/>
        <xdr:cNvSpPr txBox="1"/>
      </xdr:nvSpPr>
      <xdr:spPr>
        <a:xfrm>
          <a:off x="7594111" y="162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150831</xdr:rowOff>
    </xdr:from>
    <xdr:to>
      <xdr:col>36</xdr:col>
      <xdr:colOff>165100</xdr:colOff>
      <xdr:row>96</xdr:row>
      <xdr:rowOff>80981</xdr:rowOff>
    </xdr:to>
    <xdr:sp macro="" textlink="">
      <xdr:nvSpPr>
        <xdr:cNvPr id="487" name="楕円 486"/>
        <xdr:cNvSpPr/>
      </xdr:nvSpPr>
      <xdr:spPr>
        <a:xfrm>
          <a:off x="6921500" y="164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97508</xdr:rowOff>
    </xdr:from>
    <xdr:ext cx="534377" cy="259045"/>
    <xdr:sp macro="" textlink="">
      <xdr:nvSpPr>
        <xdr:cNvPr id="488" name="テキスト ボックス 487"/>
        <xdr:cNvSpPr txBox="1"/>
      </xdr:nvSpPr>
      <xdr:spPr>
        <a:xfrm>
          <a:off x="6705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3" name="直線コネクタ 512"/>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4"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5" name="直線コネクタ 514"/>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6"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7" name="直線コネクタ 516"/>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131445</xdr:rowOff>
    </xdr:from>
    <xdr:to>
      <xdr:col>85</xdr:col>
      <xdr:colOff>127000</xdr:colOff>
      <xdr:row>36</xdr:row>
      <xdr:rowOff>145415</xdr:rowOff>
    </xdr:to>
    <xdr:cxnSp macro="">
      <xdr:nvCxnSpPr>
        <xdr:cNvPr id="518" name="直線コネクタ 517"/>
        <xdr:cNvCxnSpPr/>
      </xdr:nvCxnSpPr>
      <xdr:spPr>
        <a:xfrm>
          <a:off x="15481300" y="6303645"/>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89298</xdr:rowOff>
    </xdr:from>
    <xdr:ext cx="534377" cy="259045"/>
    <xdr:sp macro="" textlink="">
      <xdr:nvSpPr>
        <xdr:cNvPr id="519" name="消防費平均値テキスト"/>
        <xdr:cNvSpPr txBox="1"/>
      </xdr:nvSpPr>
      <xdr:spPr>
        <a:xfrm>
          <a:off x="16370300" y="6261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0" name="フローチャート: 判断 519"/>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131445</xdr:rowOff>
    </xdr:from>
    <xdr:to>
      <xdr:col>81</xdr:col>
      <xdr:colOff>50800</xdr:colOff>
      <xdr:row>36</xdr:row>
      <xdr:rowOff>155321</xdr:rowOff>
    </xdr:to>
    <xdr:cxnSp macro="">
      <xdr:nvCxnSpPr>
        <xdr:cNvPr id="521" name="直線コネクタ 520"/>
        <xdr:cNvCxnSpPr/>
      </xdr:nvCxnSpPr>
      <xdr:spPr>
        <a:xfrm flipV="1">
          <a:off x="14592300" y="6303645"/>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2" name="フローチャート: 判断 52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22877</xdr:rowOff>
    </xdr:from>
    <xdr:ext cx="534377" cy="259045"/>
    <xdr:sp macro="" textlink="">
      <xdr:nvSpPr>
        <xdr:cNvPr id="523" name="テキスト ボックス 522"/>
        <xdr:cNvSpPr txBox="1"/>
      </xdr:nvSpPr>
      <xdr:spPr>
        <a:xfrm>
          <a:off x="15214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109982</xdr:rowOff>
    </xdr:from>
    <xdr:to>
      <xdr:col>76</xdr:col>
      <xdr:colOff>114300</xdr:colOff>
      <xdr:row>36</xdr:row>
      <xdr:rowOff>155321</xdr:rowOff>
    </xdr:to>
    <xdr:cxnSp macro="">
      <xdr:nvCxnSpPr>
        <xdr:cNvPr id="524" name="直線コネクタ 523"/>
        <xdr:cNvCxnSpPr/>
      </xdr:nvCxnSpPr>
      <xdr:spPr>
        <a:xfrm>
          <a:off x="13703300" y="6282182"/>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5" name="フローチャート: 判断 524"/>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26" name="テキスト ボックス 525"/>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102108</xdr:rowOff>
    </xdr:from>
    <xdr:to>
      <xdr:col>71</xdr:col>
      <xdr:colOff>177800</xdr:colOff>
      <xdr:row>36</xdr:row>
      <xdr:rowOff>109982</xdr:rowOff>
    </xdr:to>
    <xdr:cxnSp macro="">
      <xdr:nvCxnSpPr>
        <xdr:cNvPr id="527" name="直線コネクタ 526"/>
        <xdr:cNvCxnSpPr/>
      </xdr:nvCxnSpPr>
      <xdr:spPr>
        <a:xfrm>
          <a:off x="12814300" y="6102858"/>
          <a:ext cx="889000" cy="1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28" name="フローチャート: 判断 527"/>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144416</xdr:rowOff>
    </xdr:from>
    <xdr:ext cx="534377" cy="259045"/>
    <xdr:sp macro="" textlink="">
      <xdr:nvSpPr>
        <xdr:cNvPr id="529" name="テキスト ボックス 528"/>
        <xdr:cNvSpPr txBox="1"/>
      </xdr:nvSpPr>
      <xdr:spPr>
        <a:xfrm>
          <a:off x="13436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0" name="フローチャート: 判断 529"/>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3446</xdr:rowOff>
    </xdr:from>
    <xdr:ext cx="534377" cy="259045"/>
    <xdr:sp macro="" textlink="">
      <xdr:nvSpPr>
        <xdr:cNvPr id="531" name="テキスト ボックス 530"/>
        <xdr:cNvSpPr txBox="1"/>
      </xdr:nvSpPr>
      <xdr:spPr>
        <a:xfrm>
          <a:off x="12547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94615</xdr:rowOff>
    </xdr:from>
    <xdr:to>
      <xdr:col>85</xdr:col>
      <xdr:colOff>177800</xdr:colOff>
      <xdr:row>37</xdr:row>
      <xdr:rowOff>24765</xdr:rowOff>
    </xdr:to>
    <xdr:sp macro="" textlink="">
      <xdr:nvSpPr>
        <xdr:cNvPr id="537" name="楕円 536"/>
        <xdr:cNvSpPr/>
      </xdr:nvSpPr>
      <xdr:spPr>
        <a:xfrm>
          <a:off x="162687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117492</xdr:rowOff>
    </xdr:from>
    <xdr:ext cx="534377" cy="259045"/>
    <xdr:sp macro="" textlink="">
      <xdr:nvSpPr>
        <xdr:cNvPr id="538" name="消防費該当値テキスト"/>
        <xdr:cNvSpPr txBox="1"/>
      </xdr:nvSpPr>
      <xdr:spPr>
        <a:xfrm>
          <a:off x="16370300" y="611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80645</xdr:rowOff>
    </xdr:from>
    <xdr:to>
      <xdr:col>81</xdr:col>
      <xdr:colOff>101600</xdr:colOff>
      <xdr:row>37</xdr:row>
      <xdr:rowOff>10795</xdr:rowOff>
    </xdr:to>
    <xdr:sp macro="" textlink="">
      <xdr:nvSpPr>
        <xdr:cNvPr id="539" name="楕円 538"/>
        <xdr:cNvSpPr/>
      </xdr:nvSpPr>
      <xdr:spPr>
        <a:xfrm>
          <a:off x="15430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27322</xdr:rowOff>
    </xdr:from>
    <xdr:ext cx="534377" cy="259045"/>
    <xdr:sp macro="" textlink="">
      <xdr:nvSpPr>
        <xdr:cNvPr id="540" name="テキスト ボックス 539"/>
        <xdr:cNvSpPr txBox="1"/>
      </xdr:nvSpPr>
      <xdr:spPr>
        <a:xfrm>
          <a:off x="15214111" y="602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104521</xdr:rowOff>
    </xdr:from>
    <xdr:to>
      <xdr:col>76</xdr:col>
      <xdr:colOff>165100</xdr:colOff>
      <xdr:row>37</xdr:row>
      <xdr:rowOff>34671</xdr:rowOff>
    </xdr:to>
    <xdr:sp macro="" textlink="">
      <xdr:nvSpPr>
        <xdr:cNvPr id="541" name="楕円 540"/>
        <xdr:cNvSpPr/>
      </xdr:nvSpPr>
      <xdr:spPr>
        <a:xfrm>
          <a:off x="14541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25798</xdr:rowOff>
    </xdr:from>
    <xdr:ext cx="534377" cy="259045"/>
    <xdr:sp macro="" textlink="">
      <xdr:nvSpPr>
        <xdr:cNvPr id="542" name="テキスト ボックス 541"/>
        <xdr:cNvSpPr txBox="1"/>
      </xdr:nvSpPr>
      <xdr:spPr>
        <a:xfrm>
          <a:off x="14325111" y="63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59182</xdr:rowOff>
    </xdr:from>
    <xdr:to>
      <xdr:col>72</xdr:col>
      <xdr:colOff>38100</xdr:colOff>
      <xdr:row>36</xdr:row>
      <xdr:rowOff>160782</xdr:rowOff>
    </xdr:to>
    <xdr:sp macro="" textlink="">
      <xdr:nvSpPr>
        <xdr:cNvPr id="543" name="楕円 542"/>
        <xdr:cNvSpPr/>
      </xdr:nvSpPr>
      <xdr:spPr>
        <a:xfrm>
          <a:off x="13652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151909</xdr:rowOff>
    </xdr:from>
    <xdr:ext cx="534377" cy="259045"/>
    <xdr:sp macro="" textlink="">
      <xdr:nvSpPr>
        <xdr:cNvPr id="544" name="テキスト ボックス 543"/>
        <xdr:cNvSpPr txBox="1"/>
      </xdr:nvSpPr>
      <xdr:spPr>
        <a:xfrm>
          <a:off x="13436111" y="632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51308</xdr:rowOff>
    </xdr:from>
    <xdr:to>
      <xdr:col>67</xdr:col>
      <xdr:colOff>101600</xdr:colOff>
      <xdr:row>35</xdr:row>
      <xdr:rowOff>152908</xdr:rowOff>
    </xdr:to>
    <xdr:sp macro="" textlink="">
      <xdr:nvSpPr>
        <xdr:cNvPr id="545" name="楕円 544"/>
        <xdr:cNvSpPr/>
      </xdr:nvSpPr>
      <xdr:spPr>
        <a:xfrm>
          <a:off x="12763500" y="605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169435</xdr:rowOff>
    </xdr:from>
    <xdr:ext cx="534377" cy="259045"/>
    <xdr:sp macro="" textlink="">
      <xdr:nvSpPr>
        <xdr:cNvPr id="546" name="テキスト ボックス 545"/>
        <xdr:cNvSpPr txBox="1"/>
      </xdr:nvSpPr>
      <xdr:spPr>
        <a:xfrm>
          <a:off x="12547111" y="58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69" name="直線コネクタ 568"/>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0"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1" name="直線コネクタ 570"/>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2"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3" name="直線コネクタ 572"/>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123264</xdr:rowOff>
    </xdr:from>
    <xdr:to>
      <xdr:col>85</xdr:col>
      <xdr:colOff>127000</xdr:colOff>
      <xdr:row>56</xdr:row>
      <xdr:rowOff>133345</xdr:rowOff>
    </xdr:to>
    <xdr:cxnSp macro="">
      <xdr:nvCxnSpPr>
        <xdr:cNvPr id="574" name="直線コネクタ 573"/>
        <xdr:cNvCxnSpPr/>
      </xdr:nvCxnSpPr>
      <xdr:spPr>
        <a:xfrm flipV="1">
          <a:off x="15481300" y="9724464"/>
          <a:ext cx="8382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158069</xdr:rowOff>
    </xdr:from>
    <xdr:ext cx="534377" cy="259045"/>
    <xdr:sp macro="" textlink="">
      <xdr:nvSpPr>
        <xdr:cNvPr id="575" name="教育費平均値テキスト"/>
        <xdr:cNvSpPr txBox="1"/>
      </xdr:nvSpPr>
      <xdr:spPr>
        <a:xfrm>
          <a:off x="16370300" y="941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6" name="フローチャート: 判断 575"/>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87488</xdr:rowOff>
    </xdr:from>
    <xdr:to>
      <xdr:col>81</xdr:col>
      <xdr:colOff>50800</xdr:colOff>
      <xdr:row>56</xdr:row>
      <xdr:rowOff>133345</xdr:rowOff>
    </xdr:to>
    <xdr:cxnSp macro="">
      <xdr:nvCxnSpPr>
        <xdr:cNvPr id="577" name="直線コネクタ 576"/>
        <xdr:cNvCxnSpPr/>
      </xdr:nvCxnSpPr>
      <xdr:spPr>
        <a:xfrm>
          <a:off x="14592300" y="9688688"/>
          <a:ext cx="889000" cy="4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78" name="フローチャート: 判断 577"/>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123634</xdr:rowOff>
    </xdr:from>
    <xdr:ext cx="534377" cy="259045"/>
    <xdr:sp macro="" textlink="">
      <xdr:nvSpPr>
        <xdr:cNvPr id="579" name="テキスト ボックス 578"/>
        <xdr:cNvSpPr txBox="1"/>
      </xdr:nvSpPr>
      <xdr:spPr>
        <a:xfrm>
          <a:off x="15214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87488</xdr:rowOff>
    </xdr:from>
    <xdr:to>
      <xdr:col>76</xdr:col>
      <xdr:colOff>114300</xdr:colOff>
      <xdr:row>57</xdr:row>
      <xdr:rowOff>16942</xdr:rowOff>
    </xdr:to>
    <xdr:cxnSp macro="">
      <xdr:nvCxnSpPr>
        <xdr:cNvPr id="580" name="直線コネクタ 579"/>
        <xdr:cNvCxnSpPr/>
      </xdr:nvCxnSpPr>
      <xdr:spPr>
        <a:xfrm flipV="1">
          <a:off x="13703300" y="9688688"/>
          <a:ext cx="889000" cy="10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1" name="フローチャート: 判断 58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137372</xdr:rowOff>
    </xdr:from>
    <xdr:ext cx="534377" cy="259045"/>
    <xdr:sp macro="" textlink="">
      <xdr:nvSpPr>
        <xdr:cNvPr id="582" name="テキスト ボックス 581"/>
        <xdr:cNvSpPr txBox="1"/>
      </xdr:nvSpPr>
      <xdr:spPr>
        <a:xfrm>
          <a:off x="14325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16942</xdr:rowOff>
    </xdr:from>
    <xdr:to>
      <xdr:col>71</xdr:col>
      <xdr:colOff>177800</xdr:colOff>
      <xdr:row>57</xdr:row>
      <xdr:rowOff>71120</xdr:rowOff>
    </xdr:to>
    <xdr:cxnSp macro="">
      <xdr:nvCxnSpPr>
        <xdr:cNvPr id="583" name="直線コネクタ 582"/>
        <xdr:cNvCxnSpPr/>
      </xdr:nvCxnSpPr>
      <xdr:spPr>
        <a:xfrm flipV="1">
          <a:off x="12814300" y="9789592"/>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4" name="フローチャート: 判断 58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148162</xdr:rowOff>
    </xdr:from>
    <xdr:ext cx="534377" cy="259045"/>
    <xdr:sp macro="" textlink="">
      <xdr:nvSpPr>
        <xdr:cNvPr id="585" name="テキスト ボックス 584"/>
        <xdr:cNvSpPr txBox="1"/>
      </xdr:nvSpPr>
      <xdr:spPr>
        <a:xfrm>
          <a:off x="13436111" y="9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6" name="フローチャート: 判断 58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32697</xdr:rowOff>
    </xdr:from>
    <xdr:ext cx="534377" cy="259045"/>
    <xdr:sp macro="" textlink="">
      <xdr:nvSpPr>
        <xdr:cNvPr id="587" name="テキスト ボックス 586"/>
        <xdr:cNvSpPr txBox="1"/>
      </xdr:nvSpPr>
      <xdr:spPr>
        <a:xfrm>
          <a:off x="12547111" y="94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72464</xdr:rowOff>
    </xdr:from>
    <xdr:to>
      <xdr:col>85</xdr:col>
      <xdr:colOff>177800</xdr:colOff>
      <xdr:row>57</xdr:row>
      <xdr:rowOff>2614</xdr:rowOff>
    </xdr:to>
    <xdr:sp macro="" textlink="">
      <xdr:nvSpPr>
        <xdr:cNvPr id="593" name="楕円 592"/>
        <xdr:cNvSpPr/>
      </xdr:nvSpPr>
      <xdr:spPr>
        <a:xfrm>
          <a:off x="16268700" y="967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50891</xdr:rowOff>
    </xdr:from>
    <xdr:ext cx="534377" cy="259045"/>
    <xdr:sp macro="" textlink="">
      <xdr:nvSpPr>
        <xdr:cNvPr id="594" name="教育費該当値テキスト"/>
        <xdr:cNvSpPr txBox="1"/>
      </xdr:nvSpPr>
      <xdr:spPr>
        <a:xfrm>
          <a:off x="16370300" y="965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82545</xdr:rowOff>
    </xdr:from>
    <xdr:to>
      <xdr:col>81</xdr:col>
      <xdr:colOff>101600</xdr:colOff>
      <xdr:row>57</xdr:row>
      <xdr:rowOff>12695</xdr:rowOff>
    </xdr:to>
    <xdr:sp macro="" textlink="">
      <xdr:nvSpPr>
        <xdr:cNvPr id="595" name="楕円 594"/>
        <xdr:cNvSpPr/>
      </xdr:nvSpPr>
      <xdr:spPr>
        <a:xfrm>
          <a:off x="15430500" y="968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3822</xdr:rowOff>
    </xdr:from>
    <xdr:ext cx="534377" cy="259045"/>
    <xdr:sp macro="" textlink="">
      <xdr:nvSpPr>
        <xdr:cNvPr id="596" name="テキスト ボックス 595"/>
        <xdr:cNvSpPr txBox="1"/>
      </xdr:nvSpPr>
      <xdr:spPr>
        <a:xfrm>
          <a:off x="15214111" y="977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36688</xdr:rowOff>
    </xdr:from>
    <xdr:to>
      <xdr:col>76</xdr:col>
      <xdr:colOff>165100</xdr:colOff>
      <xdr:row>56</xdr:row>
      <xdr:rowOff>138288</xdr:rowOff>
    </xdr:to>
    <xdr:sp macro="" textlink="">
      <xdr:nvSpPr>
        <xdr:cNvPr id="597" name="楕円 596"/>
        <xdr:cNvSpPr/>
      </xdr:nvSpPr>
      <xdr:spPr>
        <a:xfrm>
          <a:off x="14541500" y="963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129415</xdr:rowOff>
    </xdr:from>
    <xdr:ext cx="534377" cy="259045"/>
    <xdr:sp macro="" textlink="">
      <xdr:nvSpPr>
        <xdr:cNvPr id="598" name="テキスト ボックス 597"/>
        <xdr:cNvSpPr txBox="1"/>
      </xdr:nvSpPr>
      <xdr:spPr>
        <a:xfrm>
          <a:off x="14325111" y="973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137592</xdr:rowOff>
    </xdr:from>
    <xdr:to>
      <xdr:col>72</xdr:col>
      <xdr:colOff>38100</xdr:colOff>
      <xdr:row>57</xdr:row>
      <xdr:rowOff>67742</xdr:rowOff>
    </xdr:to>
    <xdr:sp macro="" textlink="">
      <xdr:nvSpPr>
        <xdr:cNvPr id="599" name="楕円 598"/>
        <xdr:cNvSpPr/>
      </xdr:nvSpPr>
      <xdr:spPr>
        <a:xfrm>
          <a:off x="13652500" y="973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58869</xdr:rowOff>
    </xdr:from>
    <xdr:ext cx="534377" cy="259045"/>
    <xdr:sp macro="" textlink="">
      <xdr:nvSpPr>
        <xdr:cNvPr id="600" name="テキスト ボックス 599"/>
        <xdr:cNvSpPr txBox="1"/>
      </xdr:nvSpPr>
      <xdr:spPr>
        <a:xfrm>
          <a:off x="13436111" y="983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20320</xdr:rowOff>
    </xdr:from>
    <xdr:to>
      <xdr:col>67</xdr:col>
      <xdr:colOff>101600</xdr:colOff>
      <xdr:row>57</xdr:row>
      <xdr:rowOff>121920</xdr:rowOff>
    </xdr:to>
    <xdr:sp macro="" textlink="">
      <xdr:nvSpPr>
        <xdr:cNvPr id="601" name="楕円 600"/>
        <xdr:cNvSpPr/>
      </xdr:nvSpPr>
      <xdr:spPr>
        <a:xfrm>
          <a:off x="1276350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113047</xdr:rowOff>
    </xdr:from>
    <xdr:ext cx="534377" cy="259045"/>
    <xdr:sp macro="" textlink="">
      <xdr:nvSpPr>
        <xdr:cNvPr id="602" name="テキスト ボックス 601"/>
        <xdr:cNvSpPr txBox="1"/>
      </xdr:nvSpPr>
      <xdr:spPr>
        <a:xfrm>
          <a:off x="12547111" y="98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4" name="直線コネクタ 623"/>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7"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28" name="直線コネクタ 627"/>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130556</xdr:rowOff>
    </xdr:from>
    <xdr:to>
      <xdr:col>85</xdr:col>
      <xdr:colOff>127000</xdr:colOff>
      <xdr:row>78</xdr:row>
      <xdr:rowOff>139700</xdr:rowOff>
    </xdr:to>
    <xdr:cxnSp macro="">
      <xdr:nvCxnSpPr>
        <xdr:cNvPr id="629" name="直線コネクタ 628"/>
        <xdr:cNvCxnSpPr/>
      </xdr:nvCxnSpPr>
      <xdr:spPr>
        <a:xfrm>
          <a:off x="15481300" y="135036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0"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1" name="フローチャート: 判断 630"/>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130556</xdr:rowOff>
    </xdr:from>
    <xdr:to>
      <xdr:col>81</xdr:col>
      <xdr:colOff>50800</xdr:colOff>
      <xdr:row>78</xdr:row>
      <xdr:rowOff>134671</xdr:rowOff>
    </xdr:to>
    <xdr:cxnSp macro="">
      <xdr:nvCxnSpPr>
        <xdr:cNvPr id="632" name="直線コネクタ 631"/>
        <xdr:cNvCxnSpPr/>
      </xdr:nvCxnSpPr>
      <xdr:spPr>
        <a:xfrm flipV="1">
          <a:off x="14592300" y="1350365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3" name="フローチャート: 判断 632"/>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4" name="テキスト ボックス 633"/>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134671</xdr:rowOff>
    </xdr:from>
    <xdr:to>
      <xdr:col>76</xdr:col>
      <xdr:colOff>114300</xdr:colOff>
      <xdr:row>78</xdr:row>
      <xdr:rowOff>139700</xdr:rowOff>
    </xdr:to>
    <xdr:cxnSp macro="">
      <xdr:nvCxnSpPr>
        <xdr:cNvPr id="635" name="直線コネクタ 634"/>
        <xdr:cNvCxnSpPr/>
      </xdr:nvCxnSpPr>
      <xdr:spPr>
        <a:xfrm flipV="1">
          <a:off x="13703300" y="135077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6" name="フローチャート: 判断 635"/>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37" name="テキスト ボックス 636"/>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9" name="フローチャート: 判断 638"/>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0" name="テキスト ボックス 639"/>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1" name="フローチャート: 判断 640"/>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2" name="テキスト ボックス 641"/>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79756</xdr:rowOff>
    </xdr:from>
    <xdr:to>
      <xdr:col>81</xdr:col>
      <xdr:colOff>101600</xdr:colOff>
      <xdr:row>79</xdr:row>
      <xdr:rowOff>9906</xdr:rowOff>
    </xdr:to>
    <xdr:sp macro="" textlink="">
      <xdr:nvSpPr>
        <xdr:cNvPr id="650" name="楕円 649"/>
        <xdr:cNvSpPr/>
      </xdr:nvSpPr>
      <xdr:spPr>
        <a:xfrm>
          <a:off x="15430500" y="134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1033</xdr:rowOff>
    </xdr:from>
    <xdr:ext cx="313932" cy="259045"/>
    <xdr:sp macro="" textlink="">
      <xdr:nvSpPr>
        <xdr:cNvPr id="651" name="テキスト ボックス 650"/>
        <xdr:cNvSpPr txBox="1"/>
      </xdr:nvSpPr>
      <xdr:spPr>
        <a:xfrm>
          <a:off x="15324333" y="13545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83871</xdr:rowOff>
    </xdr:from>
    <xdr:to>
      <xdr:col>76</xdr:col>
      <xdr:colOff>165100</xdr:colOff>
      <xdr:row>79</xdr:row>
      <xdr:rowOff>14021</xdr:rowOff>
    </xdr:to>
    <xdr:sp macro="" textlink="">
      <xdr:nvSpPr>
        <xdr:cNvPr id="652" name="楕円 651"/>
        <xdr:cNvSpPr/>
      </xdr:nvSpPr>
      <xdr:spPr>
        <a:xfrm>
          <a:off x="14541500" y="134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5148</xdr:rowOff>
    </xdr:from>
    <xdr:ext cx="313932" cy="259045"/>
    <xdr:sp macro="" textlink="">
      <xdr:nvSpPr>
        <xdr:cNvPr id="653" name="テキスト ボックス 652"/>
        <xdr:cNvSpPr txBox="1"/>
      </xdr:nvSpPr>
      <xdr:spPr>
        <a:xfrm>
          <a:off x="14435333" y="13549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1" name="直線コネクタ 680"/>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2"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3" name="直線コネクタ 682"/>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4"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5" name="直線コネクタ 684"/>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23685</xdr:rowOff>
    </xdr:from>
    <xdr:to>
      <xdr:col>85</xdr:col>
      <xdr:colOff>127000</xdr:colOff>
      <xdr:row>95</xdr:row>
      <xdr:rowOff>35382</xdr:rowOff>
    </xdr:to>
    <xdr:cxnSp macro="">
      <xdr:nvCxnSpPr>
        <xdr:cNvPr id="686" name="直線コネクタ 685"/>
        <xdr:cNvCxnSpPr/>
      </xdr:nvCxnSpPr>
      <xdr:spPr>
        <a:xfrm flipV="1">
          <a:off x="15481300" y="16311435"/>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59707</xdr:rowOff>
    </xdr:from>
    <xdr:ext cx="534377" cy="259045"/>
    <xdr:sp macro="" textlink="">
      <xdr:nvSpPr>
        <xdr:cNvPr id="687" name="公債費平均値テキスト"/>
        <xdr:cNvSpPr txBox="1"/>
      </xdr:nvSpPr>
      <xdr:spPr>
        <a:xfrm>
          <a:off x="16370300" y="16347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88" name="フローチャート: 判断 687"/>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35382</xdr:rowOff>
    </xdr:from>
    <xdr:to>
      <xdr:col>81</xdr:col>
      <xdr:colOff>50800</xdr:colOff>
      <xdr:row>95</xdr:row>
      <xdr:rowOff>74606</xdr:rowOff>
    </xdr:to>
    <xdr:cxnSp macro="">
      <xdr:nvCxnSpPr>
        <xdr:cNvPr id="689" name="直線コネクタ 688"/>
        <xdr:cNvCxnSpPr/>
      </xdr:nvCxnSpPr>
      <xdr:spPr>
        <a:xfrm flipV="1">
          <a:off x="14592300" y="16323132"/>
          <a:ext cx="8890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0" name="フローチャート: 判断 689"/>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164882</xdr:rowOff>
    </xdr:from>
    <xdr:ext cx="534377" cy="259045"/>
    <xdr:sp macro="" textlink="">
      <xdr:nvSpPr>
        <xdr:cNvPr id="691" name="テキスト ボックス 690"/>
        <xdr:cNvSpPr txBox="1"/>
      </xdr:nvSpPr>
      <xdr:spPr>
        <a:xfrm>
          <a:off x="15214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74606</xdr:rowOff>
    </xdr:from>
    <xdr:to>
      <xdr:col>76</xdr:col>
      <xdr:colOff>114300</xdr:colOff>
      <xdr:row>95</xdr:row>
      <xdr:rowOff>108496</xdr:rowOff>
    </xdr:to>
    <xdr:cxnSp macro="">
      <xdr:nvCxnSpPr>
        <xdr:cNvPr id="692" name="直線コネクタ 691"/>
        <xdr:cNvCxnSpPr/>
      </xdr:nvCxnSpPr>
      <xdr:spPr>
        <a:xfrm flipV="1">
          <a:off x="13703300" y="16362356"/>
          <a:ext cx="889000" cy="3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3" name="フローチャート: 判断 692"/>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133259</xdr:rowOff>
    </xdr:from>
    <xdr:ext cx="534377" cy="259045"/>
    <xdr:sp macro="" textlink="">
      <xdr:nvSpPr>
        <xdr:cNvPr id="694" name="テキスト ボックス 693"/>
        <xdr:cNvSpPr txBox="1"/>
      </xdr:nvSpPr>
      <xdr:spPr>
        <a:xfrm>
          <a:off x="14325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107238</xdr:rowOff>
    </xdr:from>
    <xdr:to>
      <xdr:col>71</xdr:col>
      <xdr:colOff>177800</xdr:colOff>
      <xdr:row>95</xdr:row>
      <xdr:rowOff>108496</xdr:rowOff>
    </xdr:to>
    <xdr:cxnSp macro="">
      <xdr:nvCxnSpPr>
        <xdr:cNvPr id="695" name="直線コネクタ 694"/>
        <xdr:cNvCxnSpPr/>
      </xdr:nvCxnSpPr>
      <xdr:spPr>
        <a:xfrm>
          <a:off x="12814300" y="16394988"/>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6" name="フローチャート: 判断 695"/>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123911</xdr:rowOff>
    </xdr:from>
    <xdr:ext cx="534377" cy="259045"/>
    <xdr:sp macro="" textlink="">
      <xdr:nvSpPr>
        <xdr:cNvPr id="697" name="テキスト ボックス 696"/>
        <xdr:cNvSpPr txBox="1"/>
      </xdr:nvSpPr>
      <xdr:spPr>
        <a:xfrm>
          <a:off x="13436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698" name="フローチャート: 判断 697"/>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125435</xdr:rowOff>
    </xdr:from>
    <xdr:ext cx="534377" cy="259045"/>
    <xdr:sp macro="" textlink="">
      <xdr:nvSpPr>
        <xdr:cNvPr id="699" name="テキスト ボックス 698"/>
        <xdr:cNvSpPr txBox="1"/>
      </xdr:nvSpPr>
      <xdr:spPr>
        <a:xfrm>
          <a:off x="12547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144335</xdr:rowOff>
    </xdr:from>
    <xdr:to>
      <xdr:col>85</xdr:col>
      <xdr:colOff>177800</xdr:colOff>
      <xdr:row>95</xdr:row>
      <xdr:rowOff>74485</xdr:rowOff>
    </xdr:to>
    <xdr:sp macro="" textlink="">
      <xdr:nvSpPr>
        <xdr:cNvPr id="705" name="楕円 704"/>
        <xdr:cNvSpPr/>
      </xdr:nvSpPr>
      <xdr:spPr>
        <a:xfrm>
          <a:off x="16268700" y="162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167212</xdr:rowOff>
    </xdr:from>
    <xdr:ext cx="534377" cy="259045"/>
    <xdr:sp macro="" textlink="">
      <xdr:nvSpPr>
        <xdr:cNvPr id="706" name="公債費該当値テキスト"/>
        <xdr:cNvSpPr txBox="1"/>
      </xdr:nvSpPr>
      <xdr:spPr>
        <a:xfrm>
          <a:off x="16370300" y="1611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156032</xdr:rowOff>
    </xdr:from>
    <xdr:to>
      <xdr:col>81</xdr:col>
      <xdr:colOff>101600</xdr:colOff>
      <xdr:row>95</xdr:row>
      <xdr:rowOff>86182</xdr:rowOff>
    </xdr:to>
    <xdr:sp macro="" textlink="">
      <xdr:nvSpPr>
        <xdr:cNvPr id="707" name="楕円 706"/>
        <xdr:cNvSpPr/>
      </xdr:nvSpPr>
      <xdr:spPr>
        <a:xfrm>
          <a:off x="15430500" y="1627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102709</xdr:rowOff>
    </xdr:from>
    <xdr:ext cx="534377" cy="259045"/>
    <xdr:sp macro="" textlink="">
      <xdr:nvSpPr>
        <xdr:cNvPr id="708" name="テキスト ボックス 707"/>
        <xdr:cNvSpPr txBox="1"/>
      </xdr:nvSpPr>
      <xdr:spPr>
        <a:xfrm>
          <a:off x="15214111" y="1604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23806</xdr:rowOff>
    </xdr:from>
    <xdr:to>
      <xdr:col>76</xdr:col>
      <xdr:colOff>165100</xdr:colOff>
      <xdr:row>95</xdr:row>
      <xdr:rowOff>125406</xdr:rowOff>
    </xdr:to>
    <xdr:sp macro="" textlink="">
      <xdr:nvSpPr>
        <xdr:cNvPr id="709" name="楕円 708"/>
        <xdr:cNvSpPr/>
      </xdr:nvSpPr>
      <xdr:spPr>
        <a:xfrm>
          <a:off x="14541500" y="163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141933</xdr:rowOff>
    </xdr:from>
    <xdr:ext cx="534377" cy="259045"/>
    <xdr:sp macro="" textlink="">
      <xdr:nvSpPr>
        <xdr:cNvPr id="710" name="テキスト ボックス 709"/>
        <xdr:cNvSpPr txBox="1"/>
      </xdr:nvSpPr>
      <xdr:spPr>
        <a:xfrm>
          <a:off x="14325111" y="1608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57696</xdr:rowOff>
    </xdr:from>
    <xdr:to>
      <xdr:col>72</xdr:col>
      <xdr:colOff>38100</xdr:colOff>
      <xdr:row>95</xdr:row>
      <xdr:rowOff>159296</xdr:rowOff>
    </xdr:to>
    <xdr:sp macro="" textlink="">
      <xdr:nvSpPr>
        <xdr:cNvPr id="711" name="楕円 710"/>
        <xdr:cNvSpPr/>
      </xdr:nvSpPr>
      <xdr:spPr>
        <a:xfrm>
          <a:off x="13652500" y="1634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150423</xdr:rowOff>
    </xdr:from>
    <xdr:ext cx="534377" cy="259045"/>
    <xdr:sp macro="" textlink="">
      <xdr:nvSpPr>
        <xdr:cNvPr id="712" name="テキスト ボックス 711"/>
        <xdr:cNvSpPr txBox="1"/>
      </xdr:nvSpPr>
      <xdr:spPr>
        <a:xfrm>
          <a:off x="13436111" y="1643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56438</xdr:rowOff>
    </xdr:from>
    <xdr:to>
      <xdr:col>67</xdr:col>
      <xdr:colOff>101600</xdr:colOff>
      <xdr:row>95</xdr:row>
      <xdr:rowOff>158038</xdr:rowOff>
    </xdr:to>
    <xdr:sp macro="" textlink="">
      <xdr:nvSpPr>
        <xdr:cNvPr id="713" name="楕円 712"/>
        <xdr:cNvSpPr/>
      </xdr:nvSpPr>
      <xdr:spPr>
        <a:xfrm>
          <a:off x="12763500" y="1634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149165</xdr:rowOff>
    </xdr:from>
    <xdr:ext cx="534377" cy="259045"/>
    <xdr:sp macro="" textlink="">
      <xdr:nvSpPr>
        <xdr:cNvPr id="714" name="テキスト ボックス 713"/>
        <xdr:cNvSpPr txBox="1"/>
      </xdr:nvSpPr>
      <xdr:spPr>
        <a:xfrm>
          <a:off x="12547111" y="1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38" name="直線コネクタ 737"/>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1"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2" name="直線コネクタ 741"/>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4"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5" name="フローチャート: 判断 744"/>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7" name="フローチャート: 判断 746"/>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48" name="テキスト ボックス 747"/>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0" name="フローチャート: 判断 749"/>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1" name="テキスト ボックス 750"/>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3" name="フローチャート: 判断 752"/>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4" name="テキスト ボックス 753"/>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5" name="フローチャート: 判断 754"/>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6" name="テキスト ボックス 755"/>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民生費については、教育・保育施設等運営給付費や福祉センター建設事業の増などにより、前年度と比較すると、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7,618</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167,724</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衛生費については、ごみ処理施設建設事業の減などにより、前年度と比較すると、</a:t>
          </a:r>
          <a:r>
            <a:rPr kumimoji="1" lang="en-US" altLang="ja-JP" sz="1300">
              <a:latin typeface="ＭＳ Ｐゴシック" panose="020B0600070205080204" pitchFamily="50" charset="-128"/>
              <a:ea typeface="ＭＳ Ｐゴシック" panose="020B0600070205080204" pitchFamily="50" charset="-128"/>
            </a:rPr>
            <a:t>3,163</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31,375</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商工費については、（仮称）森のスタジオ整備事業の増などにより、前年度と比較すると、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582</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4,426</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土木費については、公営住宅整備事業や優良建築物等整備事業の増などにより、前年度と比較すると、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8,187</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53,064</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教育費については、小学校老朽化リニューアル事業の増などにより、前年度と比較すると、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441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35,719</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財政調整基金については、各種交付金等の減額や社会保障関係費の増額などに伴う財源補填として、平成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a:t>
          </a:r>
          <a:r>
            <a:rPr kumimoji="1" lang="en-US" altLang="ja-JP" sz="1300">
              <a:latin typeface="ＭＳ ゴシック" pitchFamily="49" charset="-128"/>
              <a:ea typeface="ＭＳ ゴシック" pitchFamily="49" charset="-128"/>
            </a:rPr>
            <a:t>950,000</a:t>
          </a:r>
          <a:r>
            <a:rPr kumimoji="1" lang="ja-JP" altLang="en-US" sz="1300">
              <a:latin typeface="ＭＳ ゴシック" pitchFamily="49" charset="-128"/>
              <a:ea typeface="ＭＳ ゴシック" pitchFamily="49" charset="-128"/>
            </a:rPr>
            <a:t>千円を取崩したことから、標準財政規模比は</a:t>
          </a:r>
          <a:r>
            <a:rPr kumimoji="1" lang="en-US" altLang="ja-JP" sz="1300">
              <a:latin typeface="ＭＳ ゴシック" pitchFamily="49" charset="-128"/>
              <a:ea typeface="ＭＳ ゴシック" pitchFamily="49" charset="-128"/>
            </a:rPr>
            <a:t>1.98</a:t>
          </a:r>
          <a:r>
            <a:rPr kumimoji="1" lang="ja-JP" altLang="en-US" sz="1300">
              <a:latin typeface="ＭＳ ゴシック" pitchFamily="49" charset="-128"/>
              <a:ea typeface="ＭＳ ゴシック" pitchFamily="49" charset="-128"/>
            </a:rPr>
            <a:t>ポイント減少し、</a:t>
          </a:r>
          <a:r>
            <a:rPr kumimoji="1" lang="en-US" altLang="ja-JP" sz="1300">
              <a:latin typeface="ＭＳ ゴシック" pitchFamily="49" charset="-128"/>
              <a:ea typeface="ＭＳ ゴシック" pitchFamily="49" charset="-128"/>
            </a:rPr>
            <a:t>5.22</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実質収支は普通会計で</a:t>
          </a:r>
          <a:r>
            <a:rPr kumimoji="1" lang="en-US" altLang="ja-JP" sz="1300">
              <a:latin typeface="ＭＳ ゴシック" pitchFamily="49" charset="-128"/>
              <a:ea typeface="ＭＳ ゴシック" pitchFamily="49" charset="-128"/>
            </a:rPr>
            <a:t>519,659</a:t>
          </a:r>
          <a:r>
            <a:rPr kumimoji="1" lang="ja-JP" altLang="en-US" sz="1300">
              <a:latin typeface="ＭＳ ゴシック" pitchFamily="49" charset="-128"/>
              <a:ea typeface="ＭＳ ゴシック" pitchFamily="49" charset="-128"/>
            </a:rPr>
            <a:t>千円となり、実質収支比率は、</a:t>
          </a:r>
          <a:r>
            <a:rPr kumimoji="1" lang="en-US" altLang="ja-JP" sz="1300">
              <a:latin typeface="ＭＳ ゴシック" pitchFamily="49" charset="-128"/>
              <a:ea typeface="ＭＳ ゴシック" pitchFamily="49" charset="-128"/>
            </a:rPr>
            <a:t>0.73</a:t>
          </a:r>
          <a:r>
            <a:rPr kumimoji="1" lang="ja-JP" altLang="en-US" sz="1300">
              <a:latin typeface="ＭＳ ゴシック" pitchFamily="49" charset="-128"/>
              <a:ea typeface="ＭＳ ゴシック" pitchFamily="49" charset="-128"/>
            </a:rPr>
            <a:t>ポイント増加し、</a:t>
          </a:r>
          <a:r>
            <a:rPr kumimoji="1" lang="en-US" altLang="ja-JP" sz="1300">
              <a:latin typeface="ＭＳ ゴシック" pitchFamily="49" charset="-128"/>
              <a:ea typeface="ＭＳ ゴシック" pitchFamily="49" charset="-128"/>
            </a:rPr>
            <a:t>1.24</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実質単年度収支については、前年度から</a:t>
          </a:r>
          <a:r>
            <a:rPr kumimoji="1" lang="en-US" altLang="ja-JP" sz="1300">
              <a:latin typeface="ＭＳ ゴシック" pitchFamily="49" charset="-128"/>
              <a:ea typeface="ＭＳ ゴシック" pitchFamily="49" charset="-128"/>
            </a:rPr>
            <a:t>2.11</a:t>
          </a:r>
          <a:r>
            <a:rPr kumimoji="1" lang="ja-JP" altLang="en-US" sz="1300">
              <a:latin typeface="ＭＳ ゴシック" pitchFamily="49" charset="-128"/>
              <a:ea typeface="ＭＳ ゴシック" pitchFamily="49" charset="-128"/>
            </a:rPr>
            <a:t>ポイント上昇し、▲</a:t>
          </a:r>
          <a:r>
            <a:rPr kumimoji="1" lang="en-US" altLang="ja-JP" sz="1300">
              <a:latin typeface="ＭＳ ゴシック" pitchFamily="49" charset="-128"/>
              <a:ea typeface="ＭＳ ゴシック" pitchFamily="49" charset="-128"/>
            </a:rPr>
            <a:t>1.54</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病院事業会計については、給与勧告等に伴い人件費が増加する一方で、それに見合った医業収益が得られていないことが赤字の大きな要因となっている。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は、自治体病院として、地域住民に良質な医療を安定的かつ継続的に提供するためにも、「新市立甲府病院改革プラン」に基づき、持続性のある経営基盤の確立に向けて収益確保と経費削減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74990197</v>
      </c>
      <c r="BO4" s="410"/>
      <c r="BP4" s="410"/>
      <c r="BQ4" s="410"/>
      <c r="BR4" s="410"/>
      <c r="BS4" s="410"/>
      <c r="BT4" s="410"/>
      <c r="BU4" s="411"/>
      <c r="BV4" s="409">
        <v>72373452</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1.2</v>
      </c>
      <c r="CU4" s="416"/>
      <c r="CV4" s="416"/>
      <c r="CW4" s="416"/>
      <c r="CX4" s="416"/>
      <c r="CY4" s="416"/>
      <c r="CZ4" s="416"/>
      <c r="DA4" s="417"/>
      <c r="DB4" s="415">
        <v>0.5</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74122669</v>
      </c>
      <c r="BO5" s="447"/>
      <c r="BP5" s="447"/>
      <c r="BQ5" s="447"/>
      <c r="BR5" s="447"/>
      <c r="BS5" s="447"/>
      <c r="BT5" s="447"/>
      <c r="BU5" s="448"/>
      <c r="BV5" s="446">
        <v>71848840</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96.8</v>
      </c>
      <c r="CU5" s="444"/>
      <c r="CV5" s="444"/>
      <c r="CW5" s="444"/>
      <c r="CX5" s="444"/>
      <c r="CY5" s="444"/>
      <c r="CZ5" s="444"/>
      <c r="DA5" s="445"/>
      <c r="DB5" s="443">
        <v>95.8</v>
      </c>
      <c r="DC5" s="444"/>
      <c r="DD5" s="444"/>
      <c r="DE5" s="444"/>
      <c r="DF5" s="444"/>
      <c r="DG5" s="444"/>
      <c r="DH5" s="444"/>
      <c r="DI5" s="445"/>
      <c r="DJ5" s="165"/>
      <c r="DK5" s="165"/>
      <c r="DL5" s="165"/>
      <c r="DM5" s="165"/>
      <c r="DN5" s="165"/>
      <c r="DO5" s="165"/>
    </row>
    <row r="6" spans="1:119" ht="18.75" customHeight="1" x14ac:dyDescent="0.2">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867528</v>
      </c>
      <c r="BO6" s="447"/>
      <c r="BP6" s="447"/>
      <c r="BQ6" s="447"/>
      <c r="BR6" s="447"/>
      <c r="BS6" s="447"/>
      <c r="BT6" s="447"/>
      <c r="BU6" s="448"/>
      <c r="BV6" s="446">
        <v>524612</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105.3</v>
      </c>
      <c r="CU6" s="484"/>
      <c r="CV6" s="484"/>
      <c r="CW6" s="484"/>
      <c r="CX6" s="484"/>
      <c r="CY6" s="484"/>
      <c r="CZ6" s="484"/>
      <c r="DA6" s="485"/>
      <c r="DB6" s="483">
        <v>103.6</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347869</v>
      </c>
      <c r="BO7" s="447"/>
      <c r="BP7" s="447"/>
      <c r="BQ7" s="447"/>
      <c r="BR7" s="447"/>
      <c r="BS7" s="447"/>
      <c r="BT7" s="447"/>
      <c r="BU7" s="448"/>
      <c r="BV7" s="446">
        <v>310016</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41901223</v>
      </c>
      <c r="CU7" s="447"/>
      <c r="CV7" s="447"/>
      <c r="CW7" s="447"/>
      <c r="CX7" s="447"/>
      <c r="CY7" s="447"/>
      <c r="CZ7" s="447"/>
      <c r="DA7" s="448"/>
      <c r="DB7" s="446">
        <v>41920372</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87</v>
      </c>
      <c r="AV8" s="479"/>
      <c r="AW8" s="479"/>
      <c r="AX8" s="479"/>
      <c r="AY8" s="480" t="s">
        <v>102</v>
      </c>
      <c r="AZ8" s="481"/>
      <c r="BA8" s="481"/>
      <c r="BB8" s="481"/>
      <c r="BC8" s="481"/>
      <c r="BD8" s="481"/>
      <c r="BE8" s="481"/>
      <c r="BF8" s="481"/>
      <c r="BG8" s="481"/>
      <c r="BH8" s="481"/>
      <c r="BI8" s="481"/>
      <c r="BJ8" s="481"/>
      <c r="BK8" s="481"/>
      <c r="BL8" s="481"/>
      <c r="BM8" s="482"/>
      <c r="BN8" s="446">
        <v>519659</v>
      </c>
      <c r="BO8" s="447"/>
      <c r="BP8" s="447"/>
      <c r="BQ8" s="447"/>
      <c r="BR8" s="447"/>
      <c r="BS8" s="447"/>
      <c r="BT8" s="447"/>
      <c r="BU8" s="448"/>
      <c r="BV8" s="446">
        <v>214596</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0.77</v>
      </c>
      <c r="CU8" s="487"/>
      <c r="CV8" s="487"/>
      <c r="CW8" s="487"/>
      <c r="CX8" s="487"/>
      <c r="CY8" s="487"/>
      <c r="CZ8" s="487"/>
      <c r="DA8" s="488"/>
      <c r="DB8" s="486">
        <v>0.77</v>
      </c>
      <c r="DC8" s="487"/>
      <c r="DD8" s="487"/>
      <c r="DE8" s="487"/>
      <c r="DF8" s="487"/>
      <c r="DG8" s="487"/>
      <c r="DH8" s="487"/>
      <c r="DI8" s="488"/>
      <c r="DJ8" s="165"/>
      <c r="DK8" s="165"/>
      <c r="DL8" s="165"/>
      <c r="DM8" s="165"/>
      <c r="DN8" s="165"/>
      <c r="DO8" s="165"/>
    </row>
    <row r="9" spans="1:119" ht="18.75" customHeight="1" thickBot="1" x14ac:dyDescent="0.25">
      <c r="A9" s="166"/>
      <c r="B9" s="440" t="s">
        <v>104</v>
      </c>
      <c r="C9" s="441"/>
      <c r="D9" s="441"/>
      <c r="E9" s="441"/>
      <c r="F9" s="441"/>
      <c r="G9" s="441"/>
      <c r="H9" s="441"/>
      <c r="I9" s="441"/>
      <c r="J9" s="441"/>
      <c r="K9" s="489"/>
      <c r="L9" s="490" t="s">
        <v>105</v>
      </c>
      <c r="M9" s="491"/>
      <c r="N9" s="491"/>
      <c r="O9" s="491"/>
      <c r="P9" s="491"/>
      <c r="Q9" s="492"/>
      <c r="R9" s="493">
        <v>193125</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305063</v>
      </c>
      <c r="BO9" s="447"/>
      <c r="BP9" s="447"/>
      <c r="BQ9" s="447"/>
      <c r="BR9" s="447"/>
      <c r="BS9" s="447"/>
      <c r="BT9" s="447"/>
      <c r="BU9" s="448"/>
      <c r="BV9" s="446">
        <v>-662325</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14.5</v>
      </c>
      <c r="CU9" s="444"/>
      <c r="CV9" s="444"/>
      <c r="CW9" s="444"/>
      <c r="CX9" s="444"/>
      <c r="CY9" s="444"/>
      <c r="CZ9" s="444"/>
      <c r="DA9" s="445"/>
      <c r="DB9" s="443">
        <v>14.5</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110</v>
      </c>
      <c r="M10" s="476"/>
      <c r="N10" s="476"/>
      <c r="O10" s="476"/>
      <c r="P10" s="476"/>
      <c r="Q10" s="477"/>
      <c r="R10" s="497">
        <v>198992</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1348</v>
      </c>
      <c r="BO10" s="447"/>
      <c r="BP10" s="447"/>
      <c r="BQ10" s="447"/>
      <c r="BR10" s="447"/>
      <c r="BS10" s="447"/>
      <c r="BT10" s="447"/>
      <c r="BU10" s="448"/>
      <c r="BV10" s="446">
        <v>874</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31108</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2">
      <c r="A12" s="166"/>
      <c r="B12" s="506" t="s">
        <v>123</v>
      </c>
      <c r="C12" s="507"/>
      <c r="D12" s="507"/>
      <c r="E12" s="507"/>
      <c r="F12" s="507"/>
      <c r="G12" s="507"/>
      <c r="H12" s="507"/>
      <c r="I12" s="507"/>
      <c r="J12" s="507"/>
      <c r="K12" s="508"/>
      <c r="L12" s="515" t="s">
        <v>124</v>
      </c>
      <c r="M12" s="516"/>
      <c r="N12" s="516"/>
      <c r="O12" s="516"/>
      <c r="P12" s="516"/>
      <c r="Q12" s="517"/>
      <c r="R12" s="518">
        <v>190122</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87</v>
      </c>
      <c r="AV12" s="479"/>
      <c r="AW12" s="479"/>
      <c r="AX12" s="479"/>
      <c r="AY12" s="480" t="s">
        <v>128</v>
      </c>
      <c r="AZ12" s="481"/>
      <c r="BA12" s="481"/>
      <c r="BB12" s="481"/>
      <c r="BC12" s="481"/>
      <c r="BD12" s="481"/>
      <c r="BE12" s="481"/>
      <c r="BF12" s="481"/>
      <c r="BG12" s="481"/>
      <c r="BH12" s="481"/>
      <c r="BI12" s="481"/>
      <c r="BJ12" s="481"/>
      <c r="BK12" s="481"/>
      <c r="BL12" s="481"/>
      <c r="BM12" s="482"/>
      <c r="BN12" s="446">
        <v>950000</v>
      </c>
      <c r="BO12" s="447"/>
      <c r="BP12" s="447"/>
      <c r="BQ12" s="447"/>
      <c r="BR12" s="447"/>
      <c r="BS12" s="447"/>
      <c r="BT12" s="447"/>
      <c r="BU12" s="448"/>
      <c r="BV12" s="446">
        <v>900000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131</v>
      </c>
      <c r="N13" s="535"/>
      <c r="O13" s="535"/>
      <c r="P13" s="535"/>
      <c r="Q13" s="536"/>
      <c r="R13" s="527">
        <v>184838</v>
      </c>
      <c r="S13" s="528"/>
      <c r="T13" s="528"/>
      <c r="U13" s="528"/>
      <c r="V13" s="529"/>
      <c r="W13" s="462" t="s">
        <v>132</v>
      </c>
      <c r="X13" s="463"/>
      <c r="Y13" s="463"/>
      <c r="Z13" s="463"/>
      <c r="AA13" s="463"/>
      <c r="AB13" s="453"/>
      <c r="AC13" s="497">
        <v>2254</v>
      </c>
      <c r="AD13" s="498"/>
      <c r="AE13" s="498"/>
      <c r="AF13" s="498"/>
      <c r="AG13" s="537"/>
      <c r="AH13" s="497">
        <v>2331</v>
      </c>
      <c r="AI13" s="498"/>
      <c r="AJ13" s="498"/>
      <c r="AK13" s="498"/>
      <c r="AL13" s="499"/>
      <c r="AM13" s="475" t="s">
        <v>133</v>
      </c>
      <c r="AN13" s="476"/>
      <c r="AO13" s="476"/>
      <c r="AP13" s="476"/>
      <c r="AQ13" s="476"/>
      <c r="AR13" s="476"/>
      <c r="AS13" s="476"/>
      <c r="AT13" s="477"/>
      <c r="AU13" s="478" t="s">
        <v>112</v>
      </c>
      <c r="AV13" s="479"/>
      <c r="AW13" s="479"/>
      <c r="AX13" s="479"/>
      <c r="AY13" s="480" t="s">
        <v>134</v>
      </c>
      <c r="AZ13" s="481"/>
      <c r="BA13" s="481"/>
      <c r="BB13" s="481"/>
      <c r="BC13" s="481"/>
      <c r="BD13" s="481"/>
      <c r="BE13" s="481"/>
      <c r="BF13" s="481"/>
      <c r="BG13" s="481"/>
      <c r="BH13" s="481"/>
      <c r="BI13" s="481"/>
      <c r="BJ13" s="481"/>
      <c r="BK13" s="481"/>
      <c r="BL13" s="481"/>
      <c r="BM13" s="482"/>
      <c r="BN13" s="446">
        <v>-643589</v>
      </c>
      <c r="BO13" s="447"/>
      <c r="BP13" s="447"/>
      <c r="BQ13" s="447"/>
      <c r="BR13" s="447"/>
      <c r="BS13" s="447"/>
      <c r="BT13" s="447"/>
      <c r="BU13" s="448"/>
      <c r="BV13" s="446">
        <v>-1530343</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7.1</v>
      </c>
      <c r="CU13" s="444"/>
      <c r="CV13" s="444"/>
      <c r="CW13" s="444"/>
      <c r="CX13" s="444"/>
      <c r="CY13" s="444"/>
      <c r="CZ13" s="444"/>
      <c r="DA13" s="445"/>
      <c r="DB13" s="443">
        <v>7.2</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136</v>
      </c>
      <c r="M14" s="525"/>
      <c r="N14" s="525"/>
      <c r="O14" s="525"/>
      <c r="P14" s="525"/>
      <c r="Q14" s="526"/>
      <c r="R14" s="527">
        <v>191673</v>
      </c>
      <c r="S14" s="528"/>
      <c r="T14" s="528"/>
      <c r="U14" s="528"/>
      <c r="V14" s="529"/>
      <c r="W14" s="436"/>
      <c r="X14" s="437"/>
      <c r="Y14" s="437"/>
      <c r="Z14" s="437"/>
      <c r="AA14" s="437"/>
      <c r="AB14" s="426"/>
      <c r="AC14" s="530">
        <v>2.7</v>
      </c>
      <c r="AD14" s="531"/>
      <c r="AE14" s="531"/>
      <c r="AF14" s="531"/>
      <c r="AG14" s="532"/>
      <c r="AH14" s="530">
        <v>2.7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78.900000000000006</v>
      </c>
      <c r="CU14" s="542"/>
      <c r="CV14" s="542"/>
      <c r="CW14" s="542"/>
      <c r="CX14" s="542"/>
      <c r="CY14" s="542"/>
      <c r="CZ14" s="542"/>
      <c r="DA14" s="543"/>
      <c r="DB14" s="541">
        <v>70.8</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138</v>
      </c>
      <c r="N15" s="535"/>
      <c r="O15" s="535"/>
      <c r="P15" s="535"/>
      <c r="Q15" s="536"/>
      <c r="R15" s="527">
        <v>186492</v>
      </c>
      <c r="S15" s="528"/>
      <c r="T15" s="528"/>
      <c r="U15" s="528"/>
      <c r="V15" s="529"/>
      <c r="W15" s="462" t="s">
        <v>139</v>
      </c>
      <c r="X15" s="463"/>
      <c r="Y15" s="463"/>
      <c r="Z15" s="463"/>
      <c r="AA15" s="463"/>
      <c r="AB15" s="453"/>
      <c r="AC15" s="497">
        <v>19758</v>
      </c>
      <c r="AD15" s="498"/>
      <c r="AE15" s="498"/>
      <c r="AF15" s="498"/>
      <c r="AG15" s="537"/>
      <c r="AH15" s="497">
        <v>20602</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24139733</v>
      </c>
      <c r="BO15" s="410"/>
      <c r="BP15" s="410"/>
      <c r="BQ15" s="410"/>
      <c r="BR15" s="410"/>
      <c r="BS15" s="410"/>
      <c r="BT15" s="410"/>
      <c r="BU15" s="411"/>
      <c r="BV15" s="409">
        <v>24350196</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23.3</v>
      </c>
      <c r="AD16" s="531"/>
      <c r="AE16" s="531"/>
      <c r="AF16" s="531"/>
      <c r="AG16" s="532"/>
      <c r="AH16" s="530">
        <v>23.6</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31155782</v>
      </c>
      <c r="BO16" s="447"/>
      <c r="BP16" s="447"/>
      <c r="BQ16" s="447"/>
      <c r="BR16" s="447"/>
      <c r="BS16" s="447"/>
      <c r="BT16" s="447"/>
      <c r="BU16" s="448"/>
      <c r="BV16" s="446">
        <v>31340929</v>
      </c>
      <c r="BW16" s="447"/>
      <c r="BX16" s="447"/>
      <c r="BY16" s="447"/>
      <c r="BZ16" s="447"/>
      <c r="CA16" s="447"/>
      <c r="CB16" s="447"/>
      <c r="CC16" s="448"/>
      <c r="CD16" s="180"/>
      <c r="CE16" s="553" t="s">
        <v>145</v>
      </c>
      <c r="CF16" s="553"/>
      <c r="CG16" s="553"/>
      <c r="CH16" s="553"/>
      <c r="CI16" s="553"/>
      <c r="CJ16" s="553"/>
      <c r="CK16" s="553"/>
      <c r="CL16" s="553"/>
      <c r="CM16" s="553"/>
      <c r="CN16" s="553"/>
      <c r="CO16" s="553"/>
      <c r="CP16" s="553"/>
      <c r="CQ16" s="553"/>
      <c r="CR16" s="553"/>
      <c r="CS16" s="554"/>
      <c r="CT16" s="443">
        <v>8.6</v>
      </c>
      <c r="CU16" s="444"/>
      <c r="CV16" s="444"/>
      <c r="CW16" s="444"/>
      <c r="CX16" s="444"/>
      <c r="CY16" s="444"/>
      <c r="CZ16" s="444"/>
      <c r="DA16" s="445"/>
      <c r="DB16" s="443" t="s">
        <v>146</v>
      </c>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62657</v>
      </c>
      <c r="AD17" s="498"/>
      <c r="AE17" s="498"/>
      <c r="AF17" s="498"/>
      <c r="AG17" s="537"/>
      <c r="AH17" s="497">
        <v>64211</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31067176</v>
      </c>
      <c r="BO17" s="447"/>
      <c r="BP17" s="447"/>
      <c r="BQ17" s="447"/>
      <c r="BR17" s="447"/>
      <c r="BS17" s="447"/>
      <c r="BT17" s="447"/>
      <c r="BU17" s="448"/>
      <c r="BV17" s="446">
        <v>31344226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151</v>
      </c>
      <c r="C18" s="489"/>
      <c r="D18" s="489"/>
      <c r="E18" s="558"/>
      <c r="F18" s="558"/>
      <c r="G18" s="558"/>
      <c r="H18" s="558"/>
      <c r="I18" s="558"/>
      <c r="J18" s="558"/>
      <c r="K18" s="558"/>
      <c r="L18" s="559">
        <v>212.47</v>
      </c>
      <c r="M18" s="559"/>
      <c r="N18" s="559"/>
      <c r="O18" s="559"/>
      <c r="P18" s="559"/>
      <c r="Q18" s="559"/>
      <c r="R18" s="560"/>
      <c r="S18" s="560"/>
      <c r="T18" s="560"/>
      <c r="U18" s="560"/>
      <c r="V18" s="561"/>
      <c r="W18" s="464"/>
      <c r="X18" s="465"/>
      <c r="Y18" s="465"/>
      <c r="Z18" s="465"/>
      <c r="AA18" s="465"/>
      <c r="AB18" s="456"/>
      <c r="AC18" s="562">
        <v>74</v>
      </c>
      <c r="AD18" s="563"/>
      <c r="AE18" s="563"/>
      <c r="AF18" s="563"/>
      <c r="AG18" s="564"/>
      <c r="AH18" s="562">
        <v>73.7</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41157318</v>
      </c>
      <c r="BO18" s="447"/>
      <c r="BP18" s="447"/>
      <c r="BQ18" s="447"/>
      <c r="BR18" s="447"/>
      <c r="BS18" s="447"/>
      <c r="BT18" s="447"/>
      <c r="BU18" s="448"/>
      <c r="BV18" s="446">
        <v>40119108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153</v>
      </c>
      <c r="C19" s="489"/>
      <c r="D19" s="489"/>
      <c r="E19" s="558"/>
      <c r="F19" s="558"/>
      <c r="G19" s="558"/>
      <c r="H19" s="558"/>
      <c r="I19" s="558"/>
      <c r="J19" s="558"/>
      <c r="K19" s="558"/>
      <c r="L19" s="566">
        <v>909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46969880</v>
      </c>
      <c r="BO19" s="447"/>
      <c r="BP19" s="447"/>
      <c r="BQ19" s="447"/>
      <c r="BR19" s="447"/>
      <c r="BS19" s="447"/>
      <c r="BT19" s="447"/>
      <c r="BU19" s="448"/>
      <c r="BV19" s="446">
        <v>46599394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155</v>
      </c>
      <c r="C20" s="489"/>
      <c r="D20" s="489"/>
      <c r="E20" s="558"/>
      <c r="F20" s="558"/>
      <c r="G20" s="558"/>
      <c r="H20" s="558"/>
      <c r="I20" s="558"/>
      <c r="J20" s="558"/>
      <c r="K20" s="558"/>
      <c r="L20" s="566">
        <v>85057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77481097</v>
      </c>
      <c r="BO23" s="447"/>
      <c r="BP23" s="447"/>
      <c r="BQ23" s="447"/>
      <c r="BR23" s="447"/>
      <c r="BS23" s="447"/>
      <c r="BT23" s="447"/>
      <c r="BU23" s="448"/>
      <c r="BV23" s="446">
        <v>75554905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164</v>
      </c>
      <c r="F24" s="476"/>
      <c r="G24" s="476"/>
      <c r="H24" s="476"/>
      <c r="I24" s="476"/>
      <c r="J24" s="476"/>
      <c r="K24" s="477"/>
      <c r="L24" s="497">
        <v>1</v>
      </c>
      <c r="M24" s="498"/>
      <c r="N24" s="498"/>
      <c r="O24" s="498"/>
      <c r="P24" s="537"/>
      <c r="Q24" s="497">
        <v>9720</v>
      </c>
      <c r="R24" s="498"/>
      <c r="S24" s="498"/>
      <c r="T24" s="498"/>
      <c r="U24" s="498"/>
      <c r="V24" s="537"/>
      <c r="W24" s="596"/>
      <c r="X24" s="584"/>
      <c r="Y24" s="585"/>
      <c r="Z24" s="496" t="s">
        <v>165</v>
      </c>
      <c r="AA24" s="476"/>
      <c r="AB24" s="476"/>
      <c r="AC24" s="476"/>
      <c r="AD24" s="476"/>
      <c r="AE24" s="476"/>
      <c r="AF24" s="476"/>
      <c r="AG24" s="477"/>
      <c r="AH24" s="497">
        <v>938</v>
      </c>
      <c r="AI24" s="498"/>
      <c r="AJ24" s="498"/>
      <c r="AK24" s="498"/>
      <c r="AL24" s="537"/>
      <c r="AM24" s="497">
        <v>3063508</v>
      </c>
      <c r="AN24" s="498"/>
      <c r="AO24" s="498"/>
      <c r="AP24" s="498"/>
      <c r="AQ24" s="498"/>
      <c r="AR24" s="537"/>
      <c r="AS24" s="497">
        <v>3266</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44495679</v>
      </c>
      <c r="BO24" s="447"/>
      <c r="BP24" s="447"/>
      <c r="BQ24" s="447"/>
      <c r="BR24" s="447"/>
      <c r="BS24" s="447"/>
      <c r="BT24" s="447"/>
      <c r="BU24" s="448"/>
      <c r="BV24" s="446">
        <v>42901709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167</v>
      </c>
      <c r="F25" s="476"/>
      <c r="G25" s="476"/>
      <c r="H25" s="476"/>
      <c r="I25" s="476"/>
      <c r="J25" s="476"/>
      <c r="K25" s="477"/>
      <c r="L25" s="497">
        <v>2</v>
      </c>
      <c r="M25" s="498"/>
      <c r="N25" s="498"/>
      <c r="O25" s="498"/>
      <c r="P25" s="537"/>
      <c r="Q25" s="497">
        <v>7920</v>
      </c>
      <c r="R25" s="498"/>
      <c r="S25" s="498"/>
      <c r="T25" s="498"/>
      <c r="U25" s="498"/>
      <c r="V25" s="537"/>
      <c r="W25" s="596"/>
      <c r="X25" s="584"/>
      <c r="Y25" s="585"/>
      <c r="Z25" s="496" t="s">
        <v>168</v>
      </c>
      <c r="AA25" s="476"/>
      <c r="AB25" s="476"/>
      <c r="AC25" s="476"/>
      <c r="AD25" s="476"/>
      <c r="AE25" s="476"/>
      <c r="AF25" s="476"/>
      <c r="AG25" s="477"/>
      <c r="AH25" s="497" t="s">
        <v>146</v>
      </c>
      <c r="AI25" s="498"/>
      <c r="AJ25" s="498"/>
      <c r="AK25" s="498"/>
      <c r="AL25" s="537"/>
      <c r="AM25" s="497" t="s">
        <v>130</v>
      </c>
      <c r="AN25" s="498"/>
      <c r="AO25" s="498"/>
      <c r="AP25" s="498"/>
      <c r="AQ25" s="498"/>
      <c r="AR25" s="537"/>
      <c r="AS25" s="497" t="s">
        <v>146</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t="s">
        <v>121</v>
      </c>
      <c r="BO25" s="410"/>
      <c r="BP25" s="410"/>
      <c r="BQ25" s="410"/>
      <c r="BR25" s="410"/>
      <c r="BS25" s="410"/>
      <c r="BT25" s="410"/>
      <c r="BU25" s="411"/>
      <c r="BV25" s="409">
        <v>2004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170</v>
      </c>
      <c r="F26" s="476"/>
      <c r="G26" s="476"/>
      <c r="H26" s="476"/>
      <c r="I26" s="476"/>
      <c r="J26" s="476"/>
      <c r="K26" s="477"/>
      <c r="L26" s="497">
        <v>1</v>
      </c>
      <c r="M26" s="498"/>
      <c r="N26" s="498"/>
      <c r="O26" s="498"/>
      <c r="P26" s="537"/>
      <c r="Q26" s="497">
        <v>6795</v>
      </c>
      <c r="R26" s="498"/>
      <c r="S26" s="498"/>
      <c r="T26" s="498"/>
      <c r="U26" s="498"/>
      <c r="V26" s="537"/>
      <c r="W26" s="596"/>
      <c r="X26" s="584"/>
      <c r="Y26" s="585"/>
      <c r="Z26" s="496" t="s">
        <v>171</v>
      </c>
      <c r="AA26" s="606"/>
      <c r="AB26" s="606"/>
      <c r="AC26" s="606"/>
      <c r="AD26" s="606"/>
      <c r="AE26" s="606"/>
      <c r="AF26" s="606"/>
      <c r="AG26" s="607"/>
      <c r="AH26" s="497">
        <v>130</v>
      </c>
      <c r="AI26" s="498"/>
      <c r="AJ26" s="498"/>
      <c r="AK26" s="498"/>
      <c r="AL26" s="537"/>
      <c r="AM26" s="497">
        <v>445250</v>
      </c>
      <c r="AN26" s="498"/>
      <c r="AO26" s="498"/>
      <c r="AP26" s="498"/>
      <c r="AQ26" s="498"/>
      <c r="AR26" s="537"/>
      <c r="AS26" s="497">
        <v>3425</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146</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173</v>
      </c>
      <c r="F27" s="476"/>
      <c r="G27" s="476"/>
      <c r="H27" s="476"/>
      <c r="I27" s="476"/>
      <c r="J27" s="476"/>
      <c r="K27" s="477"/>
      <c r="L27" s="497">
        <v>1</v>
      </c>
      <c r="M27" s="498"/>
      <c r="N27" s="498"/>
      <c r="O27" s="498"/>
      <c r="P27" s="537"/>
      <c r="Q27" s="497">
        <v>6600</v>
      </c>
      <c r="R27" s="498"/>
      <c r="S27" s="498"/>
      <c r="T27" s="498"/>
      <c r="U27" s="498"/>
      <c r="V27" s="537"/>
      <c r="W27" s="596"/>
      <c r="X27" s="584"/>
      <c r="Y27" s="585"/>
      <c r="Z27" s="496" t="s">
        <v>174</v>
      </c>
      <c r="AA27" s="476"/>
      <c r="AB27" s="476"/>
      <c r="AC27" s="476"/>
      <c r="AD27" s="476"/>
      <c r="AE27" s="476"/>
      <c r="AF27" s="476"/>
      <c r="AG27" s="477"/>
      <c r="AH27" s="497">
        <v>64</v>
      </c>
      <c r="AI27" s="498"/>
      <c r="AJ27" s="498"/>
      <c r="AK27" s="498"/>
      <c r="AL27" s="537"/>
      <c r="AM27" s="497">
        <v>259396</v>
      </c>
      <c r="AN27" s="498"/>
      <c r="AO27" s="498"/>
      <c r="AP27" s="498"/>
      <c r="AQ27" s="498"/>
      <c r="AR27" s="537"/>
      <c r="AS27" s="497">
        <v>4053</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2893771</v>
      </c>
      <c r="BO27" s="620"/>
      <c r="BP27" s="620"/>
      <c r="BQ27" s="620"/>
      <c r="BR27" s="620"/>
      <c r="BS27" s="620"/>
      <c r="BT27" s="620"/>
      <c r="BU27" s="621"/>
      <c r="BV27" s="619">
        <v>2888746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176</v>
      </c>
      <c r="F28" s="476"/>
      <c r="G28" s="476"/>
      <c r="H28" s="476"/>
      <c r="I28" s="476"/>
      <c r="J28" s="476"/>
      <c r="K28" s="477"/>
      <c r="L28" s="497">
        <v>1</v>
      </c>
      <c r="M28" s="498"/>
      <c r="N28" s="498"/>
      <c r="O28" s="498"/>
      <c r="P28" s="537"/>
      <c r="Q28" s="497">
        <v>6100</v>
      </c>
      <c r="R28" s="498"/>
      <c r="S28" s="498"/>
      <c r="T28" s="498"/>
      <c r="U28" s="498"/>
      <c r="V28" s="537"/>
      <c r="W28" s="596"/>
      <c r="X28" s="584"/>
      <c r="Y28" s="585"/>
      <c r="Z28" s="496" t="s">
        <v>177</v>
      </c>
      <c r="AA28" s="476"/>
      <c r="AB28" s="476"/>
      <c r="AC28" s="476"/>
      <c r="AD28" s="476"/>
      <c r="AE28" s="476"/>
      <c r="AF28" s="476"/>
      <c r="AG28" s="477"/>
      <c r="AH28" s="497" t="s">
        <v>146</v>
      </c>
      <c r="AI28" s="498"/>
      <c r="AJ28" s="498"/>
      <c r="AK28" s="498"/>
      <c r="AL28" s="537"/>
      <c r="AM28" s="497" t="s">
        <v>146</v>
      </c>
      <c r="AN28" s="498"/>
      <c r="AO28" s="498"/>
      <c r="AP28" s="498"/>
      <c r="AQ28" s="498"/>
      <c r="AR28" s="537"/>
      <c r="AS28" s="497" t="s">
        <v>146</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2187737</v>
      </c>
      <c r="BO28" s="410"/>
      <c r="BP28" s="410"/>
      <c r="BQ28" s="410"/>
      <c r="BR28" s="410"/>
      <c r="BS28" s="410"/>
      <c r="BT28" s="410"/>
      <c r="BU28" s="411"/>
      <c r="BV28" s="409">
        <v>3016389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179</v>
      </c>
      <c r="F29" s="476"/>
      <c r="G29" s="476"/>
      <c r="H29" s="476"/>
      <c r="I29" s="476"/>
      <c r="J29" s="476"/>
      <c r="K29" s="477"/>
      <c r="L29" s="497">
        <v>30</v>
      </c>
      <c r="M29" s="498"/>
      <c r="N29" s="498"/>
      <c r="O29" s="498"/>
      <c r="P29" s="537"/>
      <c r="Q29" s="497">
        <v>5900</v>
      </c>
      <c r="R29" s="498"/>
      <c r="S29" s="498"/>
      <c r="T29" s="498"/>
      <c r="U29" s="498"/>
      <c r="V29" s="537"/>
      <c r="W29" s="597"/>
      <c r="X29" s="598"/>
      <c r="Y29" s="599"/>
      <c r="Z29" s="496" t="s">
        <v>180</v>
      </c>
      <c r="AA29" s="476"/>
      <c r="AB29" s="476"/>
      <c r="AC29" s="476"/>
      <c r="AD29" s="476"/>
      <c r="AE29" s="476"/>
      <c r="AF29" s="476"/>
      <c r="AG29" s="477"/>
      <c r="AH29" s="497">
        <v>1002</v>
      </c>
      <c r="AI29" s="498"/>
      <c r="AJ29" s="498"/>
      <c r="AK29" s="498"/>
      <c r="AL29" s="537"/>
      <c r="AM29" s="497">
        <v>3322904</v>
      </c>
      <c r="AN29" s="498"/>
      <c r="AO29" s="498"/>
      <c r="AP29" s="498"/>
      <c r="AQ29" s="498"/>
      <c r="AR29" s="537"/>
      <c r="AS29" s="497">
        <v>3316</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34447</v>
      </c>
      <c r="BO29" s="447"/>
      <c r="BP29" s="447"/>
      <c r="BQ29" s="447"/>
      <c r="BR29" s="447"/>
      <c r="BS29" s="447"/>
      <c r="BT29" s="447"/>
      <c r="BU29" s="448"/>
      <c r="BV29" s="446">
        <v>34424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4798571</v>
      </c>
      <c r="BO30" s="620"/>
      <c r="BP30" s="620"/>
      <c r="BQ30" s="620"/>
      <c r="BR30" s="620"/>
      <c r="BS30" s="620"/>
      <c r="BT30" s="620"/>
      <c r="BU30" s="621"/>
      <c r="BV30" s="619">
        <v>5338505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192</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193</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11</v>
      </c>
      <c r="BF34" s="632"/>
      <c r="BG34" s="633" t="str">
        <f>IF('各会計、関係団体の財政状況及び健全化判断比率'!B36="","",'各会計、関係団体の財政状況及び健全化判断比率'!B36)</f>
        <v>古関・梯町簡易水道事業特別会計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15</v>
      </c>
      <c r="BX34" s="632"/>
      <c r="BY34" s="633" t="str">
        <f>IF('各会計、関係団体の財政状況及び健全化判断比率'!B68="","",'各会計、関係団体の財政状況及び健全化判断比率'!B68)</f>
        <v>甲府地区広域行政事務組合
（一般会計）</v>
      </c>
      <c r="BZ34" s="633"/>
      <c r="CA34" s="633"/>
      <c r="CB34" s="633"/>
      <c r="CC34" s="633"/>
      <c r="CD34" s="633"/>
      <c r="CE34" s="633"/>
      <c r="CF34" s="633"/>
      <c r="CG34" s="633"/>
      <c r="CH34" s="633"/>
      <c r="CI34" s="633"/>
      <c r="CJ34" s="633"/>
      <c r="CK34" s="633"/>
      <c r="CL34" s="633"/>
      <c r="CM34" s="633"/>
      <c r="CN34" s="193"/>
      <c r="CO34" s="632">
        <f>IF(CQ34="","",MAX(C34:D43,U34:V43,AM34:AN43,BE34:BF43,BW34:BX43)+1)</f>
        <v>25</v>
      </c>
      <c r="CP34" s="632"/>
      <c r="CQ34" s="633" t="str">
        <f>IF('各会計、関係団体の財政状況及び健全化判断比率'!BS7="","",'各会計、関係団体の財政状況及び健全化判断比率'!BS7)</f>
        <v>甲府市学校給食会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f>IF(E35="","",C34+1)</f>
        <v>2</v>
      </c>
      <c r="D35" s="632"/>
      <c r="E35" s="633" t="str">
        <f>IF('各会計、関係団体の財政状況及び健全化判断比率'!B8="","",'各会計、関係団体の財政状況及び健全化判断比率'!B8)</f>
        <v>住宅新築資金等貸付事業特別会計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交通災害共済事業特別会計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病院事業会計</v>
      </c>
      <c r="AP35" s="633"/>
      <c r="AQ35" s="633"/>
      <c r="AR35" s="633"/>
      <c r="AS35" s="633"/>
      <c r="AT35" s="633"/>
      <c r="AU35" s="633"/>
      <c r="AV35" s="633"/>
      <c r="AW35" s="633"/>
      <c r="AX35" s="633"/>
      <c r="AY35" s="633"/>
      <c r="AZ35" s="633"/>
      <c r="BA35" s="633"/>
      <c r="BB35" s="633"/>
      <c r="BC35" s="633"/>
      <c r="BD35" s="193"/>
      <c r="BE35" s="632">
        <f t="shared" ref="BE35:BE43" si="1">IF(BG35="","",BE34+1)</f>
        <v>12</v>
      </c>
      <c r="BF35" s="632"/>
      <c r="BG35" s="633" t="str">
        <f>IF('各会計、関係団体の財政状況及び健全化判断比率'!B37="","",'各会計、関係団体の財政状況及び健全化判断比率'!B37)</f>
        <v>簡易水道等事業特別会計</v>
      </c>
      <c r="BH35" s="633"/>
      <c r="BI35" s="633"/>
      <c r="BJ35" s="633"/>
      <c r="BK35" s="633"/>
      <c r="BL35" s="633"/>
      <c r="BM35" s="633"/>
      <c r="BN35" s="633"/>
      <c r="BO35" s="633"/>
      <c r="BP35" s="633"/>
      <c r="BQ35" s="633"/>
      <c r="BR35" s="633"/>
      <c r="BS35" s="633"/>
      <c r="BT35" s="633"/>
      <c r="BU35" s="633"/>
      <c r="BV35" s="193"/>
      <c r="BW35" s="632">
        <f t="shared" ref="BW35:BW43" si="2">IF(BY35="","",BW34+1)</f>
        <v>16</v>
      </c>
      <c r="BX35" s="632"/>
      <c r="BY35" s="633" t="str">
        <f>IF('各会計、関係団体の財政状況及び健全化判断比率'!B69="","",'各会計、関係団体の財政状況及び健全化判断比率'!B69)</f>
        <v>甲府地区広域行政事務組合
（ふるさと市町村圏事業特別会計）</v>
      </c>
      <c r="BZ35" s="633"/>
      <c r="CA35" s="633"/>
      <c r="CB35" s="633"/>
      <c r="CC35" s="633"/>
      <c r="CD35" s="633"/>
      <c r="CE35" s="633"/>
      <c r="CF35" s="633"/>
      <c r="CG35" s="633"/>
      <c r="CH35" s="633"/>
      <c r="CI35" s="633"/>
      <c r="CJ35" s="633"/>
      <c r="CK35" s="633"/>
      <c r="CL35" s="633"/>
      <c r="CM35" s="633"/>
      <c r="CN35" s="193"/>
      <c r="CO35" s="632">
        <f t="shared" ref="CO35:CO43" si="3">IF(CQ35="","",CO34+1)</f>
        <v>26</v>
      </c>
      <c r="CP35" s="632"/>
      <c r="CQ35" s="633" t="str">
        <f>IF('各会計、関係団体の財政状況及び健全化判断比率'!BS8="","",'各会計、関係団体の財政状況及び健全化判断比率'!BS8)</f>
        <v>甲府市体育協会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介護保険事業特別会計</v>
      </c>
      <c r="X36" s="633"/>
      <c r="Y36" s="633"/>
      <c r="Z36" s="633"/>
      <c r="AA36" s="633"/>
      <c r="AB36" s="633"/>
      <c r="AC36" s="633"/>
      <c r="AD36" s="633"/>
      <c r="AE36" s="633"/>
      <c r="AF36" s="633"/>
      <c r="AG36" s="633"/>
      <c r="AH36" s="633"/>
      <c r="AI36" s="633"/>
      <c r="AJ36" s="633"/>
      <c r="AK36" s="633"/>
      <c r="AL36" s="193"/>
      <c r="AM36" s="632">
        <f t="shared" si="0"/>
        <v>9</v>
      </c>
      <c r="AN36" s="632"/>
      <c r="AO36" s="633" t="str">
        <f>IF('各会計、関係団体の財政状況及び健全化判断比率'!B34="","",'各会計、関係団体の財政状況及び健全化判断比率'!B34)</f>
        <v>地方卸売市場事業会計</v>
      </c>
      <c r="AP36" s="633"/>
      <c r="AQ36" s="633"/>
      <c r="AR36" s="633"/>
      <c r="AS36" s="633"/>
      <c r="AT36" s="633"/>
      <c r="AU36" s="633"/>
      <c r="AV36" s="633"/>
      <c r="AW36" s="633"/>
      <c r="AX36" s="633"/>
      <c r="AY36" s="633"/>
      <c r="AZ36" s="633"/>
      <c r="BA36" s="633"/>
      <c r="BB36" s="633"/>
      <c r="BC36" s="633"/>
      <c r="BD36" s="193"/>
      <c r="BE36" s="632">
        <f t="shared" si="1"/>
        <v>13</v>
      </c>
      <c r="BF36" s="632"/>
      <c r="BG36" s="633" t="str">
        <f>IF('各会計、関係団体の財政状況及び健全化判断比率'!B38="","",'各会計、関係団体の財政状況及び健全化判断比率'!B38)</f>
        <v>農業集落排水事業特別会計</v>
      </c>
      <c r="BH36" s="633"/>
      <c r="BI36" s="633"/>
      <c r="BJ36" s="633"/>
      <c r="BK36" s="633"/>
      <c r="BL36" s="633"/>
      <c r="BM36" s="633"/>
      <c r="BN36" s="633"/>
      <c r="BO36" s="633"/>
      <c r="BP36" s="633"/>
      <c r="BQ36" s="633"/>
      <c r="BR36" s="633"/>
      <c r="BS36" s="633"/>
      <c r="BT36" s="633"/>
      <c r="BU36" s="633"/>
      <c r="BV36" s="193"/>
      <c r="BW36" s="632">
        <f t="shared" si="2"/>
        <v>17</v>
      </c>
      <c r="BX36" s="632"/>
      <c r="BY36" s="633" t="str">
        <f>IF('各会計、関係団体の財政状況及び健全化判断比率'!B70="","",'各会計、関係団体の財政状況及び健全化判断比率'!B70)</f>
        <v>甲府地区広域行政事務組合
（消防事業特別会計）</v>
      </c>
      <c r="BZ36" s="633"/>
      <c r="CA36" s="633"/>
      <c r="CB36" s="633"/>
      <c r="CC36" s="633"/>
      <c r="CD36" s="633"/>
      <c r="CE36" s="633"/>
      <c r="CF36" s="633"/>
      <c r="CG36" s="633"/>
      <c r="CH36" s="633"/>
      <c r="CI36" s="633"/>
      <c r="CJ36" s="633"/>
      <c r="CK36" s="633"/>
      <c r="CL36" s="633"/>
      <c r="CM36" s="633"/>
      <c r="CN36" s="193"/>
      <c r="CO36" s="632">
        <f t="shared" si="3"/>
        <v>27</v>
      </c>
      <c r="CP36" s="632"/>
      <c r="CQ36" s="633" t="str">
        <f>IF('各会計、関係団体の財政状況及び健全化判断比率'!BS9="","",'各会計、関係団体の財政状況及び健全化判断比率'!BS9)</f>
        <v>甲府市勤労者福祉サービスセンター</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後期高齢者医療事業特別会計</v>
      </c>
      <c r="X37" s="633"/>
      <c r="Y37" s="633"/>
      <c r="Z37" s="633"/>
      <c r="AA37" s="633"/>
      <c r="AB37" s="633"/>
      <c r="AC37" s="633"/>
      <c r="AD37" s="633"/>
      <c r="AE37" s="633"/>
      <c r="AF37" s="633"/>
      <c r="AG37" s="633"/>
      <c r="AH37" s="633"/>
      <c r="AI37" s="633"/>
      <c r="AJ37" s="633"/>
      <c r="AK37" s="633"/>
      <c r="AL37" s="193"/>
      <c r="AM37" s="632">
        <f t="shared" si="0"/>
        <v>10</v>
      </c>
      <c r="AN37" s="632"/>
      <c r="AO37" s="633" t="str">
        <f>IF('各会計、関係団体の財政状況及び健全化判断比率'!B35="","",'各会計、関係団体の財政状況及び健全化判断比率'!B35)</f>
        <v>下水道事業会計</v>
      </c>
      <c r="AP37" s="633"/>
      <c r="AQ37" s="633"/>
      <c r="AR37" s="633"/>
      <c r="AS37" s="633"/>
      <c r="AT37" s="633"/>
      <c r="AU37" s="633"/>
      <c r="AV37" s="633"/>
      <c r="AW37" s="633"/>
      <c r="AX37" s="633"/>
      <c r="AY37" s="633"/>
      <c r="AZ37" s="633"/>
      <c r="BA37" s="633"/>
      <c r="BB37" s="633"/>
      <c r="BC37" s="633"/>
      <c r="BD37" s="193"/>
      <c r="BE37" s="632">
        <f t="shared" si="1"/>
        <v>14</v>
      </c>
      <c r="BF37" s="632"/>
      <c r="BG37" s="633" t="str">
        <f>IF('各会計、関係団体の財政状況及び健全化判断比率'!B39="","",'各会計、関係団体の財政状況及び健全化判断比率'!B39)</f>
        <v>浄化槽事業特別会計</v>
      </c>
      <c r="BH37" s="633"/>
      <c r="BI37" s="633"/>
      <c r="BJ37" s="633"/>
      <c r="BK37" s="633"/>
      <c r="BL37" s="633"/>
      <c r="BM37" s="633"/>
      <c r="BN37" s="633"/>
      <c r="BO37" s="633"/>
      <c r="BP37" s="633"/>
      <c r="BQ37" s="633"/>
      <c r="BR37" s="633"/>
      <c r="BS37" s="633"/>
      <c r="BT37" s="633"/>
      <c r="BU37" s="633"/>
      <c r="BV37" s="193"/>
      <c r="BW37" s="632">
        <f t="shared" si="2"/>
        <v>18</v>
      </c>
      <c r="BX37" s="632"/>
      <c r="BY37" s="633" t="str">
        <f>IF('各会計、関係団体の財政状況及び健全化判断比率'!B71="","",'各会計、関係団体の財政状況及び健全化判断比率'!B71)</f>
        <v>甲府地区広域行政事務組合
（視聴覚ライブラリー事業特別会計）</v>
      </c>
      <c r="BZ37" s="633"/>
      <c r="CA37" s="633"/>
      <c r="CB37" s="633"/>
      <c r="CC37" s="633"/>
      <c r="CD37" s="633"/>
      <c r="CE37" s="633"/>
      <c r="CF37" s="633"/>
      <c r="CG37" s="633"/>
      <c r="CH37" s="633"/>
      <c r="CI37" s="633"/>
      <c r="CJ37" s="633"/>
      <c r="CK37" s="633"/>
      <c r="CL37" s="633"/>
      <c r="CM37" s="633"/>
      <c r="CN37" s="193"/>
      <c r="CO37" s="632">
        <f t="shared" si="3"/>
        <v>28</v>
      </c>
      <c r="CP37" s="632"/>
      <c r="CQ37" s="633" t="str">
        <f>IF('各会計、関係団体の財政状況及び健全化判断比率'!BS10="","",'各会計、関係団体の財政状況及び健全化判断比率'!BS10)</f>
        <v>甲府市中央まちづくり</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19</v>
      </c>
      <c r="BX38" s="632"/>
      <c r="BY38" s="633" t="str">
        <f>IF('各会計、関係団体の財政状況及び健全化判断比率'!B72="","",'各会計、関係団体の財政状況及び健全化判断比率'!B72)</f>
        <v>甲府地区広域行政事務組合
（国母公園管理事業特別会計）</v>
      </c>
      <c r="BZ38" s="633"/>
      <c r="CA38" s="633"/>
      <c r="CB38" s="633"/>
      <c r="CC38" s="633"/>
      <c r="CD38" s="633"/>
      <c r="CE38" s="633"/>
      <c r="CF38" s="633"/>
      <c r="CG38" s="633"/>
      <c r="CH38" s="633"/>
      <c r="CI38" s="633"/>
      <c r="CJ38" s="633"/>
      <c r="CK38" s="633"/>
      <c r="CL38" s="633"/>
      <c r="CM38" s="633"/>
      <c r="CN38" s="193"/>
      <c r="CO38" s="632">
        <f t="shared" si="3"/>
        <v>29</v>
      </c>
      <c r="CP38" s="632"/>
      <c r="CQ38" s="633" t="str">
        <f>IF('各会計、関係団体の財政状況及び健全化判断比率'!BS11="","",'各会計、関係団体の財政状況及び健全化判断比率'!BS11)</f>
        <v>甲府市土地開発公社</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20</v>
      </c>
      <c r="BX39" s="632"/>
      <c r="BY39" s="633" t="str">
        <f>IF('各会計、関係団体の財政状況及び健全化判断比率'!B73="","",'各会計、関係団体の財政状況及び健全化判断比率'!B73)</f>
        <v>中巨摩地区広域行政事務組合
（一般会計）</v>
      </c>
      <c r="BZ39" s="633"/>
      <c r="CA39" s="633"/>
      <c r="CB39" s="633"/>
      <c r="CC39" s="633"/>
      <c r="CD39" s="633"/>
      <c r="CE39" s="633"/>
      <c r="CF39" s="633"/>
      <c r="CG39" s="633"/>
      <c r="CH39" s="633"/>
      <c r="CI39" s="633"/>
      <c r="CJ39" s="633"/>
      <c r="CK39" s="633"/>
      <c r="CL39" s="633"/>
      <c r="CM39" s="633"/>
      <c r="CN39" s="193"/>
      <c r="CO39" s="632">
        <f t="shared" si="3"/>
        <v>30</v>
      </c>
      <c r="CP39" s="632"/>
      <c r="CQ39" s="633" t="str">
        <f>IF('各会計、関係団体の財政状況及び健全化判断比率'!BS12="","",'各会計、関係団体の財政状況及び健全化判断比率'!BS12)</f>
        <v>山梨県地場産業センター</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21</v>
      </c>
      <c r="BX40" s="632"/>
      <c r="BY40" s="633" t="str">
        <f>IF('各会計、関係団体の財政状況及び健全化判断比率'!B74="","",'各会計、関係団体の財政状況及び健全化判断比率'!B74)</f>
        <v>中巨摩地区広域行政事務組合
（ごみ処理事業特別会計）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22</v>
      </c>
      <c r="BX41" s="632"/>
      <c r="BY41" s="633" t="str">
        <f>IF('各会計、関係団体の財政状況及び健全化判断比率'!B75="","",'各会計、関係団体の財政状況及び健全化判断比率'!B75)</f>
        <v>中巨摩地区広域行政事務組合
（地区公園事業特別会計）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23</v>
      </c>
      <c r="BX42" s="632"/>
      <c r="BY42" s="633" t="str">
        <f>IF('各会計、関係団体の財政状況及び健全化判断比率'!B76="","",'各会計、関係団体の財政状況及び健全化判断比率'!B76)</f>
        <v>中巨摩地区広域行政事務組合
（老人福祉事業特別会計）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24</v>
      </c>
      <c r="BX43" s="632"/>
      <c r="BY43" s="633" t="str">
        <f>IF('各会計、関係団体の財政状況及び健全化判断比率'!B77="","",'各会計、関係団体の財政状況及び健全化判断比率'!B77)</f>
        <v>中巨摩地区広域行政事務組合
（勤労青年センター事業特別会計）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203</v>
      </c>
    </row>
    <row r="50" spans="5:5" x14ac:dyDescent="0.2">
      <c r="E50" s="167" t="s">
        <v>204</v>
      </c>
    </row>
    <row r="51" spans="5:5" x14ac:dyDescent="0.2">
      <c r="E51" s="167" t="s">
        <v>205</v>
      </c>
    </row>
    <row r="52" spans="5:5" x14ac:dyDescent="0.2">
      <c r="E52" s="167" t="s">
        <v>206</v>
      </c>
    </row>
    <row r="53" spans="5:5" x14ac:dyDescent="0.2">
      <c r="E53" s="167" t="s">
        <v>207</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UEiUuxQLwmhUAqF0tdDhq+mOnjqJNJ9r67RUqG1x9djj5X+QO2TlOf4wJFLg+47CLE3U+NNIGBlwf5HA7mmPPA==" saltValue="EhpfGZTV06GpTP1NttpZ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24" t="s">
        <v>557</v>
      </c>
      <c r="D34" s="1224"/>
      <c r="E34" s="1225"/>
      <c r="F34" s="32">
        <v>1.03</v>
      </c>
      <c r="G34" s="33">
        <v>0.64</v>
      </c>
      <c r="H34" s="33">
        <v>0.28999999999999998</v>
      </c>
      <c r="I34" s="33">
        <v>7.0000000000000007E-2</v>
      </c>
      <c r="J34" s="34" t="s">
        <v>558</v>
      </c>
      <c r="K34" s="22"/>
      <c r="L34" s="22"/>
      <c r="M34" s="22"/>
      <c r="N34" s="22"/>
      <c r="O34" s="22"/>
      <c r="P34" s="22"/>
    </row>
    <row r="35" spans="1:16" ht="39" customHeight="1" x14ac:dyDescent="0.2">
      <c r="A35" s="22"/>
      <c r="B35" s="35"/>
      <c r="C35" s="1218" t="s">
        <v>559</v>
      </c>
      <c r="D35" s="1219"/>
      <c r="E35" s="1220"/>
      <c r="F35" s="36">
        <v>12.6</v>
      </c>
      <c r="G35" s="37">
        <v>12.93</v>
      </c>
      <c r="H35" s="37">
        <v>12.89</v>
      </c>
      <c r="I35" s="37">
        <v>12.65</v>
      </c>
      <c r="J35" s="38">
        <v>13.23</v>
      </c>
      <c r="K35" s="22"/>
      <c r="L35" s="22"/>
      <c r="M35" s="22"/>
      <c r="N35" s="22"/>
      <c r="O35" s="22"/>
      <c r="P35" s="22"/>
    </row>
    <row r="36" spans="1:16" ht="39" customHeight="1" x14ac:dyDescent="0.2">
      <c r="A36" s="22"/>
      <c r="B36" s="35"/>
      <c r="C36" s="1218" t="s">
        <v>560</v>
      </c>
      <c r="D36" s="1219"/>
      <c r="E36" s="1220"/>
      <c r="F36" s="36">
        <v>2.2599999999999998</v>
      </c>
      <c r="G36" s="37">
        <v>2.5099999999999998</v>
      </c>
      <c r="H36" s="37">
        <v>2.61</v>
      </c>
      <c r="I36" s="37">
        <v>3.42</v>
      </c>
      <c r="J36" s="38">
        <v>4.04</v>
      </c>
      <c r="K36" s="22"/>
      <c r="L36" s="22"/>
      <c r="M36" s="22"/>
      <c r="N36" s="22"/>
      <c r="O36" s="22"/>
      <c r="P36" s="22"/>
    </row>
    <row r="37" spans="1:16" ht="39" customHeight="1" x14ac:dyDescent="0.2">
      <c r="A37" s="22"/>
      <c r="B37" s="35"/>
      <c r="C37" s="1218" t="s">
        <v>561</v>
      </c>
      <c r="D37" s="1219"/>
      <c r="E37" s="1220"/>
      <c r="F37" s="36">
        <v>2.3199999999999998</v>
      </c>
      <c r="G37" s="37">
        <v>2.2200000000000002</v>
      </c>
      <c r="H37" s="37">
        <v>2.09</v>
      </c>
      <c r="I37" s="37">
        <v>0.51</v>
      </c>
      <c r="J37" s="38">
        <v>1.24</v>
      </c>
      <c r="K37" s="22"/>
      <c r="L37" s="22"/>
      <c r="M37" s="22"/>
      <c r="N37" s="22"/>
      <c r="O37" s="22"/>
      <c r="P37" s="22"/>
    </row>
    <row r="38" spans="1:16" ht="39" customHeight="1" x14ac:dyDescent="0.2">
      <c r="A38" s="22"/>
      <c r="B38" s="35"/>
      <c r="C38" s="1218" t="s">
        <v>562</v>
      </c>
      <c r="D38" s="1219"/>
      <c r="E38" s="1220"/>
      <c r="F38" s="36">
        <v>1.45</v>
      </c>
      <c r="G38" s="37">
        <v>1.4</v>
      </c>
      <c r="H38" s="37">
        <v>1.34</v>
      </c>
      <c r="I38" s="37">
        <v>1.1100000000000001</v>
      </c>
      <c r="J38" s="38">
        <v>1.18</v>
      </c>
      <c r="K38" s="22"/>
      <c r="L38" s="22"/>
      <c r="M38" s="22"/>
      <c r="N38" s="22"/>
      <c r="O38" s="22"/>
      <c r="P38" s="22"/>
    </row>
    <row r="39" spans="1:16" ht="39" customHeight="1" x14ac:dyDescent="0.2">
      <c r="A39" s="22"/>
      <c r="B39" s="35"/>
      <c r="C39" s="1218" t="s">
        <v>563</v>
      </c>
      <c r="D39" s="1219"/>
      <c r="E39" s="1220"/>
      <c r="F39" s="36">
        <v>0.63</v>
      </c>
      <c r="G39" s="37">
        <v>0.8</v>
      </c>
      <c r="H39" s="37">
        <v>0.46</v>
      </c>
      <c r="I39" s="37">
        <v>0.59</v>
      </c>
      <c r="J39" s="38">
        <v>0.69</v>
      </c>
      <c r="K39" s="22"/>
      <c r="L39" s="22"/>
      <c r="M39" s="22"/>
      <c r="N39" s="22"/>
      <c r="O39" s="22"/>
      <c r="P39" s="22"/>
    </row>
    <row r="40" spans="1:16" ht="39" customHeight="1" x14ac:dyDescent="0.2">
      <c r="A40" s="22"/>
      <c r="B40" s="35"/>
      <c r="C40" s="1218" t="s">
        <v>564</v>
      </c>
      <c r="D40" s="1219"/>
      <c r="E40" s="1220"/>
      <c r="F40" s="36">
        <v>0</v>
      </c>
      <c r="G40" s="37">
        <v>0</v>
      </c>
      <c r="H40" s="37">
        <v>0</v>
      </c>
      <c r="I40" s="37">
        <v>0</v>
      </c>
      <c r="J40" s="38">
        <v>0</v>
      </c>
      <c r="K40" s="22"/>
      <c r="L40" s="22"/>
      <c r="M40" s="22"/>
      <c r="N40" s="22"/>
      <c r="O40" s="22"/>
      <c r="P40" s="22"/>
    </row>
    <row r="41" spans="1:16" ht="39" customHeight="1" x14ac:dyDescent="0.2">
      <c r="A41" s="22"/>
      <c r="B41" s="35"/>
      <c r="C41" s="1218" t="s">
        <v>565</v>
      </c>
      <c r="D41" s="1219"/>
      <c r="E41" s="1220"/>
      <c r="F41" s="36">
        <v>0</v>
      </c>
      <c r="G41" s="37">
        <v>0</v>
      </c>
      <c r="H41" s="37">
        <v>0</v>
      </c>
      <c r="I41" s="37">
        <v>0</v>
      </c>
      <c r="J41" s="38">
        <v>0</v>
      </c>
      <c r="K41" s="22"/>
      <c r="L41" s="22"/>
      <c r="M41" s="22"/>
      <c r="N41" s="22"/>
      <c r="O41" s="22"/>
      <c r="P41" s="22"/>
    </row>
    <row r="42" spans="1:16" ht="39" customHeight="1" x14ac:dyDescent="0.2">
      <c r="A42" s="22"/>
      <c r="B42" s="39"/>
      <c r="C42" s="1218" t="s">
        <v>566</v>
      </c>
      <c r="D42" s="1219"/>
      <c r="E42" s="1220"/>
      <c r="F42" s="36" t="s">
        <v>567</v>
      </c>
      <c r="G42" s="37" t="s">
        <v>568</v>
      </c>
      <c r="H42" s="37" t="s">
        <v>569</v>
      </c>
      <c r="I42" s="37" t="s">
        <v>570</v>
      </c>
      <c r="J42" s="38" t="s">
        <v>506</v>
      </c>
      <c r="K42" s="22"/>
      <c r="L42" s="22"/>
      <c r="M42" s="22"/>
      <c r="N42" s="22"/>
      <c r="O42" s="22"/>
      <c r="P42" s="22"/>
    </row>
    <row r="43" spans="1:16" ht="39" customHeight="1" thickBot="1" x14ac:dyDescent="0.25">
      <c r="A43" s="22"/>
      <c r="B43" s="40"/>
      <c r="C43" s="1221" t="s">
        <v>571</v>
      </c>
      <c r="D43" s="1222"/>
      <c r="E43" s="1223"/>
      <c r="F43" s="41">
        <v>0.01</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1dIuFlZxYjbTL6zaoKJBswCJEOYCCvU9YCvFgNgwRY33FPCGf4g4G4vn/uZtUZX/iu6t3u3HuPVm12oE2bflww==" saltValue="MiPV1X32U1NRMux6/OPy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34" t="s">
        <v>10</v>
      </c>
      <c r="C45" s="1235"/>
      <c r="D45" s="58"/>
      <c r="E45" s="1240" t="s">
        <v>11</v>
      </c>
      <c r="F45" s="1240"/>
      <c r="G45" s="1240"/>
      <c r="H45" s="1240"/>
      <c r="I45" s="1240"/>
      <c r="J45" s="1241"/>
      <c r="K45" s="59">
        <v>6369</v>
      </c>
      <c r="L45" s="60">
        <v>6317</v>
      </c>
      <c r="M45" s="60">
        <v>6626</v>
      </c>
      <c r="N45" s="60">
        <v>6959</v>
      </c>
      <c r="O45" s="61">
        <v>7051</v>
      </c>
      <c r="P45" s="48"/>
      <c r="Q45" s="48"/>
      <c r="R45" s="48"/>
      <c r="S45" s="48"/>
      <c r="T45" s="48"/>
      <c r="U45" s="48"/>
    </row>
    <row r="46" spans="1:21" ht="30.75" customHeight="1" x14ac:dyDescent="0.2">
      <c r="A46" s="48"/>
      <c r="B46" s="1236"/>
      <c r="C46" s="1237"/>
      <c r="D46" s="62"/>
      <c r="E46" s="1228" t="s">
        <v>12</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x14ac:dyDescent="0.2">
      <c r="A47" s="48"/>
      <c r="B47" s="1236"/>
      <c r="C47" s="1237"/>
      <c r="D47" s="62"/>
      <c r="E47" s="1228" t="s">
        <v>13</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x14ac:dyDescent="0.2">
      <c r="A48" s="48"/>
      <c r="B48" s="1236"/>
      <c r="C48" s="1237"/>
      <c r="D48" s="62"/>
      <c r="E48" s="1228" t="s">
        <v>14</v>
      </c>
      <c r="F48" s="1228"/>
      <c r="G48" s="1228"/>
      <c r="H48" s="1228"/>
      <c r="I48" s="1228"/>
      <c r="J48" s="1229"/>
      <c r="K48" s="63">
        <v>3968</v>
      </c>
      <c r="L48" s="64">
        <v>3935</v>
      </c>
      <c r="M48" s="64">
        <v>3939</v>
      </c>
      <c r="N48" s="64">
        <v>3916</v>
      </c>
      <c r="O48" s="65">
        <v>3889</v>
      </c>
      <c r="P48" s="48"/>
      <c r="Q48" s="48"/>
      <c r="R48" s="48"/>
      <c r="S48" s="48"/>
      <c r="T48" s="48"/>
      <c r="U48" s="48"/>
    </row>
    <row r="49" spans="1:21" ht="30.75" customHeight="1" x14ac:dyDescent="0.2">
      <c r="A49" s="48"/>
      <c r="B49" s="1236"/>
      <c r="C49" s="1237"/>
      <c r="D49" s="62"/>
      <c r="E49" s="1228" t="s">
        <v>15</v>
      </c>
      <c r="F49" s="1228"/>
      <c r="G49" s="1228"/>
      <c r="H49" s="1228"/>
      <c r="I49" s="1228"/>
      <c r="J49" s="1229"/>
      <c r="K49" s="63">
        <v>67</v>
      </c>
      <c r="L49" s="64">
        <v>79</v>
      </c>
      <c r="M49" s="64">
        <v>85</v>
      </c>
      <c r="N49" s="64">
        <v>137</v>
      </c>
      <c r="O49" s="65">
        <v>194</v>
      </c>
      <c r="P49" s="48"/>
      <c r="Q49" s="48"/>
      <c r="R49" s="48"/>
      <c r="S49" s="48"/>
      <c r="T49" s="48"/>
      <c r="U49" s="48"/>
    </row>
    <row r="50" spans="1:21" ht="30.75" customHeight="1" x14ac:dyDescent="0.2">
      <c r="A50" s="48"/>
      <c r="B50" s="1236"/>
      <c r="C50" s="1237"/>
      <c r="D50" s="62"/>
      <c r="E50" s="1228" t="s">
        <v>16</v>
      </c>
      <c r="F50" s="1228"/>
      <c r="G50" s="1228"/>
      <c r="H50" s="1228"/>
      <c r="I50" s="1228"/>
      <c r="J50" s="1229"/>
      <c r="K50" s="63">
        <v>963</v>
      </c>
      <c r="L50" s="64">
        <v>493</v>
      </c>
      <c r="M50" s="64">
        <v>411</v>
      </c>
      <c r="N50" s="64">
        <v>194</v>
      </c>
      <c r="O50" s="65">
        <v>2</v>
      </c>
      <c r="P50" s="48"/>
      <c r="Q50" s="48"/>
      <c r="R50" s="48"/>
      <c r="S50" s="48"/>
      <c r="T50" s="48"/>
      <c r="U50" s="48"/>
    </row>
    <row r="51" spans="1:21" ht="30.75" customHeight="1" x14ac:dyDescent="0.2">
      <c r="A51" s="48"/>
      <c r="B51" s="1238"/>
      <c r="C51" s="1239"/>
      <c r="D51" s="66"/>
      <c r="E51" s="1228" t="s">
        <v>17</v>
      </c>
      <c r="F51" s="1228"/>
      <c r="G51" s="1228"/>
      <c r="H51" s="1228"/>
      <c r="I51" s="1228"/>
      <c r="J51" s="1229"/>
      <c r="K51" s="63">
        <v>0</v>
      </c>
      <c r="L51" s="64" t="s">
        <v>506</v>
      </c>
      <c r="M51" s="64" t="s">
        <v>506</v>
      </c>
      <c r="N51" s="64" t="s">
        <v>506</v>
      </c>
      <c r="O51" s="65">
        <v>0</v>
      </c>
      <c r="P51" s="48"/>
      <c r="Q51" s="48"/>
      <c r="R51" s="48"/>
      <c r="S51" s="48"/>
      <c r="T51" s="48"/>
      <c r="U51" s="48"/>
    </row>
    <row r="52" spans="1:21" ht="30.75" customHeight="1" x14ac:dyDescent="0.2">
      <c r="A52" s="48"/>
      <c r="B52" s="1226" t="s">
        <v>18</v>
      </c>
      <c r="C52" s="1227"/>
      <c r="D52" s="66"/>
      <c r="E52" s="1228" t="s">
        <v>19</v>
      </c>
      <c r="F52" s="1228"/>
      <c r="G52" s="1228"/>
      <c r="H52" s="1228"/>
      <c r="I52" s="1228"/>
      <c r="J52" s="1229"/>
      <c r="K52" s="63">
        <v>8183</v>
      </c>
      <c r="L52" s="64">
        <v>8397</v>
      </c>
      <c r="M52" s="64">
        <v>8339</v>
      </c>
      <c r="N52" s="64">
        <v>8690</v>
      </c>
      <c r="O52" s="65">
        <v>8861</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3184</v>
      </c>
      <c r="L53" s="69">
        <v>2427</v>
      </c>
      <c r="M53" s="69">
        <v>2722</v>
      </c>
      <c r="N53" s="69">
        <v>2516</v>
      </c>
      <c r="O53" s="70">
        <v>2275</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LmIJ+V95K2o0lmvNN1aezRM6WMn0hOlWyz9uizqxp6LQklFvXCEB668Lpdn9DBhBOARRFcMS6kHGvBOPBZXTg==" saltValue="Vj3A1158Pnjzma3VYcqhD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548</v>
      </c>
      <c r="J40" s="79" t="s">
        <v>549</v>
      </c>
      <c r="K40" s="79" t="s">
        <v>550</v>
      </c>
      <c r="L40" s="79" t="s">
        <v>551</v>
      </c>
      <c r="M40" s="80" t="s">
        <v>552</v>
      </c>
    </row>
    <row r="41" spans="2:13" ht="27.75" customHeight="1" x14ac:dyDescent="0.2">
      <c r="B41" s="1242" t="s">
        <v>23</v>
      </c>
      <c r="C41" s="1243"/>
      <c r="D41" s="81"/>
      <c r="E41" s="1248" t="s">
        <v>24</v>
      </c>
      <c r="F41" s="1248"/>
      <c r="G41" s="1248"/>
      <c r="H41" s="1249"/>
      <c r="I41" s="82">
        <v>72248</v>
      </c>
      <c r="J41" s="83">
        <v>73795</v>
      </c>
      <c r="K41" s="83">
        <v>75341</v>
      </c>
      <c r="L41" s="83">
        <v>75555</v>
      </c>
      <c r="M41" s="84">
        <v>77481</v>
      </c>
    </row>
    <row r="42" spans="2:13" ht="27.75" customHeight="1" x14ac:dyDescent="0.2">
      <c r="B42" s="1244"/>
      <c r="C42" s="1245"/>
      <c r="D42" s="85"/>
      <c r="E42" s="1250" t="s">
        <v>25</v>
      </c>
      <c r="F42" s="1250"/>
      <c r="G42" s="1250"/>
      <c r="H42" s="1251"/>
      <c r="I42" s="86">
        <v>1132</v>
      </c>
      <c r="J42" s="87">
        <v>611</v>
      </c>
      <c r="K42" s="87">
        <v>194</v>
      </c>
      <c r="L42" s="87">
        <v>2</v>
      </c>
      <c r="M42" s="88" t="s">
        <v>506</v>
      </c>
    </row>
    <row r="43" spans="2:13" ht="27.75" customHeight="1" x14ac:dyDescent="0.2">
      <c r="B43" s="1244"/>
      <c r="C43" s="1245"/>
      <c r="D43" s="85"/>
      <c r="E43" s="1250" t="s">
        <v>26</v>
      </c>
      <c r="F43" s="1250"/>
      <c r="G43" s="1250"/>
      <c r="H43" s="1251"/>
      <c r="I43" s="86">
        <v>45166</v>
      </c>
      <c r="J43" s="87">
        <v>44274</v>
      </c>
      <c r="K43" s="87">
        <v>42675</v>
      </c>
      <c r="L43" s="87">
        <v>40863</v>
      </c>
      <c r="M43" s="88">
        <v>39361</v>
      </c>
    </row>
    <row r="44" spans="2:13" ht="27.75" customHeight="1" x14ac:dyDescent="0.2">
      <c r="B44" s="1244"/>
      <c r="C44" s="1245"/>
      <c r="D44" s="85"/>
      <c r="E44" s="1250" t="s">
        <v>27</v>
      </c>
      <c r="F44" s="1250"/>
      <c r="G44" s="1250"/>
      <c r="H44" s="1251"/>
      <c r="I44" s="86">
        <v>1450</v>
      </c>
      <c r="J44" s="87">
        <v>2023</v>
      </c>
      <c r="K44" s="87">
        <v>4930</v>
      </c>
      <c r="L44" s="87">
        <v>8168</v>
      </c>
      <c r="M44" s="88">
        <v>8303</v>
      </c>
    </row>
    <row r="45" spans="2:13" ht="27.75" customHeight="1" x14ac:dyDescent="0.2">
      <c r="B45" s="1244"/>
      <c r="C45" s="1245"/>
      <c r="D45" s="85"/>
      <c r="E45" s="1250" t="s">
        <v>28</v>
      </c>
      <c r="F45" s="1250"/>
      <c r="G45" s="1250"/>
      <c r="H45" s="1251"/>
      <c r="I45" s="86">
        <v>13349</v>
      </c>
      <c r="J45" s="87">
        <v>12709</v>
      </c>
      <c r="K45" s="87">
        <v>12564</v>
      </c>
      <c r="L45" s="87">
        <v>12716</v>
      </c>
      <c r="M45" s="88">
        <v>12116</v>
      </c>
    </row>
    <row r="46" spans="2:13" ht="27.75" customHeight="1" x14ac:dyDescent="0.2">
      <c r="B46" s="1244"/>
      <c r="C46" s="1245"/>
      <c r="D46" s="89"/>
      <c r="E46" s="1250" t="s">
        <v>29</v>
      </c>
      <c r="F46" s="1250"/>
      <c r="G46" s="1250"/>
      <c r="H46" s="1251"/>
      <c r="I46" s="86">
        <v>21</v>
      </c>
      <c r="J46" s="87">
        <v>20</v>
      </c>
      <c r="K46" s="87">
        <v>17</v>
      </c>
      <c r="L46" s="87">
        <v>15</v>
      </c>
      <c r="M46" s="88">
        <v>14</v>
      </c>
    </row>
    <row r="47" spans="2:13" ht="27.75" customHeight="1" x14ac:dyDescent="0.2">
      <c r="B47" s="1244"/>
      <c r="C47" s="1245"/>
      <c r="D47" s="90"/>
      <c r="E47" s="1252" t="s">
        <v>30</v>
      </c>
      <c r="F47" s="1253"/>
      <c r="G47" s="1253"/>
      <c r="H47" s="1254"/>
      <c r="I47" s="86" t="s">
        <v>506</v>
      </c>
      <c r="J47" s="87" t="s">
        <v>506</v>
      </c>
      <c r="K47" s="87" t="s">
        <v>506</v>
      </c>
      <c r="L47" s="87" t="s">
        <v>506</v>
      </c>
      <c r="M47" s="88" t="s">
        <v>506</v>
      </c>
    </row>
    <row r="48" spans="2:13" ht="27.75" customHeight="1" x14ac:dyDescent="0.2">
      <c r="B48" s="1244"/>
      <c r="C48" s="1245"/>
      <c r="D48" s="85"/>
      <c r="E48" s="1250" t="s">
        <v>31</v>
      </c>
      <c r="F48" s="1250"/>
      <c r="G48" s="1250"/>
      <c r="H48" s="1251"/>
      <c r="I48" s="86" t="s">
        <v>506</v>
      </c>
      <c r="J48" s="87" t="s">
        <v>506</v>
      </c>
      <c r="K48" s="87" t="s">
        <v>506</v>
      </c>
      <c r="L48" s="87" t="s">
        <v>506</v>
      </c>
      <c r="M48" s="88" t="s">
        <v>506</v>
      </c>
    </row>
    <row r="49" spans="2:13" ht="27.75" customHeight="1" x14ac:dyDescent="0.2">
      <c r="B49" s="1246"/>
      <c r="C49" s="1247"/>
      <c r="D49" s="85"/>
      <c r="E49" s="1250" t="s">
        <v>32</v>
      </c>
      <c r="F49" s="1250"/>
      <c r="G49" s="1250"/>
      <c r="H49" s="1251"/>
      <c r="I49" s="86" t="s">
        <v>506</v>
      </c>
      <c r="J49" s="87" t="s">
        <v>506</v>
      </c>
      <c r="K49" s="87" t="s">
        <v>506</v>
      </c>
      <c r="L49" s="87" t="s">
        <v>506</v>
      </c>
      <c r="M49" s="88" t="s">
        <v>506</v>
      </c>
    </row>
    <row r="50" spans="2:13" ht="27.75" customHeight="1" x14ac:dyDescent="0.2">
      <c r="B50" s="1255" t="s">
        <v>33</v>
      </c>
      <c r="C50" s="1256"/>
      <c r="D50" s="91"/>
      <c r="E50" s="1250" t="s">
        <v>34</v>
      </c>
      <c r="F50" s="1250"/>
      <c r="G50" s="1250"/>
      <c r="H50" s="1251"/>
      <c r="I50" s="86">
        <v>6201</v>
      </c>
      <c r="J50" s="87">
        <v>6825</v>
      </c>
      <c r="K50" s="87">
        <v>7776</v>
      </c>
      <c r="L50" s="87">
        <v>8013</v>
      </c>
      <c r="M50" s="88">
        <v>7163</v>
      </c>
    </row>
    <row r="51" spans="2:13" ht="27.75" customHeight="1" x14ac:dyDescent="0.2">
      <c r="B51" s="1244"/>
      <c r="C51" s="1245"/>
      <c r="D51" s="85"/>
      <c r="E51" s="1250" t="s">
        <v>35</v>
      </c>
      <c r="F51" s="1250"/>
      <c r="G51" s="1250"/>
      <c r="H51" s="1251"/>
      <c r="I51" s="86">
        <v>17546</v>
      </c>
      <c r="J51" s="87">
        <v>16427</v>
      </c>
      <c r="K51" s="87">
        <v>15810</v>
      </c>
      <c r="L51" s="87">
        <v>15832</v>
      </c>
      <c r="M51" s="88">
        <v>15626</v>
      </c>
    </row>
    <row r="52" spans="2:13" ht="27.75" customHeight="1" x14ac:dyDescent="0.2">
      <c r="B52" s="1246"/>
      <c r="C52" s="1247"/>
      <c r="D52" s="85"/>
      <c r="E52" s="1250" t="s">
        <v>36</v>
      </c>
      <c r="F52" s="1250"/>
      <c r="G52" s="1250"/>
      <c r="H52" s="1251"/>
      <c r="I52" s="86">
        <v>86532</v>
      </c>
      <c r="J52" s="87">
        <v>87075</v>
      </c>
      <c r="K52" s="87">
        <v>87995</v>
      </c>
      <c r="L52" s="87">
        <v>88603</v>
      </c>
      <c r="M52" s="88">
        <v>86924</v>
      </c>
    </row>
    <row r="53" spans="2:13" ht="27.75" customHeight="1" thickBot="1" x14ac:dyDescent="0.25">
      <c r="B53" s="1257" t="s">
        <v>37</v>
      </c>
      <c r="C53" s="1258"/>
      <c r="D53" s="92"/>
      <c r="E53" s="1259" t="s">
        <v>38</v>
      </c>
      <c r="F53" s="1259"/>
      <c r="G53" s="1259"/>
      <c r="H53" s="1260"/>
      <c r="I53" s="93">
        <v>23086</v>
      </c>
      <c r="J53" s="94">
        <v>23104</v>
      </c>
      <c r="K53" s="94">
        <v>24139</v>
      </c>
      <c r="L53" s="94">
        <v>24871</v>
      </c>
      <c r="M53" s="95">
        <v>27562</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N6fzBhpa4ENSwDfb6lFV61PVR0/gtlkGCXJmrA0RtxFCTmdTBujgMWL0pw+NGfvJlYXAZbVl5pByxzGRHZk4Q==" saltValue="69d1PAf8/Fyv4xbX2oSh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550</v>
      </c>
      <c r="G54" s="104" t="s">
        <v>551</v>
      </c>
      <c r="H54" s="105" t="s">
        <v>552</v>
      </c>
    </row>
    <row r="55" spans="2:8" ht="52.5" customHeight="1" x14ac:dyDescent="0.2">
      <c r="B55" s="106"/>
      <c r="C55" s="1269" t="s">
        <v>41</v>
      </c>
      <c r="D55" s="1269"/>
      <c r="E55" s="1270"/>
      <c r="F55" s="107">
        <v>3466</v>
      </c>
      <c r="G55" s="107">
        <v>3016</v>
      </c>
      <c r="H55" s="108">
        <v>2188</v>
      </c>
    </row>
    <row r="56" spans="2:8" ht="52.5" customHeight="1" x14ac:dyDescent="0.2">
      <c r="B56" s="109"/>
      <c r="C56" s="1271" t="s">
        <v>42</v>
      </c>
      <c r="D56" s="1271"/>
      <c r="E56" s="1272"/>
      <c r="F56" s="110">
        <v>34</v>
      </c>
      <c r="G56" s="110">
        <v>34</v>
      </c>
      <c r="H56" s="111">
        <v>34</v>
      </c>
    </row>
    <row r="57" spans="2:8" ht="53.25" customHeight="1" x14ac:dyDescent="0.2">
      <c r="B57" s="109"/>
      <c r="C57" s="1273" t="s">
        <v>43</v>
      </c>
      <c r="D57" s="1273"/>
      <c r="E57" s="1274"/>
      <c r="F57" s="112">
        <v>5474</v>
      </c>
      <c r="G57" s="112">
        <v>5339</v>
      </c>
      <c r="H57" s="113">
        <v>4799</v>
      </c>
    </row>
    <row r="58" spans="2:8" ht="45.75" customHeight="1" x14ac:dyDescent="0.2">
      <c r="B58" s="114"/>
      <c r="C58" s="1261" t="s">
        <v>609</v>
      </c>
      <c r="D58" s="1262"/>
      <c r="E58" s="1263"/>
      <c r="F58" s="115">
        <v>2729</v>
      </c>
      <c r="G58" s="115">
        <v>2644</v>
      </c>
      <c r="H58" s="116">
        <v>2305</v>
      </c>
    </row>
    <row r="59" spans="2:8" ht="45.75" customHeight="1" x14ac:dyDescent="0.2">
      <c r="B59" s="114"/>
      <c r="C59" s="1261" t="s">
        <v>611</v>
      </c>
      <c r="D59" s="1262"/>
      <c r="E59" s="1263"/>
      <c r="F59" s="115">
        <v>996</v>
      </c>
      <c r="G59" s="115">
        <v>997</v>
      </c>
      <c r="H59" s="116">
        <v>997</v>
      </c>
    </row>
    <row r="60" spans="2:8" ht="45.75" customHeight="1" x14ac:dyDescent="0.2">
      <c r="B60" s="114"/>
      <c r="C60" s="1261" t="s">
        <v>610</v>
      </c>
      <c r="D60" s="1262"/>
      <c r="E60" s="1263"/>
      <c r="F60" s="115">
        <v>937</v>
      </c>
      <c r="G60" s="115">
        <v>873</v>
      </c>
      <c r="H60" s="116">
        <v>644</v>
      </c>
    </row>
    <row r="61" spans="2:8" ht="45.75" customHeight="1" x14ac:dyDescent="0.2">
      <c r="B61" s="114"/>
      <c r="C61" s="1261" t="s">
        <v>612</v>
      </c>
      <c r="D61" s="1262"/>
      <c r="E61" s="1263"/>
      <c r="F61" s="115">
        <v>214</v>
      </c>
      <c r="G61" s="115">
        <v>210</v>
      </c>
      <c r="H61" s="116">
        <v>210</v>
      </c>
    </row>
    <row r="62" spans="2:8" ht="45.75" customHeight="1" thickBot="1" x14ac:dyDescent="0.25">
      <c r="B62" s="117"/>
      <c r="C62" s="1264" t="s">
        <v>613</v>
      </c>
      <c r="D62" s="1265"/>
      <c r="E62" s="1266"/>
      <c r="F62" s="118">
        <v>222</v>
      </c>
      <c r="G62" s="118">
        <v>213</v>
      </c>
      <c r="H62" s="119">
        <v>204</v>
      </c>
    </row>
    <row r="63" spans="2:8" ht="52.5" customHeight="1" thickBot="1" x14ac:dyDescent="0.25">
      <c r="B63" s="120"/>
      <c r="C63" s="1267" t="s">
        <v>44</v>
      </c>
      <c r="D63" s="1267"/>
      <c r="E63" s="1268"/>
      <c r="F63" s="121">
        <v>8974</v>
      </c>
      <c r="G63" s="121">
        <v>8389</v>
      </c>
      <c r="H63" s="122">
        <v>7021</v>
      </c>
    </row>
    <row r="64" spans="2:8" ht="15" customHeight="1" x14ac:dyDescent="0.2"/>
    <row r="65" ht="0" hidden="1" customHeight="1" x14ac:dyDescent="0.2"/>
    <row r="66" ht="0" hidden="1" customHeight="1" x14ac:dyDescent="0.2"/>
  </sheetData>
  <sheetProtection algorithmName="SHA-512" hashValue="i3HgDul6oXIqOiaXKrI2N6X57gIO5V/0kUOHaOnuCqNxr6JBu6QJBvgC5JGnIPV9NcCZmQh+IEZecWGHh1PKkA==" saltValue="xZ0OjTQCw5F3WKmy7Q29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614</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614</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615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616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3" t="s">
        <v>617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618</v>
      </c>
    </row>
    <row r="50" spans="1:109" ht="13.2" x14ac:dyDescent="0.2">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548</v>
      </c>
      <c r="BQ50" s="1281"/>
      <c r="BR50" s="1281"/>
      <c r="BS50" s="1281"/>
      <c r="BT50" s="1281"/>
      <c r="BU50" s="1281"/>
      <c r="BV50" s="1281"/>
      <c r="BW50" s="1281"/>
      <c r="BX50" s="1281" t="s">
        <v>549</v>
      </c>
      <c r="BY50" s="1281"/>
      <c r="BZ50" s="1281"/>
      <c r="CA50" s="1281"/>
      <c r="CB50" s="1281"/>
      <c r="CC50" s="1281"/>
      <c r="CD50" s="1281"/>
      <c r="CE50" s="1281"/>
      <c r="CF50" s="1281" t="s">
        <v>550</v>
      </c>
      <c r="CG50" s="1281"/>
      <c r="CH50" s="1281"/>
      <c r="CI50" s="1281"/>
      <c r="CJ50" s="1281"/>
      <c r="CK50" s="1281"/>
      <c r="CL50" s="1281"/>
      <c r="CM50" s="1281"/>
      <c r="CN50" s="1281" t="s">
        <v>551</v>
      </c>
      <c r="CO50" s="1281"/>
      <c r="CP50" s="1281"/>
      <c r="CQ50" s="1281"/>
      <c r="CR50" s="1281"/>
      <c r="CS50" s="1281"/>
      <c r="CT50" s="1281"/>
      <c r="CU50" s="1281"/>
      <c r="CV50" s="1281" t="s">
        <v>552</v>
      </c>
      <c r="CW50" s="1281"/>
      <c r="CX50" s="1281"/>
      <c r="CY50" s="1281"/>
      <c r="CZ50" s="1281"/>
      <c r="DA50" s="1281"/>
      <c r="DB50" s="1281"/>
      <c r="DC50" s="1281"/>
    </row>
    <row r="51" spans="1:109" ht="13.5" customHeight="1" x14ac:dyDescent="0.2">
      <c r="B51" s="374"/>
      <c r="G51" s="1293"/>
      <c r="H51" s="1293"/>
      <c r="I51" s="1297"/>
      <c r="J51" s="1297"/>
      <c r="K51" s="1282"/>
      <c r="L51" s="1282"/>
      <c r="M51" s="1282"/>
      <c r="N51" s="1282"/>
      <c r="AM51" s="383"/>
      <c r="AN51" s="1280" t="s">
        <v>619</v>
      </c>
      <c r="AO51" s="1280"/>
      <c r="AP51" s="1280"/>
      <c r="AQ51" s="1280"/>
      <c r="AR51" s="1280"/>
      <c r="AS51" s="1280"/>
      <c r="AT51" s="1280"/>
      <c r="AU51" s="1280"/>
      <c r="AV51" s="1280"/>
      <c r="AW51" s="1280"/>
      <c r="AX51" s="1280"/>
      <c r="AY51" s="1280"/>
      <c r="AZ51" s="1280"/>
      <c r="BA51" s="1280"/>
      <c r="BB51" s="1280" t="s">
        <v>620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68.3</v>
      </c>
      <c r="CG51" s="1277"/>
      <c r="CH51" s="1277"/>
      <c r="CI51" s="1277"/>
      <c r="CJ51" s="1277"/>
      <c r="CK51" s="1277"/>
      <c r="CL51" s="1277"/>
      <c r="CM51" s="1277"/>
      <c r="CN51" s="1277">
        <v>70.8</v>
      </c>
      <c r="CO51" s="1277"/>
      <c r="CP51" s="1277"/>
      <c r="CQ51" s="1277"/>
      <c r="CR51" s="1277"/>
      <c r="CS51" s="1277"/>
      <c r="CT51" s="1277"/>
      <c r="CU51" s="1277"/>
      <c r="CV51" s="1277">
        <v>78.900000000000006</v>
      </c>
      <c r="CW51" s="1277"/>
      <c r="CX51" s="1277"/>
      <c r="CY51" s="1277"/>
      <c r="CZ51" s="1277"/>
      <c r="DA51" s="1277"/>
      <c r="DB51" s="1277"/>
      <c r="DC51" s="1277"/>
    </row>
    <row r="52" spans="1:109" ht="13.2" x14ac:dyDescent="0.2">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621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57.3</v>
      </c>
      <c r="CG53" s="1277"/>
      <c r="CH53" s="1277"/>
      <c r="CI53" s="1277"/>
      <c r="CJ53" s="1277"/>
      <c r="CK53" s="1277"/>
      <c r="CL53" s="1277"/>
      <c r="CM53" s="1277"/>
      <c r="CN53" s="1277">
        <v>58.5</v>
      </c>
      <c r="CO53" s="1277"/>
      <c r="CP53" s="1277"/>
      <c r="CQ53" s="1277"/>
      <c r="CR53" s="1277"/>
      <c r="CS53" s="1277"/>
      <c r="CT53" s="1277"/>
      <c r="CU53" s="1277"/>
      <c r="CV53" s="1277">
        <v>59.4</v>
      </c>
      <c r="CW53" s="1277"/>
      <c r="CX53" s="1277"/>
      <c r="CY53" s="1277"/>
      <c r="CZ53" s="1277"/>
      <c r="DA53" s="1277"/>
      <c r="DB53" s="1277"/>
      <c r="DC53" s="1277"/>
    </row>
    <row r="54" spans="1:109" ht="13.2" x14ac:dyDescent="0.2">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2"/>
      <c r="B55" s="374"/>
      <c r="G55" s="1275"/>
      <c r="H55" s="1275"/>
      <c r="I55" s="1275"/>
      <c r="J55" s="1275"/>
      <c r="K55" s="1282"/>
      <c r="L55" s="1282"/>
      <c r="M55" s="1282"/>
      <c r="N55" s="1282"/>
      <c r="AN55" s="1281" t="s">
        <v>622</v>
      </c>
      <c r="AO55" s="1281"/>
      <c r="AP55" s="1281"/>
      <c r="AQ55" s="1281"/>
      <c r="AR55" s="1281"/>
      <c r="AS55" s="1281"/>
      <c r="AT55" s="1281"/>
      <c r="AU55" s="1281"/>
      <c r="AV55" s="1281"/>
      <c r="AW55" s="1281"/>
      <c r="AX55" s="1281"/>
      <c r="AY55" s="1281"/>
      <c r="AZ55" s="1281"/>
      <c r="BA55" s="1281"/>
      <c r="BB55" s="1280" t="s">
        <v>620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37.4</v>
      </c>
      <c r="CG55" s="1277"/>
      <c r="CH55" s="1277"/>
      <c r="CI55" s="1277"/>
      <c r="CJ55" s="1277"/>
      <c r="CK55" s="1277"/>
      <c r="CL55" s="1277"/>
      <c r="CM55" s="1277"/>
      <c r="CN55" s="1277">
        <v>31</v>
      </c>
      <c r="CO55" s="1277"/>
      <c r="CP55" s="1277"/>
      <c r="CQ55" s="1277"/>
      <c r="CR55" s="1277"/>
      <c r="CS55" s="1277"/>
      <c r="CT55" s="1277"/>
      <c r="CU55" s="1277"/>
      <c r="CV55" s="1277">
        <v>30</v>
      </c>
      <c r="CW55" s="1277"/>
      <c r="CX55" s="1277"/>
      <c r="CY55" s="1277"/>
      <c r="CZ55" s="1277"/>
      <c r="DA55" s="1277"/>
      <c r="DB55" s="1277"/>
      <c r="DC55" s="1277"/>
    </row>
    <row r="56" spans="1:109" ht="13.2" x14ac:dyDescent="0.2">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2" x14ac:dyDescent="0.2">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621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54.4</v>
      </c>
      <c r="CG57" s="1277"/>
      <c r="CH57" s="1277"/>
      <c r="CI57" s="1277"/>
      <c r="CJ57" s="1277"/>
      <c r="CK57" s="1277"/>
      <c r="CL57" s="1277"/>
      <c r="CM57" s="1277"/>
      <c r="CN57" s="1277">
        <v>57.4</v>
      </c>
      <c r="CO57" s="1277"/>
      <c r="CP57" s="1277"/>
      <c r="CQ57" s="1277"/>
      <c r="CR57" s="1277"/>
      <c r="CS57" s="1277"/>
      <c r="CT57" s="1277"/>
      <c r="CU57" s="1277"/>
      <c r="CV57" s="1277">
        <v>59.4</v>
      </c>
      <c r="CW57" s="1277"/>
      <c r="CX57" s="1277"/>
      <c r="CY57" s="1277"/>
      <c r="CZ57" s="1277"/>
      <c r="DA57" s="1277"/>
      <c r="DB57" s="1277"/>
      <c r="DC57" s="1277"/>
      <c r="DD57" s="387"/>
      <c r="DE57" s="386"/>
    </row>
    <row r="58" spans="1:109" s="382" customFormat="1" ht="13.2" x14ac:dyDescent="0.2">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623</v>
      </c>
    </row>
    <row r="64" spans="1:109" ht="13.2" x14ac:dyDescent="0.2">
      <c r="B64" s="374"/>
      <c r="G64" s="381"/>
      <c r="I64" s="394"/>
      <c r="J64" s="394"/>
      <c r="K64" s="394"/>
      <c r="L64" s="394"/>
      <c r="M64" s="394"/>
      <c r="N64" s="395"/>
      <c r="AM64" s="381"/>
      <c r="AN64" s="381" t="s">
        <v>616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3" t="s">
        <v>624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618</v>
      </c>
    </row>
    <row r="72" spans="2:107" ht="13.2" x14ac:dyDescent="0.2">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548</v>
      </c>
      <c r="BQ72" s="1281"/>
      <c r="BR72" s="1281"/>
      <c r="BS72" s="1281"/>
      <c r="BT72" s="1281"/>
      <c r="BU72" s="1281"/>
      <c r="BV72" s="1281"/>
      <c r="BW72" s="1281"/>
      <c r="BX72" s="1281" t="s">
        <v>549</v>
      </c>
      <c r="BY72" s="1281"/>
      <c r="BZ72" s="1281"/>
      <c r="CA72" s="1281"/>
      <c r="CB72" s="1281"/>
      <c r="CC72" s="1281"/>
      <c r="CD72" s="1281"/>
      <c r="CE72" s="1281"/>
      <c r="CF72" s="1281" t="s">
        <v>550</v>
      </c>
      <c r="CG72" s="1281"/>
      <c r="CH72" s="1281"/>
      <c r="CI72" s="1281"/>
      <c r="CJ72" s="1281"/>
      <c r="CK72" s="1281"/>
      <c r="CL72" s="1281"/>
      <c r="CM72" s="1281"/>
      <c r="CN72" s="1281" t="s">
        <v>551</v>
      </c>
      <c r="CO72" s="1281"/>
      <c r="CP72" s="1281"/>
      <c r="CQ72" s="1281"/>
      <c r="CR72" s="1281"/>
      <c r="CS72" s="1281"/>
      <c r="CT72" s="1281"/>
      <c r="CU72" s="1281"/>
      <c r="CV72" s="1281" t="s">
        <v>552</v>
      </c>
      <c r="CW72" s="1281"/>
      <c r="CX72" s="1281"/>
      <c r="CY72" s="1281"/>
      <c r="CZ72" s="1281"/>
      <c r="DA72" s="1281"/>
      <c r="DB72" s="1281"/>
      <c r="DC72" s="1281"/>
    </row>
    <row r="73" spans="2:107" ht="13.2" x14ac:dyDescent="0.2">
      <c r="B73" s="374"/>
      <c r="G73" s="1293"/>
      <c r="H73" s="1293"/>
      <c r="I73" s="1293"/>
      <c r="J73" s="1293"/>
      <c r="K73" s="1276"/>
      <c r="L73" s="1276"/>
      <c r="M73" s="1276"/>
      <c r="N73" s="1276"/>
      <c r="AM73" s="383"/>
      <c r="AN73" s="1280" t="s">
        <v>619</v>
      </c>
      <c r="AO73" s="1280"/>
      <c r="AP73" s="1280"/>
      <c r="AQ73" s="1280"/>
      <c r="AR73" s="1280"/>
      <c r="AS73" s="1280"/>
      <c r="AT73" s="1280"/>
      <c r="AU73" s="1280"/>
      <c r="AV73" s="1280"/>
      <c r="AW73" s="1280"/>
      <c r="AX73" s="1280"/>
      <c r="AY73" s="1280"/>
      <c r="AZ73" s="1280"/>
      <c r="BA73" s="1280"/>
      <c r="BB73" s="1280" t="s">
        <v>620</v>
      </c>
      <c r="BC73" s="1280"/>
      <c r="BD73" s="1280"/>
      <c r="BE73" s="1280"/>
      <c r="BF73" s="1280"/>
      <c r="BG73" s="1280"/>
      <c r="BH73" s="1280"/>
      <c r="BI73" s="1280"/>
      <c r="BJ73" s="1280"/>
      <c r="BK73" s="1280"/>
      <c r="BL73" s="1280"/>
      <c r="BM73" s="1280"/>
      <c r="BN73" s="1280"/>
      <c r="BO73" s="1280"/>
      <c r="BP73" s="1277">
        <v>65</v>
      </c>
      <c r="BQ73" s="1277"/>
      <c r="BR73" s="1277"/>
      <c r="BS73" s="1277"/>
      <c r="BT73" s="1277"/>
      <c r="BU73" s="1277"/>
      <c r="BV73" s="1277"/>
      <c r="BW73" s="1277"/>
      <c r="BX73" s="1277">
        <v>66.2</v>
      </c>
      <c r="BY73" s="1277"/>
      <c r="BZ73" s="1277"/>
      <c r="CA73" s="1277"/>
      <c r="CB73" s="1277"/>
      <c r="CC73" s="1277"/>
      <c r="CD73" s="1277"/>
      <c r="CE73" s="1277"/>
      <c r="CF73" s="1277">
        <v>68.3</v>
      </c>
      <c r="CG73" s="1277"/>
      <c r="CH73" s="1277"/>
      <c r="CI73" s="1277"/>
      <c r="CJ73" s="1277"/>
      <c r="CK73" s="1277"/>
      <c r="CL73" s="1277"/>
      <c r="CM73" s="1277"/>
      <c r="CN73" s="1277">
        <v>70.8</v>
      </c>
      <c r="CO73" s="1277"/>
      <c r="CP73" s="1277"/>
      <c r="CQ73" s="1277"/>
      <c r="CR73" s="1277"/>
      <c r="CS73" s="1277"/>
      <c r="CT73" s="1277"/>
      <c r="CU73" s="1277"/>
      <c r="CV73" s="1277">
        <v>78.900000000000006</v>
      </c>
      <c r="CW73" s="1277"/>
      <c r="CX73" s="1277"/>
      <c r="CY73" s="1277"/>
      <c r="CZ73" s="1277"/>
      <c r="DA73" s="1277"/>
      <c r="DB73" s="1277"/>
      <c r="DC73" s="1277"/>
    </row>
    <row r="74" spans="2:107" ht="13.2" x14ac:dyDescent="0.2">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625</v>
      </c>
      <c r="BC75" s="1280"/>
      <c r="BD75" s="1280"/>
      <c r="BE75" s="1280"/>
      <c r="BF75" s="1280"/>
      <c r="BG75" s="1280"/>
      <c r="BH75" s="1280"/>
      <c r="BI75" s="1280"/>
      <c r="BJ75" s="1280"/>
      <c r="BK75" s="1280"/>
      <c r="BL75" s="1280"/>
      <c r="BM75" s="1280"/>
      <c r="BN75" s="1280"/>
      <c r="BO75" s="1280"/>
      <c r="BP75" s="1277">
        <v>9.8000000000000007</v>
      </c>
      <c r="BQ75" s="1277"/>
      <c r="BR75" s="1277"/>
      <c r="BS75" s="1277"/>
      <c r="BT75" s="1277"/>
      <c r="BU75" s="1277"/>
      <c r="BV75" s="1277"/>
      <c r="BW75" s="1277"/>
      <c r="BX75" s="1277">
        <v>8.6</v>
      </c>
      <c r="BY75" s="1277"/>
      <c r="BZ75" s="1277"/>
      <c r="CA75" s="1277"/>
      <c r="CB75" s="1277"/>
      <c r="CC75" s="1277"/>
      <c r="CD75" s="1277"/>
      <c r="CE75" s="1277"/>
      <c r="CF75" s="1277">
        <v>7.8</v>
      </c>
      <c r="CG75" s="1277"/>
      <c r="CH75" s="1277"/>
      <c r="CI75" s="1277"/>
      <c r="CJ75" s="1277"/>
      <c r="CK75" s="1277"/>
      <c r="CL75" s="1277"/>
      <c r="CM75" s="1277"/>
      <c r="CN75" s="1277">
        <v>7.2</v>
      </c>
      <c r="CO75" s="1277"/>
      <c r="CP75" s="1277"/>
      <c r="CQ75" s="1277"/>
      <c r="CR75" s="1277"/>
      <c r="CS75" s="1277"/>
      <c r="CT75" s="1277"/>
      <c r="CU75" s="1277"/>
      <c r="CV75" s="1277">
        <v>7.1</v>
      </c>
      <c r="CW75" s="1277"/>
      <c r="CX75" s="1277"/>
      <c r="CY75" s="1277"/>
      <c r="CZ75" s="1277"/>
      <c r="DA75" s="1277"/>
      <c r="DB75" s="1277"/>
      <c r="DC75" s="1277"/>
    </row>
    <row r="76" spans="2:107" ht="13.2" x14ac:dyDescent="0.2">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4"/>
      <c r="G77" s="1275"/>
      <c r="H77" s="1275"/>
      <c r="I77" s="1275"/>
      <c r="J77" s="1275"/>
      <c r="K77" s="1276"/>
      <c r="L77" s="1276"/>
      <c r="M77" s="1276"/>
      <c r="N77" s="1276"/>
      <c r="AN77" s="1281" t="s">
        <v>622</v>
      </c>
      <c r="AO77" s="1281"/>
      <c r="AP77" s="1281"/>
      <c r="AQ77" s="1281"/>
      <c r="AR77" s="1281"/>
      <c r="AS77" s="1281"/>
      <c r="AT77" s="1281"/>
      <c r="AU77" s="1281"/>
      <c r="AV77" s="1281"/>
      <c r="AW77" s="1281"/>
      <c r="AX77" s="1281"/>
      <c r="AY77" s="1281"/>
      <c r="AZ77" s="1281"/>
      <c r="BA77" s="1281"/>
      <c r="BB77" s="1280" t="s">
        <v>620</v>
      </c>
      <c r="BC77" s="1280"/>
      <c r="BD77" s="1280"/>
      <c r="BE77" s="1280"/>
      <c r="BF77" s="1280"/>
      <c r="BG77" s="1280"/>
      <c r="BH77" s="1280"/>
      <c r="BI77" s="1280"/>
      <c r="BJ77" s="1280"/>
      <c r="BK77" s="1280"/>
      <c r="BL77" s="1280"/>
      <c r="BM77" s="1280"/>
      <c r="BN77" s="1280"/>
      <c r="BO77" s="1280"/>
      <c r="BP77" s="1277">
        <v>49.8</v>
      </c>
      <c r="BQ77" s="1277"/>
      <c r="BR77" s="1277"/>
      <c r="BS77" s="1277"/>
      <c r="BT77" s="1277"/>
      <c r="BU77" s="1277"/>
      <c r="BV77" s="1277"/>
      <c r="BW77" s="1277"/>
      <c r="BX77" s="1277">
        <v>45.1</v>
      </c>
      <c r="BY77" s="1277"/>
      <c r="BZ77" s="1277"/>
      <c r="CA77" s="1277"/>
      <c r="CB77" s="1277"/>
      <c r="CC77" s="1277"/>
      <c r="CD77" s="1277"/>
      <c r="CE77" s="1277"/>
      <c r="CF77" s="1277">
        <v>37.4</v>
      </c>
      <c r="CG77" s="1277"/>
      <c r="CH77" s="1277"/>
      <c r="CI77" s="1277"/>
      <c r="CJ77" s="1277"/>
      <c r="CK77" s="1277"/>
      <c r="CL77" s="1277"/>
      <c r="CM77" s="1277"/>
      <c r="CN77" s="1277">
        <v>31</v>
      </c>
      <c r="CO77" s="1277"/>
      <c r="CP77" s="1277"/>
      <c r="CQ77" s="1277"/>
      <c r="CR77" s="1277"/>
      <c r="CS77" s="1277"/>
      <c r="CT77" s="1277"/>
      <c r="CU77" s="1277"/>
      <c r="CV77" s="1277">
        <v>30</v>
      </c>
      <c r="CW77" s="1277"/>
      <c r="CX77" s="1277"/>
      <c r="CY77" s="1277"/>
      <c r="CZ77" s="1277"/>
      <c r="DA77" s="1277"/>
      <c r="DB77" s="1277"/>
      <c r="DC77" s="1277"/>
    </row>
    <row r="78" spans="2:107" ht="13.2" x14ac:dyDescent="0.2">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625</v>
      </c>
      <c r="BC79" s="1280"/>
      <c r="BD79" s="1280"/>
      <c r="BE79" s="1280"/>
      <c r="BF79" s="1280"/>
      <c r="BG79" s="1280"/>
      <c r="BH79" s="1280"/>
      <c r="BI79" s="1280"/>
      <c r="BJ79" s="1280"/>
      <c r="BK79" s="1280"/>
      <c r="BL79" s="1280"/>
      <c r="BM79" s="1280"/>
      <c r="BN79" s="1280"/>
      <c r="BO79" s="1280"/>
      <c r="BP79" s="1277">
        <v>7.7</v>
      </c>
      <c r="BQ79" s="1277"/>
      <c r="BR79" s="1277"/>
      <c r="BS79" s="1277"/>
      <c r="BT79" s="1277"/>
      <c r="BU79" s="1277"/>
      <c r="BV79" s="1277"/>
      <c r="BW79" s="1277"/>
      <c r="BX79" s="1277">
        <v>7.1</v>
      </c>
      <c r="BY79" s="1277"/>
      <c r="BZ79" s="1277"/>
      <c r="CA79" s="1277"/>
      <c r="CB79" s="1277"/>
      <c r="CC79" s="1277"/>
      <c r="CD79" s="1277"/>
      <c r="CE79" s="1277"/>
      <c r="CF79" s="1277">
        <v>6.3</v>
      </c>
      <c r="CG79" s="1277"/>
      <c r="CH79" s="1277"/>
      <c r="CI79" s="1277"/>
      <c r="CJ79" s="1277"/>
      <c r="CK79" s="1277"/>
      <c r="CL79" s="1277"/>
      <c r="CM79" s="1277"/>
      <c r="CN79" s="1277">
        <v>5.2</v>
      </c>
      <c r="CO79" s="1277"/>
      <c r="CP79" s="1277"/>
      <c r="CQ79" s="1277"/>
      <c r="CR79" s="1277"/>
      <c r="CS79" s="1277"/>
      <c r="CT79" s="1277"/>
      <c r="CU79" s="1277"/>
      <c r="CV79" s="1277">
        <v>5</v>
      </c>
      <c r="CW79" s="1277"/>
      <c r="CX79" s="1277"/>
      <c r="CY79" s="1277"/>
      <c r="CZ79" s="1277"/>
      <c r="DA79" s="1277"/>
      <c r="DB79" s="1277"/>
      <c r="DC79" s="1277"/>
    </row>
    <row r="80" spans="2:107" ht="13.2" x14ac:dyDescent="0.2">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XG+C8hMFii07hRqdu6qOcNaXKQpdshUlfX0F0AiQB9L8wj9UVH93cLpLokdWiyM+oCKHvEt+hIYY9YgcVxE6FA==" saltValue="CbwhgStp/Z1TrUykKfgDk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546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6A9kzKBcMnLAqFVTPpCJPoC2av+3z1YhMeZakc1RaG/pY+SpQGrQkz1XQ93c66U7Fu5pPDHuxCW9Ck2MDzVbhw==" saltValue="XuyP/8DFVgXMS4TOjrI16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546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ExM5RkSdyYii3/4KwXdYqOfRVOoKHSYkDN/YQDZbL86C4LWaPZuj+dC4V2mLHNs/LL7FHnplP0+CRm9Dgc74Qw==" saltValue="XmZrM0oA/vX4UnZ1z8rA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45</v>
      </c>
      <c r="E2" s="134"/>
      <c r="F2" s="135" t="s">
        <v>545</v>
      </c>
      <c r="G2" s="136"/>
      <c r="H2" s="137"/>
    </row>
    <row r="3" spans="1:8" x14ac:dyDescent="0.2">
      <c r="A3" s="133" t="s">
        <v>538</v>
      </c>
      <c r="B3" s="138"/>
      <c r="C3" s="139"/>
      <c r="D3" s="140">
        <v>51372</v>
      </c>
      <c r="E3" s="141"/>
      <c r="F3" s="142">
        <v>41235</v>
      </c>
      <c r="G3" s="143"/>
      <c r="H3" s="144"/>
    </row>
    <row r="4" spans="1:8" x14ac:dyDescent="0.2">
      <c r="A4" s="145"/>
      <c r="B4" s="146"/>
      <c r="C4" s="147"/>
      <c r="D4" s="148">
        <v>24886</v>
      </c>
      <c r="E4" s="149"/>
      <c r="F4" s="150">
        <v>22086</v>
      </c>
      <c r="G4" s="151"/>
      <c r="H4" s="152"/>
    </row>
    <row r="5" spans="1:8" x14ac:dyDescent="0.2">
      <c r="A5" s="133" t="s">
        <v>540</v>
      </c>
      <c r="B5" s="138"/>
      <c r="C5" s="139"/>
      <c r="D5" s="140">
        <v>51748</v>
      </c>
      <c r="E5" s="141"/>
      <c r="F5" s="142">
        <v>41862</v>
      </c>
      <c r="G5" s="143"/>
      <c r="H5" s="144"/>
    </row>
    <row r="6" spans="1:8" x14ac:dyDescent="0.2">
      <c r="A6" s="145"/>
      <c r="B6" s="146"/>
      <c r="C6" s="147"/>
      <c r="D6" s="148">
        <v>26060</v>
      </c>
      <c r="E6" s="149"/>
      <c r="F6" s="150">
        <v>23710</v>
      </c>
      <c r="G6" s="151"/>
      <c r="H6" s="152"/>
    </row>
    <row r="7" spans="1:8" x14ac:dyDescent="0.2">
      <c r="A7" s="133" t="s">
        <v>541</v>
      </c>
      <c r="B7" s="138"/>
      <c r="C7" s="139"/>
      <c r="D7" s="140">
        <v>49480</v>
      </c>
      <c r="E7" s="141"/>
      <c r="F7" s="142">
        <v>43554</v>
      </c>
      <c r="G7" s="143"/>
      <c r="H7" s="144"/>
    </row>
    <row r="8" spans="1:8" x14ac:dyDescent="0.2">
      <c r="A8" s="145"/>
      <c r="B8" s="146"/>
      <c r="C8" s="147"/>
      <c r="D8" s="148">
        <v>24570</v>
      </c>
      <c r="E8" s="149"/>
      <c r="F8" s="150">
        <v>24811</v>
      </c>
      <c r="G8" s="151"/>
      <c r="H8" s="152"/>
    </row>
    <row r="9" spans="1:8" x14ac:dyDescent="0.2">
      <c r="A9" s="133" t="s">
        <v>542</v>
      </c>
      <c r="B9" s="138"/>
      <c r="C9" s="139"/>
      <c r="D9" s="140">
        <v>40452</v>
      </c>
      <c r="E9" s="141"/>
      <c r="F9" s="142">
        <v>42581</v>
      </c>
      <c r="G9" s="143"/>
      <c r="H9" s="144"/>
    </row>
    <row r="10" spans="1:8" x14ac:dyDescent="0.2">
      <c r="A10" s="145"/>
      <c r="B10" s="146"/>
      <c r="C10" s="147"/>
      <c r="D10" s="148">
        <v>25075</v>
      </c>
      <c r="E10" s="149"/>
      <c r="F10" s="150">
        <v>24354</v>
      </c>
      <c r="G10" s="151"/>
      <c r="H10" s="152"/>
    </row>
    <row r="11" spans="1:8" x14ac:dyDescent="0.2">
      <c r="A11" s="133" t="s">
        <v>543</v>
      </c>
      <c r="B11" s="138"/>
      <c r="C11" s="139"/>
      <c r="D11" s="140">
        <v>54534</v>
      </c>
      <c r="E11" s="141"/>
      <c r="F11" s="142">
        <v>45426</v>
      </c>
      <c r="G11" s="143"/>
      <c r="H11" s="144"/>
    </row>
    <row r="12" spans="1:8" x14ac:dyDescent="0.2">
      <c r="A12" s="145"/>
      <c r="B12" s="146"/>
      <c r="C12" s="153"/>
      <c r="D12" s="148">
        <v>24346</v>
      </c>
      <c r="E12" s="149"/>
      <c r="F12" s="150">
        <v>24508</v>
      </c>
      <c r="G12" s="151"/>
      <c r="H12" s="152"/>
    </row>
    <row r="13" spans="1:8" x14ac:dyDescent="0.2">
      <c r="A13" s="133"/>
      <c r="B13" s="138"/>
      <c r="C13" s="154"/>
      <c r="D13" s="155">
        <v>49517</v>
      </c>
      <c r="E13" s="156"/>
      <c r="F13" s="157">
        <v>42932</v>
      </c>
      <c r="G13" s="158"/>
      <c r="H13" s="144"/>
    </row>
    <row r="14" spans="1:8" x14ac:dyDescent="0.2">
      <c r="A14" s="145"/>
      <c r="B14" s="146"/>
      <c r="C14" s="147"/>
      <c r="D14" s="148">
        <v>24987</v>
      </c>
      <c r="E14" s="149"/>
      <c r="F14" s="150">
        <v>23894</v>
      </c>
      <c r="G14" s="151"/>
      <c r="H14" s="152"/>
    </row>
    <row r="17" spans="1:11" x14ac:dyDescent="0.2">
      <c r="A17" s="129" t="s">
        <v>46</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47</v>
      </c>
      <c r="B19" s="159">
        <f>ROUND(VALUE(SUBSTITUTE(実質収支比率等に係る経年分析!F$48,"▲","-")),2)</f>
        <v>2.33</v>
      </c>
      <c r="C19" s="159">
        <f>ROUND(VALUE(SUBSTITUTE(実質収支比率等に係る経年分析!G$48,"▲","-")),2)</f>
        <v>2.2200000000000002</v>
      </c>
      <c r="D19" s="159">
        <f>ROUND(VALUE(SUBSTITUTE(実質収支比率等に係る経年分析!H$48,"▲","-")),2)</f>
        <v>2.1</v>
      </c>
      <c r="E19" s="159">
        <f>ROUND(VALUE(SUBSTITUTE(実質収支比率等に係る経年分析!I$48,"▲","-")),2)</f>
        <v>0.51</v>
      </c>
      <c r="F19" s="159">
        <f>ROUND(VALUE(SUBSTITUTE(実質収支比率等に係る経年分析!J$48,"▲","-")),2)</f>
        <v>1.24</v>
      </c>
    </row>
    <row r="20" spans="1:11" x14ac:dyDescent="0.2">
      <c r="A20" s="159" t="s">
        <v>48</v>
      </c>
      <c r="B20" s="159">
        <f>ROUND(VALUE(SUBSTITUTE(実質収支比率等に係る経年分析!F$47,"▲","-")),2)</f>
        <v>6.38</v>
      </c>
      <c r="C20" s="159">
        <f>ROUND(VALUE(SUBSTITUTE(実質収支比率等に係る経年分析!G$47,"▲","-")),2)</f>
        <v>7.17</v>
      </c>
      <c r="D20" s="159">
        <f>ROUND(VALUE(SUBSTITUTE(実質収支比率等に係る経年分析!H$47,"▲","-")),2)</f>
        <v>8.2899999999999991</v>
      </c>
      <c r="E20" s="159">
        <f>ROUND(VALUE(SUBSTITUTE(実質収支比率等に係る経年分析!I$47,"▲","-")),2)</f>
        <v>7.2</v>
      </c>
      <c r="F20" s="159">
        <f>ROUND(VALUE(SUBSTITUTE(実質収支比率等に係る経年分析!J$47,"▲","-")),2)</f>
        <v>5.22</v>
      </c>
    </row>
    <row r="21" spans="1:11" x14ac:dyDescent="0.2">
      <c r="A21" s="159" t="s">
        <v>49</v>
      </c>
      <c r="B21" s="159">
        <f>IF(ISNUMBER(VALUE(SUBSTITUTE(実質収支比率等に係る経年分析!F$49,"▲","-"))),ROUND(VALUE(SUBSTITUTE(実質収支比率等に係る経年分析!F$49,"▲","-")),2),NA())</f>
        <v>1.9</v>
      </c>
      <c r="C21" s="159">
        <f>IF(ISNUMBER(VALUE(SUBSTITUTE(実質収支比率等に係る経年分析!G$49,"▲","-"))),ROUND(VALUE(SUBSTITUTE(実質収支比率等に係る経年分析!G$49,"▲","-")),2),NA())</f>
        <v>-0.61</v>
      </c>
      <c r="D21" s="159">
        <f>IF(ISNUMBER(VALUE(SUBSTITUTE(実質収支比率等に係る経年分析!H$49,"▲","-"))),ROUND(VALUE(SUBSTITUTE(実質収支比率等に係る経年分析!H$49,"▲","-")),2),NA())</f>
        <v>-0.1</v>
      </c>
      <c r="E21" s="159">
        <f>IF(ISNUMBER(VALUE(SUBSTITUTE(実質収支比率等に係る経年分析!I$49,"▲","-"))),ROUND(VALUE(SUBSTITUTE(実質収支比率等に係る経年分析!I$49,"▲","-")),2),NA())</f>
        <v>-3.65</v>
      </c>
      <c r="F21" s="159">
        <f>IF(ISNUMBER(VALUE(SUBSTITUTE(実質収支比率等に係る経年分析!J$49,"▲","-"))),ROUND(VALUE(SUBSTITUTE(実質収支比率等に係る経年分析!J$49,"▲","-")),2),NA())</f>
        <v>-1.54</v>
      </c>
    </row>
    <row r="24" spans="1:11" x14ac:dyDescent="0.2">
      <c r="A24" s="129" t="s">
        <v>50</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51</v>
      </c>
      <c r="C26" s="160" t="s">
        <v>52</v>
      </c>
      <c r="D26" s="160" t="s">
        <v>51</v>
      </c>
      <c r="E26" s="160" t="s">
        <v>52</v>
      </c>
      <c r="F26" s="160" t="s">
        <v>51</v>
      </c>
      <c r="G26" s="160" t="s">
        <v>52</v>
      </c>
      <c r="H26" s="160" t="s">
        <v>51</v>
      </c>
      <c r="I26" s="160" t="s">
        <v>52</v>
      </c>
      <c r="J26" s="160" t="s">
        <v>51</v>
      </c>
      <c r="K26" s="160" t="s">
        <v>52</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2">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0.76</v>
      </c>
      <c r="C28" s="160" t="e">
        <f>IF(ROUND(VALUE(SUBSTITUTE(連結実質赤字比率に係る赤字・黒字の構成分析!F$42,"▲", "-")), 2) &gt;= 0, ABS(ROUND(VALUE(SUBSTITUTE(連結実質赤字比率に係る赤字・黒字の構成分析!F$42,"▲", "-")), 2)), NA())</f>
        <v>#N/A</v>
      </c>
      <c r="D28" s="160">
        <f>IF(ROUND(VALUE(SUBSTITUTE(連結実質赤字比率に係る赤字・黒字の構成分析!G$42,"▲", "-")), 2) &lt; 0, ABS(ROUND(VALUE(SUBSTITUTE(連結実質赤字比率に係る赤字・黒字の構成分析!G$42,"▲", "-")), 2)), NA())</f>
        <v>2.08</v>
      </c>
      <c r="E28" s="160" t="e">
        <f>IF(ROUND(VALUE(SUBSTITUTE(連結実質赤字比率に係る赤字・黒字の構成分析!G$42,"▲", "-")), 2) &gt;= 0, ABS(ROUND(VALUE(SUBSTITUTE(連結実質赤字比率に係る赤字・黒字の構成分析!G$42,"▲", "-")), 2)), NA())</f>
        <v>#N/A</v>
      </c>
      <c r="F28" s="160">
        <f>IF(ROUND(VALUE(SUBSTITUTE(連結実質赤字比率に係る赤字・黒字の構成分析!H$42,"▲", "-")), 2) &lt; 0, ABS(ROUND(VALUE(SUBSTITUTE(連結実質赤字比率に係る赤字・黒字の構成分析!H$42,"▲", "-")), 2)), NA())</f>
        <v>2.52</v>
      </c>
      <c r="G28" s="160" t="e">
        <f>IF(ROUND(VALUE(SUBSTITUTE(連結実質赤字比率に係る赤字・黒字の構成分析!H$42,"▲", "-")), 2) &gt;= 0, ABS(ROUND(VALUE(SUBSTITUTE(連結実質赤字比率に係る赤字・黒字の構成分析!H$42,"▲", "-")), 2)), NA())</f>
        <v>#N/A</v>
      </c>
      <c r="H28" s="160">
        <f>IF(ROUND(VALUE(SUBSTITUTE(連結実質赤字比率に係る赤字・黒字の構成分析!I$42,"▲", "-")), 2) &lt; 0, ABS(ROUND(VALUE(SUBSTITUTE(連結実質赤字比率に係る赤字・黒字の構成分析!I$42,"▲", "-")), 2)), NA())</f>
        <v>0.94</v>
      </c>
      <c r="I28" s="160" t="e">
        <f>IF(ROUND(VALUE(SUBSTITUTE(連結実質赤字比率に係る赤字・黒字の構成分析!I$42,"▲", "-")), 2) &gt;= 0, ABS(ROUND(VALUE(SUBSTITUTE(連結実質赤字比率に係る赤字・黒字の構成分析!I$42,"▲", "-")), 2)), NA())</f>
        <v>#N/A</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住宅新築資金等貸付事業特別会計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2">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0.69</v>
      </c>
    </row>
    <row r="32" spans="1:11" x14ac:dyDescent="0.2">
      <c r="A32" s="160" t="str">
        <f>IF(連結実質赤字比率に係る赤字・黒字の構成分析!C$38="",NA(),連結実質赤字比率に係る赤字・黒字の構成分析!C$38)</f>
        <v>地方卸売市場事業会計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1.45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1.34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1.1100000000000001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1.18</v>
      </c>
    </row>
    <row r="33" spans="1:16" x14ac:dyDescent="0.2">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2.3199999999999998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2.2200000000000002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1.24</v>
      </c>
    </row>
    <row r="34" spans="1:16" x14ac:dyDescent="0.2">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2.2599999999999998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2.5099999999999998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2.61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3.42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4.04</v>
      </c>
    </row>
    <row r="35" spans="1:16" x14ac:dyDescent="0.2">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12.89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12.65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13.23</v>
      </c>
    </row>
    <row r="36" spans="1:16" x14ac:dyDescent="0.2">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0.64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0.28999999999999998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7.0000000000000007E-2</v>
      </c>
      <c r="J36" s="160">
        <f>IF(ROUND(VALUE(SUBSTITUTE(連結実質赤字比率に係る赤字・黒字の構成分析!J$34,"▲", "-")), 2) &lt; 0, ABS(ROUND(VALUE(SUBSTITUTE(連結実質赤字比率に係る赤字・黒字の構成分析!J$34,"▲", "-")), 2)), NA())</f>
        <v>1.64</v>
      </c>
      <c r="K36" s="160" t="e">
        <f>IF(ROUND(VALUE(SUBSTITUTE(連結実質赤字比率に係る赤字・黒字の構成分析!J$34,"▲", "-")), 2) &gt;= 0, ABS(ROUND(VALUE(SUBSTITUTE(連結実質赤字比率に係る赤字・黒字の構成分析!J$34,"▲", "-")), 2)), NA())</f>
        <v>#N/A</v>
      </c>
    </row>
    <row r="39" spans="1:16" x14ac:dyDescent="0.2">
      <c r="A39" s="129" t="s">
        <v>53</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2">
      <c r="A42" s="161" t="s">
        <v>56</v>
      </c>
      <c r="B42" s="161"/>
      <c r="C42" s="161"/>
      <c r="D42" s="161">
        <f>'実質公債費比率（分子）の構造'!K$52</f>
        <v>8183</v>
      </c>
      <c r="E42" s="161"/>
      <c r="F42" s="161"/>
      <c r="G42" s="161">
        <f>'実質公債費比率（分子）の構造'!L$52</f>
        <v>8397</v>
      </c>
      <c r="H42" s="161"/>
      <c r="I42" s="161"/>
      <c r="J42" s="161">
        <f>'実質公債費比率（分子）の構造'!M$52</f>
        <v>8339</v>
      </c>
      <c r="K42" s="161"/>
      <c r="L42" s="161"/>
      <c r="M42" s="161">
        <f>'実質公債費比率（分子）の構造'!N$52</f>
        <v>8690</v>
      </c>
      <c r="N42" s="161"/>
      <c r="O42" s="161"/>
      <c r="P42" s="161">
        <f>'実質公債費比率（分子）の構造'!O$52</f>
        <v>8861</v>
      </c>
    </row>
    <row r="43" spans="1:16" x14ac:dyDescent="0.2">
      <c r="A43" s="161" t="s">
        <v>57</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x14ac:dyDescent="0.2">
      <c r="A44" s="161" t="s">
        <v>58</v>
      </c>
      <c r="B44" s="161">
        <f>'実質公債費比率（分子）の構造'!K$50</f>
        <v>963</v>
      </c>
      <c r="C44" s="161"/>
      <c r="D44" s="161"/>
      <c r="E44" s="161">
        <f>'実質公債費比率（分子）の構造'!L$50</f>
        <v>493</v>
      </c>
      <c r="F44" s="161"/>
      <c r="G44" s="161"/>
      <c r="H44" s="161">
        <f>'実質公債費比率（分子）の構造'!M$50</f>
        <v>411</v>
      </c>
      <c r="I44" s="161"/>
      <c r="J44" s="161"/>
      <c r="K44" s="161">
        <f>'実質公債費比率（分子）の構造'!N$50</f>
        <v>194</v>
      </c>
      <c r="L44" s="161"/>
      <c r="M44" s="161"/>
      <c r="N44" s="161">
        <f>'実質公債費比率（分子）の構造'!O$50</f>
        <v>2</v>
      </c>
      <c r="O44" s="161"/>
      <c r="P44" s="161"/>
    </row>
    <row r="45" spans="1:16" x14ac:dyDescent="0.2">
      <c r="A45" s="161" t="s">
        <v>59</v>
      </c>
      <c r="B45" s="161">
        <f>'実質公債費比率（分子）の構造'!K$49</f>
        <v>67</v>
      </c>
      <c r="C45" s="161"/>
      <c r="D45" s="161"/>
      <c r="E45" s="161">
        <f>'実質公債費比率（分子）の構造'!L$49</f>
        <v>79</v>
      </c>
      <c r="F45" s="161"/>
      <c r="G45" s="161"/>
      <c r="H45" s="161">
        <f>'実質公債費比率（分子）の構造'!M$49</f>
        <v>85</v>
      </c>
      <c r="I45" s="161"/>
      <c r="J45" s="161"/>
      <c r="K45" s="161">
        <f>'実質公債費比率（分子）の構造'!N$49</f>
        <v>137</v>
      </c>
      <c r="L45" s="161"/>
      <c r="M45" s="161"/>
      <c r="N45" s="161">
        <f>'実質公債費比率（分子）の構造'!O$49</f>
        <v>194</v>
      </c>
      <c r="O45" s="161"/>
      <c r="P45" s="161"/>
    </row>
    <row r="46" spans="1:16" x14ac:dyDescent="0.2">
      <c r="A46" s="161" t="s">
        <v>60</v>
      </c>
      <c r="B46" s="161">
        <f>'実質公債費比率（分子）の構造'!K$48</f>
        <v>3968</v>
      </c>
      <c r="C46" s="161"/>
      <c r="D46" s="161"/>
      <c r="E46" s="161">
        <f>'実質公債費比率（分子）の構造'!L$48</f>
        <v>3935</v>
      </c>
      <c r="F46" s="161"/>
      <c r="G46" s="161"/>
      <c r="H46" s="161">
        <f>'実質公債費比率（分子）の構造'!M$48</f>
        <v>3939</v>
      </c>
      <c r="I46" s="161"/>
      <c r="J46" s="161"/>
      <c r="K46" s="161">
        <f>'実質公債費比率（分子）の構造'!N$48</f>
        <v>3916</v>
      </c>
      <c r="L46" s="161"/>
      <c r="M46" s="161"/>
      <c r="N46" s="161">
        <f>'実質公債費比率（分子）の構造'!O$48</f>
        <v>3889</v>
      </c>
      <c r="O46" s="161"/>
      <c r="P46" s="161"/>
    </row>
    <row r="47" spans="1:16" x14ac:dyDescent="0.2">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63</v>
      </c>
      <c r="B49" s="161">
        <f>'実質公債費比率（分子）の構造'!K$45</f>
        <v>6369</v>
      </c>
      <c r="C49" s="161"/>
      <c r="D49" s="161"/>
      <c r="E49" s="161">
        <f>'実質公債費比率（分子）の構造'!L$45</f>
        <v>6317</v>
      </c>
      <c r="F49" s="161"/>
      <c r="G49" s="161"/>
      <c r="H49" s="161">
        <f>'実質公債費比率（分子）の構造'!M$45</f>
        <v>6626</v>
      </c>
      <c r="I49" s="161"/>
      <c r="J49" s="161"/>
      <c r="K49" s="161">
        <f>'実質公債費比率（分子）の構造'!N$45</f>
        <v>6959</v>
      </c>
      <c r="L49" s="161"/>
      <c r="M49" s="161"/>
      <c r="N49" s="161">
        <f>'実質公債費比率（分子）の構造'!O$45</f>
        <v>7051</v>
      </c>
      <c r="O49" s="161"/>
      <c r="P49" s="161"/>
    </row>
    <row r="50" spans="1:16" x14ac:dyDescent="0.2">
      <c r="A50" s="161" t="s">
        <v>64</v>
      </c>
      <c r="B50" s="161" t="e">
        <f>NA()</f>
        <v>#N/A</v>
      </c>
      <c r="C50" s="161">
        <f>IF(ISNUMBER('実質公債費比率（分子）の構造'!K$53),'実質公債費比率（分子）の構造'!K$53,NA())</f>
        <v>3184</v>
      </c>
      <c r="D50" s="161" t="e">
        <f>NA()</f>
        <v>#N/A</v>
      </c>
      <c r="E50" s="161" t="e">
        <f>NA()</f>
        <v>#N/A</v>
      </c>
      <c r="F50" s="161">
        <f>IF(ISNUMBER('実質公債費比率（分子）の構造'!L$53),'実質公債費比率（分子）の構造'!L$53,NA())</f>
        <v>2427</v>
      </c>
      <c r="G50" s="161" t="e">
        <f>NA()</f>
        <v>#N/A</v>
      </c>
      <c r="H50" s="161" t="e">
        <f>NA()</f>
        <v>#N/A</v>
      </c>
      <c r="I50" s="161">
        <f>IF(ISNUMBER('実質公債費比率（分子）の構造'!M$53),'実質公債費比率（分子）の構造'!M$53,NA())</f>
        <v>2722</v>
      </c>
      <c r="J50" s="161" t="e">
        <f>NA()</f>
        <v>#N/A</v>
      </c>
      <c r="K50" s="161" t="e">
        <f>NA()</f>
        <v>#N/A</v>
      </c>
      <c r="L50" s="161">
        <f>IF(ISNUMBER('実質公債費比率（分子）の構造'!N$53),'実質公債費比率（分子）の構造'!N$53,NA())</f>
        <v>2516</v>
      </c>
      <c r="M50" s="161" t="e">
        <f>NA()</f>
        <v>#N/A</v>
      </c>
      <c r="N50" s="161" t="e">
        <f>NA()</f>
        <v>#N/A</v>
      </c>
      <c r="O50" s="161">
        <f>IF(ISNUMBER('実質公債費比率（分子）の構造'!O$53),'実質公債費比率（分子）の構造'!O$53,NA())</f>
        <v>2275</v>
      </c>
      <c r="P50" s="161" t="e">
        <f>NA()</f>
        <v>#N/A</v>
      </c>
    </row>
    <row r="53" spans="1:16" x14ac:dyDescent="0.2">
      <c r="A53" s="129" t="s">
        <v>65</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2">
      <c r="A56" s="160" t="s">
        <v>36</v>
      </c>
      <c r="B56" s="160"/>
      <c r="C56" s="160"/>
      <c r="D56" s="160">
        <f>'将来負担比率（分子）の構造'!I$52</f>
        <v>86532</v>
      </c>
      <c r="E56" s="160"/>
      <c r="F56" s="160"/>
      <c r="G56" s="160">
        <f>'将来負担比率（分子）の構造'!J$52</f>
        <v>87075</v>
      </c>
      <c r="H56" s="160"/>
      <c r="I56" s="160"/>
      <c r="J56" s="160">
        <f>'将来負担比率（分子）の構造'!K$52</f>
        <v>87995</v>
      </c>
      <c r="K56" s="160"/>
      <c r="L56" s="160"/>
      <c r="M56" s="160">
        <f>'将来負担比率（分子）の構造'!L$52</f>
        <v>88603</v>
      </c>
      <c r="N56" s="160"/>
      <c r="O56" s="160"/>
      <c r="P56" s="160">
        <f>'将来負担比率（分子）の構造'!M$52</f>
        <v>86924</v>
      </c>
    </row>
    <row r="57" spans="1:16" x14ac:dyDescent="0.2">
      <c r="A57" s="160" t="s">
        <v>35</v>
      </c>
      <c r="B57" s="160"/>
      <c r="C57" s="160"/>
      <c r="D57" s="160">
        <f>'将来負担比率（分子）の構造'!I$51</f>
        <v>17546</v>
      </c>
      <c r="E57" s="160"/>
      <c r="F57" s="160"/>
      <c r="G57" s="160">
        <f>'将来負担比率（分子）の構造'!J$51</f>
        <v>16427</v>
      </c>
      <c r="H57" s="160"/>
      <c r="I57" s="160"/>
      <c r="J57" s="160">
        <f>'将来負担比率（分子）の構造'!K$51</f>
        <v>15810</v>
      </c>
      <c r="K57" s="160"/>
      <c r="L57" s="160"/>
      <c r="M57" s="160">
        <f>'将来負担比率（分子）の構造'!L$51</f>
        <v>15832</v>
      </c>
      <c r="N57" s="160"/>
      <c r="O57" s="160"/>
      <c r="P57" s="160">
        <f>'将来負担比率（分子）の構造'!M$51</f>
        <v>15626</v>
      </c>
    </row>
    <row r="58" spans="1:16" x14ac:dyDescent="0.2">
      <c r="A58" s="160" t="s">
        <v>34</v>
      </c>
      <c r="B58" s="160"/>
      <c r="C58" s="160"/>
      <c r="D58" s="160">
        <f>'将来負担比率（分子）の構造'!I$50</f>
        <v>6201</v>
      </c>
      <c r="E58" s="160"/>
      <c r="F58" s="160"/>
      <c r="G58" s="160">
        <f>'将来負担比率（分子）の構造'!J$50</f>
        <v>6825</v>
      </c>
      <c r="H58" s="160"/>
      <c r="I58" s="160"/>
      <c r="J58" s="160">
        <f>'将来負担比率（分子）の構造'!K$50</f>
        <v>7776</v>
      </c>
      <c r="K58" s="160"/>
      <c r="L58" s="160"/>
      <c r="M58" s="160">
        <f>'将来負担比率（分子）の構造'!L$50</f>
        <v>8013</v>
      </c>
      <c r="N58" s="160"/>
      <c r="O58" s="160"/>
      <c r="P58" s="160">
        <f>'将来負担比率（分子）の構造'!M$50</f>
        <v>7163</v>
      </c>
    </row>
    <row r="59" spans="1:16" x14ac:dyDescent="0.2">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f>'将来負担比率（分子）の構造'!I$46</f>
        <v>21</v>
      </c>
      <c r="C61" s="160"/>
      <c r="D61" s="160"/>
      <c r="E61" s="160">
        <f>'将来負担比率（分子）の構造'!J$46</f>
        <v>20</v>
      </c>
      <c r="F61" s="160"/>
      <c r="G61" s="160"/>
      <c r="H61" s="160">
        <f>'将来負担比率（分子）の構造'!K$46</f>
        <v>17</v>
      </c>
      <c r="I61" s="160"/>
      <c r="J61" s="160"/>
      <c r="K61" s="160">
        <f>'将来負担比率（分子）の構造'!L$46</f>
        <v>15</v>
      </c>
      <c r="L61" s="160"/>
      <c r="M61" s="160"/>
      <c r="N61" s="160">
        <f>'将来負担比率（分子）の構造'!M$46</f>
        <v>14</v>
      </c>
      <c r="O61" s="160"/>
      <c r="P61" s="160"/>
    </row>
    <row r="62" spans="1:16" x14ac:dyDescent="0.2">
      <c r="A62" s="160" t="s">
        <v>28</v>
      </c>
      <c r="B62" s="160">
        <f>'将来負担比率（分子）の構造'!I$45</f>
        <v>13349</v>
      </c>
      <c r="C62" s="160"/>
      <c r="D62" s="160"/>
      <c r="E62" s="160">
        <f>'将来負担比率（分子）の構造'!J$45</f>
        <v>12709</v>
      </c>
      <c r="F62" s="160"/>
      <c r="G62" s="160"/>
      <c r="H62" s="160">
        <f>'将来負担比率（分子）の構造'!K$45</f>
        <v>12564</v>
      </c>
      <c r="I62" s="160"/>
      <c r="J62" s="160"/>
      <c r="K62" s="160">
        <f>'将来負担比率（分子）の構造'!L$45</f>
        <v>12716</v>
      </c>
      <c r="L62" s="160"/>
      <c r="M62" s="160"/>
      <c r="N62" s="160">
        <f>'将来負担比率（分子）の構造'!M$45</f>
        <v>12116</v>
      </c>
      <c r="O62" s="160"/>
      <c r="P62" s="160"/>
    </row>
    <row r="63" spans="1:16" x14ac:dyDescent="0.2">
      <c r="A63" s="160" t="s">
        <v>27</v>
      </c>
      <c r="B63" s="160">
        <f>'将来負担比率（分子）の構造'!I$44</f>
        <v>1450</v>
      </c>
      <c r="C63" s="160"/>
      <c r="D63" s="160"/>
      <c r="E63" s="160">
        <f>'将来負担比率（分子）の構造'!J$44</f>
        <v>2023</v>
      </c>
      <c r="F63" s="160"/>
      <c r="G63" s="160"/>
      <c r="H63" s="160">
        <f>'将来負担比率（分子）の構造'!K$44</f>
        <v>4930</v>
      </c>
      <c r="I63" s="160"/>
      <c r="J63" s="160"/>
      <c r="K63" s="160">
        <f>'将来負担比率（分子）の構造'!L$44</f>
        <v>8168</v>
      </c>
      <c r="L63" s="160"/>
      <c r="M63" s="160"/>
      <c r="N63" s="160">
        <f>'将来負担比率（分子）の構造'!M$44</f>
        <v>8303</v>
      </c>
      <c r="O63" s="160"/>
      <c r="P63" s="160"/>
    </row>
    <row r="64" spans="1:16" x14ac:dyDescent="0.2">
      <c r="A64" s="160" t="s">
        <v>26</v>
      </c>
      <c r="B64" s="160">
        <f>'将来負担比率（分子）の構造'!I$43</f>
        <v>45166</v>
      </c>
      <c r="C64" s="160"/>
      <c r="D64" s="160"/>
      <c r="E64" s="160">
        <f>'将来負担比率（分子）の構造'!J$43</f>
        <v>44274</v>
      </c>
      <c r="F64" s="160"/>
      <c r="G64" s="160"/>
      <c r="H64" s="160">
        <f>'将来負担比率（分子）の構造'!K$43</f>
        <v>42675</v>
      </c>
      <c r="I64" s="160"/>
      <c r="J64" s="160"/>
      <c r="K64" s="160">
        <f>'将来負担比率（分子）の構造'!L$43</f>
        <v>40863</v>
      </c>
      <c r="L64" s="160"/>
      <c r="M64" s="160"/>
      <c r="N64" s="160">
        <f>'将来負担比率（分子）の構造'!M$43</f>
        <v>39361</v>
      </c>
      <c r="O64" s="160"/>
      <c r="P64" s="160"/>
    </row>
    <row r="65" spans="1:16" x14ac:dyDescent="0.2">
      <c r="A65" s="160" t="s">
        <v>25</v>
      </c>
      <c r="B65" s="160">
        <f>'将来負担比率（分子）の構造'!I$42</f>
        <v>1132</v>
      </c>
      <c r="C65" s="160"/>
      <c r="D65" s="160"/>
      <c r="E65" s="160">
        <f>'将来負担比率（分子）の構造'!J$42</f>
        <v>611</v>
      </c>
      <c r="F65" s="160"/>
      <c r="G65" s="160"/>
      <c r="H65" s="160">
        <f>'将来負担比率（分子）の構造'!K$42</f>
        <v>194</v>
      </c>
      <c r="I65" s="160"/>
      <c r="J65" s="160"/>
      <c r="K65" s="160">
        <f>'将来負担比率（分子）の構造'!L$42</f>
        <v>2</v>
      </c>
      <c r="L65" s="160"/>
      <c r="M65" s="160"/>
      <c r="N65" s="160" t="str">
        <f>'将来負担比率（分子）の構造'!M$42</f>
        <v>-</v>
      </c>
      <c r="O65" s="160"/>
      <c r="P65" s="160"/>
    </row>
    <row r="66" spans="1:16" x14ac:dyDescent="0.2">
      <c r="A66" s="160" t="s">
        <v>24</v>
      </c>
      <c r="B66" s="160">
        <f>'将来負担比率（分子）の構造'!I$41</f>
        <v>72248</v>
      </c>
      <c r="C66" s="160"/>
      <c r="D66" s="160"/>
      <c r="E66" s="160">
        <f>'将来負担比率（分子）の構造'!J$41</f>
        <v>73795</v>
      </c>
      <c r="F66" s="160"/>
      <c r="G66" s="160"/>
      <c r="H66" s="160">
        <f>'将来負担比率（分子）の構造'!K$41</f>
        <v>75341</v>
      </c>
      <c r="I66" s="160"/>
      <c r="J66" s="160"/>
      <c r="K66" s="160">
        <f>'将来負担比率（分子）の構造'!L$41</f>
        <v>75555</v>
      </c>
      <c r="L66" s="160"/>
      <c r="M66" s="160"/>
      <c r="N66" s="160">
        <f>'将来負担比率（分子）の構造'!M$41</f>
        <v>77481</v>
      </c>
      <c r="O66" s="160"/>
      <c r="P66" s="160"/>
    </row>
    <row r="67" spans="1:16" x14ac:dyDescent="0.2">
      <c r="A67" s="160" t="s">
        <v>68</v>
      </c>
      <c r="B67" s="160" t="e">
        <f>NA()</f>
        <v>#N/A</v>
      </c>
      <c r="C67" s="160">
        <f>IF(ISNUMBER('将来負担比率（分子）の構造'!I$53), IF('将来負担比率（分子）の構造'!I$53 &lt; 0, 0, '将来負担比率（分子）の構造'!I$53), NA())</f>
        <v>23086</v>
      </c>
      <c r="D67" s="160" t="e">
        <f>NA()</f>
        <v>#N/A</v>
      </c>
      <c r="E67" s="160" t="e">
        <f>NA()</f>
        <v>#N/A</v>
      </c>
      <c r="F67" s="160">
        <f>IF(ISNUMBER('将来負担比率（分子）の構造'!J$53), IF('将来負担比率（分子）の構造'!J$53 &lt; 0, 0, '将来負担比率（分子）の構造'!J$53), NA())</f>
        <v>23104</v>
      </c>
      <c r="G67" s="160" t="e">
        <f>NA()</f>
        <v>#N/A</v>
      </c>
      <c r="H67" s="160" t="e">
        <f>NA()</f>
        <v>#N/A</v>
      </c>
      <c r="I67" s="160">
        <f>IF(ISNUMBER('将来負担比率（分子）の構造'!K$53), IF('将来負担比率（分子）の構造'!K$53 &lt; 0, 0, '将来負担比率（分子）の構造'!K$53), NA())</f>
        <v>24139</v>
      </c>
      <c r="J67" s="160" t="e">
        <f>NA()</f>
        <v>#N/A</v>
      </c>
      <c r="K67" s="160" t="e">
        <f>NA()</f>
        <v>#N/A</v>
      </c>
      <c r="L67" s="160">
        <f>IF(ISNUMBER('将来負担比率（分子）の構造'!L$53), IF('将来負担比率（分子）の構造'!L$53 &lt; 0, 0, '将来負担比率（分子）の構造'!L$53), NA())</f>
        <v>24871</v>
      </c>
      <c r="M67" s="160" t="e">
        <f>NA()</f>
        <v>#N/A</v>
      </c>
      <c r="N67" s="160" t="e">
        <f>NA()</f>
        <v>#N/A</v>
      </c>
      <c r="O67" s="160">
        <f>IF(ISNUMBER('将来負担比率（分子）の構造'!M$53), IF('将来負担比率（分子）の構造'!M$53 &lt; 0, 0, '将来負担比率（分子）の構造'!M$53), NA())</f>
        <v>27562</v>
      </c>
      <c r="P67" s="160" t="e">
        <f>NA()</f>
        <v>#N/A</v>
      </c>
    </row>
    <row r="70" spans="1:16" x14ac:dyDescent="0.2">
      <c r="A70" s="162" t="s">
        <v>69</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70</v>
      </c>
      <c r="B72" s="164">
        <f>基金残高に係る経年分析!F55</f>
        <v>3466</v>
      </c>
      <c r="C72" s="164">
        <f>基金残高に係る経年分析!G55</f>
        <v>3016</v>
      </c>
      <c r="D72" s="164">
        <f>基金残高に係る経年分析!H55</f>
        <v>2188</v>
      </c>
    </row>
    <row r="73" spans="1:16" x14ac:dyDescent="0.2">
      <c r="A73" s="163" t="s">
        <v>71</v>
      </c>
      <c r="B73" s="164">
        <f>基金残高に係る経年分析!F56</f>
        <v>34</v>
      </c>
      <c r="C73" s="164">
        <f>基金残高に係る経年分析!G56</f>
        <v>34</v>
      </c>
      <c r="D73" s="164">
        <f>基金残高に係る経年分析!H56</f>
        <v>34</v>
      </c>
    </row>
    <row r="74" spans="1:16" x14ac:dyDescent="0.2">
      <c r="A74" s="163" t="s">
        <v>72</v>
      </c>
      <c r="B74" s="164">
        <f>基金残高に係る経年分析!F57</f>
        <v>5474</v>
      </c>
      <c r="C74" s="164">
        <f>基金残高に係る経年分析!G57</f>
        <v>5339</v>
      </c>
      <c r="D74" s="164">
        <f>基金残高に係る経年分析!H57</f>
        <v>4799</v>
      </c>
    </row>
  </sheetData>
  <sheetProtection algorithmName="SHA-512" hashValue="Fi7v5oZAX/adEdlKG3EmWeC3HKUQiK2jlVod7/5Oj1S+URgT7YI7OkfesVgVj/TJML3zZZA1fvLvI3tLe/jD6g==" saltValue="qCzfwGcoUUG0naoDCvjM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221</v>
      </c>
      <c r="C5" s="646"/>
      <c r="D5" s="646"/>
      <c r="E5" s="646"/>
      <c r="F5" s="646"/>
      <c r="G5" s="646"/>
      <c r="H5" s="646"/>
      <c r="I5" s="646"/>
      <c r="J5" s="646"/>
      <c r="K5" s="646"/>
      <c r="L5" s="646"/>
      <c r="M5" s="646"/>
      <c r="N5" s="646"/>
      <c r="O5" s="646"/>
      <c r="P5" s="646"/>
      <c r="Q5" s="647"/>
      <c r="R5" s="648">
        <v>28898249</v>
      </c>
      <c r="S5" s="649"/>
      <c r="T5" s="649"/>
      <c r="U5" s="649"/>
      <c r="V5" s="649"/>
      <c r="W5" s="649"/>
      <c r="X5" s="649"/>
      <c r="Y5" s="650"/>
      <c r="Z5" s="651">
        <v>38.5</v>
      </c>
      <c r="AA5" s="651"/>
      <c r="AB5" s="651"/>
      <c r="AC5" s="651"/>
      <c r="AD5" s="652">
        <v>26910472</v>
      </c>
      <c r="AE5" s="652"/>
      <c r="AF5" s="652"/>
      <c r="AG5" s="652"/>
      <c r="AH5" s="652"/>
      <c r="AI5" s="652"/>
      <c r="AJ5" s="652"/>
      <c r="AK5" s="652"/>
      <c r="AL5" s="653">
        <v>68.900000000000006</v>
      </c>
      <c r="AM5" s="654"/>
      <c r="AN5" s="654"/>
      <c r="AO5" s="655"/>
      <c r="AP5" s="645" t="s">
        <v>222</v>
      </c>
      <c r="AQ5" s="646"/>
      <c r="AR5" s="646"/>
      <c r="AS5" s="646"/>
      <c r="AT5" s="646"/>
      <c r="AU5" s="646"/>
      <c r="AV5" s="646"/>
      <c r="AW5" s="646"/>
      <c r="AX5" s="646"/>
      <c r="AY5" s="646"/>
      <c r="AZ5" s="646"/>
      <c r="BA5" s="646"/>
      <c r="BB5" s="646"/>
      <c r="BC5" s="646"/>
      <c r="BD5" s="646"/>
      <c r="BE5" s="646"/>
      <c r="BF5" s="647"/>
      <c r="BG5" s="659">
        <v>26885063</v>
      </c>
      <c r="BH5" s="660"/>
      <c r="BI5" s="660"/>
      <c r="BJ5" s="660"/>
      <c r="BK5" s="660"/>
      <c r="BL5" s="660"/>
      <c r="BM5" s="660"/>
      <c r="BN5" s="661"/>
      <c r="BO5" s="662">
        <v>93</v>
      </c>
      <c r="BP5" s="662"/>
      <c r="BQ5" s="662"/>
      <c r="BR5" s="662"/>
      <c r="BS5" s="663">
        <v>474098</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2">
      <c r="B6" s="656" t="s">
        <v>226</v>
      </c>
      <c r="C6" s="657"/>
      <c r="D6" s="657"/>
      <c r="E6" s="657"/>
      <c r="F6" s="657"/>
      <c r="G6" s="657"/>
      <c r="H6" s="657"/>
      <c r="I6" s="657"/>
      <c r="J6" s="657"/>
      <c r="K6" s="657"/>
      <c r="L6" s="657"/>
      <c r="M6" s="657"/>
      <c r="N6" s="657"/>
      <c r="O6" s="657"/>
      <c r="P6" s="657"/>
      <c r="Q6" s="658"/>
      <c r="R6" s="659">
        <v>407421</v>
      </c>
      <c r="S6" s="660"/>
      <c r="T6" s="660"/>
      <c r="U6" s="660"/>
      <c r="V6" s="660"/>
      <c r="W6" s="660"/>
      <c r="X6" s="660"/>
      <c r="Y6" s="661"/>
      <c r="Z6" s="662">
        <v>0.5</v>
      </c>
      <c r="AA6" s="662"/>
      <c r="AB6" s="662"/>
      <c r="AC6" s="662"/>
      <c r="AD6" s="663">
        <v>407421</v>
      </c>
      <c r="AE6" s="663"/>
      <c r="AF6" s="663"/>
      <c r="AG6" s="663"/>
      <c r="AH6" s="663"/>
      <c r="AI6" s="663"/>
      <c r="AJ6" s="663"/>
      <c r="AK6" s="663"/>
      <c r="AL6" s="664">
        <v>1</v>
      </c>
      <c r="AM6" s="665"/>
      <c r="AN6" s="665"/>
      <c r="AO6" s="666"/>
      <c r="AP6" s="656" t="s">
        <v>227</v>
      </c>
      <c r="AQ6" s="657"/>
      <c r="AR6" s="657"/>
      <c r="AS6" s="657"/>
      <c r="AT6" s="657"/>
      <c r="AU6" s="657"/>
      <c r="AV6" s="657"/>
      <c r="AW6" s="657"/>
      <c r="AX6" s="657"/>
      <c r="AY6" s="657"/>
      <c r="AZ6" s="657"/>
      <c r="BA6" s="657"/>
      <c r="BB6" s="657"/>
      <c r="BC6" s="657"/>
      <c r="BD6" s="657"/>
      <c r="BE6" s="657"/>
      <c r="BF6" s="658"/>
      <c r="BG6" s="659">
        <v>26885063</v>
      </c>
      <c r="BH6" s="660"/>
      <c r="BI6" s="660"/>
      <c r="BJ6" s="660"/>
      <c r="BK6" s="660"/>
      <c r="BL6" s="660"/>
      <c r="BM6" s="660"/>
      <c r="BN6" s="661"/>
      <c r="BO6" s="662">
        <v>93</v>
      </c>
      <c r="BP6" s="662"/>
      <c r="BQ6" s="662"/>
      <c r="BR6" s="662"/>
      <c r="BS6" s="663">
        <v>474098</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534208</v>
      </c>
      <c r="CS6" s="660"/>
      <c r="CT6" s="660"/>
      <c r="CU6" s="660"/>
      <c r="CV6" s="660"/>
      <c r="CW6" s="660"/>
      <c r="CX6" s="660"/>
      <c r="CY6" s="661"/>
      <c r="CZ6" s="653">
        <v>0.7</v>
      </c>
      <c r="DA6" s="654"/>
      <c r="DB6" s="654"/>
      <c r="DC6" s="673"/>
      <c r="DD6" s="668" t="s">
        <v>229</v>
      </c>
      <c r="DE6" s="660"/>
      <c r="DF6" s="660"/>
      <c r="DG6" s="660"/>
      <c r="DH6" s="660"/>
      <c r="DI6" s="660"/>
      <c r="DJ6" s="660"/>
      <c r="DK6" s="660"/>
      <c r="DL6" s="660"/>
      <c r="DM6" s="660"/>
      <c r="DN6" s="660"/>
      <c r="DO6" s="660"/>
      <c r="DP6" s="661"/>
      <c r="DQ6" s="668">
        <v>534155</v>
      </c>
      <c r="DR6" s="660"/>
      <c r="DS6" s="660"/>
      <c r="DT6" s="660"/>
      <c r="DU6" s="660"/>
      <c r="DV6" s="660"/>
      <c r="DW6" s="660"/>
      <c r="DX6" s="660"/>
      <c r="DY6" s="660"/>
      <c r="DZ6" s="660"/>
      <c r="EA6" s="660"/>
      <c r="EB6" s="660"/>
      <c r="EC6" s="669"/>
    </row>
    <row r="7" spans="2:143" ht="11.25" customHeight="1" x14ac:dyDescent="0.2">
      <c r="B7" s="656" t="s">
        <v>230</v>
      </c>
      <c r="C7" s="657"/>
      <c r="D7" s="657"/>
      <c r="E7" s="657"/>
      <c r="F7" s="657"/>
      <c r="G7" s="657"/>
      <c r="H7" s="657"/>
      <c r="I7" s="657"/>
      <c r="J7" s="657"/>
      <c r="K7" s="657"/>
      <c r="L7" s="657"/>
      <c r="M7" s="657"/>
      <c r="N7" s="657"/>
      <c r="O7" s="657"/>
      <c r="P7" s="657"/>
      <c r="Q7" s="658"/>
      <c r="R7" s="659">
        <v>41803</v>
      </c>
      <c r="S7" s="660"/>
      <c r="T7" s="660"/>
      <c r="U7" s="660"/>
      <c r="V7" s="660"/>
      <c r="W7" s="660"/>
      <c r="X7" s="660"/>
      <c r="Y7" s="661"/>
      <c r="Z7" s="662">
        <v>0.1</v>
      </c>
      <c r="AA7" s="662"/>
      <c r="AB7" s="662"/>
      <c r="AC7" s="662"/>
      <c r="AD7" s="663">
        <v>41803</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13582982</v>
      </c>
      <c r="BH7" s="660"/>
      <c r="BI7" s="660"/>
      <c r="BJ7" s="660"/>
      <c r="BK7" s="660"/>
      <c r="BL7" s="660"/>
      <c r="BM7" s="660"/>
      <c r="BN7" s="661"/>
      <c r="BO7" s="662">
        <v>47</v>
      </c>
      <c r="BP7" s="662"/>
      <c r="BQ7" s="662"/>
      <c r="BR7" s="662"/>
      <c r="BS7" s="663">
        <v>474098</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7539479</v>
      </c>
      <c r="CS7" s="660"/>
      <c r="CT7" s="660"/>
      <c r="CU7" s="660"/>
      <c r="CV7" s="660"/>
      <c r="CW7" s="660"/>
      <c r="CX7" s="660"/>
      <c r="CY7" s="661"/>
      <c r="CZ7" s="662">
        <v>10.199999999999999</v>
      </c>
      <c r="DA7" s="662"/>
      <c r="DB7" s="662"/>
      <c r="DC7" s="662"/>
      <c r="DD7" s="668">
        <v>637022</v>
      </c>
      <c r="DE7" s="660"/>
      <c r="DF7" s="660"/>
      <c r="DG7" s="660"/>
      <c r="DH7" s="660"/>
      <c r="DI7" s="660"/>
      <c r="DJ7" s="660"/>
      <c r="DK7" s="660"/>
      <c r="DL7" s="660"/>
      <c r="DM7" s="660"/>
      <c r="DN7" s="660"/>
      <c r="DO7" s="660"/>
      <c r="DP7" s="661"/>
      <c r="DQ7" s="668">
        <v>6260251</v>
      </c>
      <c r="DR7" s="660"/>
      <c r="DS7" s="660"/>
      <c r="DT7" s="660"/>
      <c r="DU7" s="660"/>
      <c r="DV7" s="660"/>
      <c r="DW7" s="660"/>
      <c r="DX7" s="660"/>
      <c r="DY7" s="660"/>
      <c r="DZ7" s="660"/>
      <c r="EA7" s="660"/>
      <c r="EB7" s="660"/>
      <c r="EC7" s="669"/>
    </row>
    <row r="8" spans="2:143" ht="11.25" customHeight="1" x14ac:dyDescent="0.2">
      <c r="B8" s="656" t="s">
        <v>233</v>
      </c>
      <c r="C8" s="657"/>
      <c r="D8" s="657"/>
      <c r="E8" s="657"/>
      <c r="F8" s="657"/>
      <c r="G8" s="657"/>
      <c r="H8" s="657"/>
      <c r="I8" s="657"/>
      <c r="J8" s="657"/>
      <c r="K8" s="657"/>
      <c r="L8" s="657"/>
      <c r="M8" s="657"/>
      <c r="N8" s="657"/>
      <c r="O8" s="657"/>
      <c r="P8" s="657"/>
      <c r="Q8" s="658"/>
      <c r="R8" s="659">
        <v>111318</v>
      </c>
      <c r="S8" s="660"/>
      <c r="T8" s="660"/>
      <c r="U8" s="660"/>
      <c r="V8" s="660"/>
      <c r="W8" s="660"/>
      <c r="X8" s="660"/>
      <c r="Y8" s="661"/>
      <c r="Z8" s="662">
        <v>0.1</v>
      </c>
      <c r="AA8" s="662"/>
      <c r="AB8" s="662"/>
      <c r="AC8" s="662"/>
      <c r="AD8" s="663">
        <v>111318</v>
      </c>
      <c r="AE8" s="663"/>
      <c r="AF8" s="663"/>
      <c r="AG8" s="663"/>
      <c r="AH8" s="663"/>
      <c r="AI8" s="663"/>
      <c r="AJ8" s="663"/>
      <c r="AK8" s="663"/>
      <c r="AL8" s="664">
        <v>0.3</v>
      </c>
      <c r="AM8" s="665"/>
      <c r="AN8" s="665"/>
      <c r="AO8" s="666"/>
      <c r="AP8" s="656" t="s">
        <v>234</v>
      </c>
      <c r="AQ8" s="657"/>
      <c r="AR8" s="657"/>
      <c r="AS8" s="657"/>
      <c r="AT8" s="657"/>
      <c r="AU8" s="657"/>
      <c r="AV8" s="657"/>
      <c r="AW8" s="657"/>
      <c r="AX8" s="657"/>
      <c r="AY8" s="657"/>
      <c r="AZ8" s="657"/>
      <c r="BA8" s="657"/>
      <c r="BB8" s="657"/>
      <c r="BC8" s="657"/>
      <c r="BD8" s="657"/>
      <c r="BE8" s="657"/>
      <c r="BF8" s="658"/>
      <c r="BG8" s="659">
        <v>320591</v>
      </c>
      <c r="BH8" s="660"/>
      <c r="BI8" s="660"/>
      <c r="BJ8" s="660"/>
      <c r="BK8" s="660"/>
      <c r="BL8" s="660"/>
      <c r="BM8" s="660"/>
      <c r="BN8" s="661"/>
      <c r="BO8" s="662">
        <v>1.1000000000000001</v>
      </c>
      <c r="BP8" s="662"/>
      <c r="BQ8" s="662"/>
      <c r="BR8" s="662"/>
      <c r="BS8" s="668" t="s">
        <v>229</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31888011</v>
      </c>
      <c r="CS8" s="660"/>
      <c r="CT8" s="660"/>
      <c r="CU8" s="660"/>
      <c r="CV8" s="660"/>
      <c r="CW8" s="660"/>
      <c r="CX8" s="660"/>
      <c r="CY8" s="661"/>
      <c r="CZ8" s="662">
        <v>43</v>
      </c>
      <c r="DA8" s="662"/>
      <c r="DB8" s="662"/>
      <c r="DC8" s="662"/>
      <c r="DD8" s="668">
        <v>776971</v>
      </c>
      <c r="DE8" s="660"/>
      <c r="DF8" s="660"/>
      <c r="DG8" s="660"/>
      <c r="DH8" s="660"/>
      <c r="DI8" s="660"/>
      <c r="DJ8" s="660"/>
      <c r="DK8" s="660"/>
      <c r="DL8" s="660"/>
      <c r="DM8" s="660"/>
      <c r="DN8" s="660"/>
      <c r="DO8" s="660"/>
      <c r="DP8" s="661"/>
      <c r="DQ8" s="668">
        <v>14960581</v>
      </c>
      <c r="DR8" s="660"/>
      <c r="DS8" s="660"/>
      <c r="DT8" s="660"/>
      <c r="DU8" s="660"/>
      <c r="DV8" s="660"/>
      <c r="DW8" s="660"/>
      <c r="DX8" s="660"/>
      <c r="DY8" s="660"/>
      <c r="DZ8" s="660"/>
      <c r="EA8" s="660"/>
      <c r="EB8" s="660"/>
      <c r="EC8" s="669"/>
    </row>
    <row r="9" spans="2:143" ht="11.25" customHeight="1" x14ac:dyDescent="0.2">
      <c r="B9" s="656" t="s">
        <v>236</v>
      </c>
      <c r="C9" s="657"/>
      <c r="D9" s="657"/>
      <c r="E9" s="657"/>
      <c r="F9" s="657"/>
      <c r="G9" s="657"/>
      <c r="H9" s="657"/>
      <c r="I9" s="657"/>
      <c r="J9" s="657"/>
      <c r="K9" s="657"/>
      <c r="L9" s="657"/>
      <c r="M9" s="657"/>
      <c r="N9" s="657"/>
      <c r="O9" s="657"/>
      <c r="P9" s="657"/>
      <c r="Q9" s="658"/>
      <c r="R9" s="659">
        <v>120617</v>
      </c>
      <c r="S9" s="660"/>
      <c r="T9" s="660"/>
      <c r="U9" s="660"/>
      <c r="V9" s="660"/>
      <c r="W9" s="660"/>
      <c r="X9" s="660"/>
      <c r="Y9" s="661"/>
      <c r="Z9" s="662">
        <v>0.2</v>
      </c>
      <c r="AA9" s="662"/>
      <c r="AB9" s="662"/>
      <c r="AC9" s="662"/>
      <c r="AD9" s="663">
        <v>120617</v>
      </c>
      <c r="AE9" s="663"/>
      <c r="AF9" s="663"/>
      <c r="AG9" s="663"/>
      <c r="AH9" s="663"/>
      <c r="AI9" s="663"/>
      <c r="AJ9" s="663"/>
      <c r="AK9" s="663"/>
      <c r="AL9" s="664">
        <v>0.3</v>
      </c>
      <c r="AM9" s="665"/>
      <c r="AN9" s="665"/>
      <c r="AO9" s="666"/>
      <c r="AP9" s="656" t="s">
        <v>237</v>
      </c>
      <c r="AQ9" s="657"/>
      <c r="AR9" s="657"/>
      <c r="AS9" s="657"/>
      <c r="AT9" s="657"/>
      <c r="AU9" s="657"/>
      <c r="AV9" s="657"/>
      <c r="AW9" s="657"/>
      <c r="AX9" s="657"/>
      <c r="AY9" s="657"/>
      <c r="AZ9" s="657"/>
      <c r="BA9" s="657"/>
      <c r="BB9" s="657"/>
      <c r="BC9" s="657"/>
      <c r="BD9" s="657"/>
      <c r="BE9" s="657"/>
      <c r="BF9" s="658"/>
      <c r="BG9" s="659">
        <v>10082359</v>
      </c>
      <c r="BH9" s="660"/>
      <c r="BI9" s="660"/>
      <c r="BJ9" s="660"/>
      <c r="BK9" s="660"/>
      <c r="BL9" s="660"/>
      <c r="BM9" s="660"/>
      <c r="BN9" s="661"/>
      <c r="BO9" s="662">
        <v>34.9</v>
      </c>
      <c r="BP9" s="662"/>
      <c r="BQ9" s="662"/>
      <c r="BR9" s="662"/>
      <c r="BS9" s="668" t="s">
        <v>229</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5965100</v>
      </c>
      <c r="CS9" s="660"/>
      <c r="CT9" s="660"/>
      <c r="CU9" s="660"/>
      <c r="CV9" s="660"/>
      <c r="CW9" s="660"/>
      <c r="CX9" s="660"/>
      <c r="CY9" s="661"/>
      <c r="CZ9" s="662">
        <v>8</v>
      </c>
      <c r="DA9" s="662"/>
      <c r="DB9" s="662"/>
      <c r="DC9" s="662"/>
      <c r="DD9" s="668">
        <v>819868</v>
      </c>
      <c r="DE9" s="660"/>
      <c r="DF9" s="660"/>
      <c r="DG9" s="660"/>
      <c r="DH9" s="660"/>
      <c r="DI9" s="660"/>
      <c r="DJ9" s="660"/>
      <c r="DK9" s="660"/>
      <c r="DL9" s="660"/>
      <c r="DM9" s="660"/>
      <c r="DN9" s="660"/>
      <c r="DO9" s="660"/>
      <c r="DP9" s="661"/>
      <c r="DQ9" s="668">
        <v>4803019</v>
      </c>
      <c r="DR9" s="660"/>
      <c r="DS9" s="660"/>
      <c r="DT9" s="660"/>
      <c r="DU9" s="660"/>
      <c r="DV9" s="660"/>
      <c r="DW9" s="660"/>
      <c r="DX9" s="660"/>
      <c r="DY9" s="660"/>
      <c r="DZ9" s="660"/>
      <c r="EA9" s="660"/>
      <c r="EB9" s="660"/>
      <c r="EC9" s="669"/>
    </row>
    <row r="10" spans="2:143" ht="11.25" customHeight="1" x14ac:dyDescent="0.2">
      <c r="B10" s="656" t="s">
        <v>239</v>
      </c>
      <c r="C10" s="657"/>
      <c r="D10" s="657"/>
      <c r="E10" s="657"/>
      <c r="F10" s="657"/>
      <c r="G10" s="657"/>
      <c r="H10" s="657"/>
      <c r="I10" s="657"/>
      <c r="J10" s="657"/>
      <c r="K10" s="657"/>
      <c r="L10" s="657"/>
      <c r="M10" s="657"/>
      <c r="N10" s="657"/>
      <c r="O10" s="657"/>
      <c r="P10" s="657"/>
      <c r="Q10" s="658"/>
      <c r="R10" s="659" t="s">
        <v>229</v>
      </c>
      <c r="S10" s="660"/>
      <c r="T10" s="660"/>
      <c r="U10" s="660"/>
      <c r="V10" s="660"/>
      <c r="W10" s="660"/>
      <c r="X10" s="660"/>
      <c r="Y10" s="661"/>
      <c r="Z10" s="662" t="s">
        <v>121</v>
      </c>
      <c r="AA10" s="662"/>
      <c r="AB10" s="662"/>
      <c r="AC10" s="662"/>
      <c r="AD10" s="663" t="s">
        <v>229</v>
      </c>
      <c r="AE10" s="663"/>
      <c r="AF10" s="663"/>
      <c r="AG10" s="663"/>
      <c r="AH10" s="663"/>
      <c r="AI10" s="663"/>
      <c r="AJ10" s="663"/>
      <c r="AK10" s="663"/>
      <c r="AL10" s="664" t="s">
        <v>229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781911</v>
      </c>
      <c r="BH10" s="660"/>
      <c r="BI10" s="660"/>
      <c r="BJ10" s="660"/>
      <c r="BK10" s="660"/>
      <c r="BL10" s="660"/>
      <c r="BM10" s="660"/>
      <c r="BN10" s="661"/>
      <c r="BO10" s="662">
        <v>2.7</v>
      </c>
      <c r="BP10" s="662"/>
      <c r="BQ10" s="662"/>
      <c r="BR10" s="662"/>
      <c r="BS10" s="668" t="s">
        <v>121</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371231</v>
      </c>
      <c r="CS10" s="660"/>
      <c r="CT10" s="660"/>
      <c r="CU10" s="660"/>
      <c r="CV10" s="660"/>
      <c r="CW10" s="660"/>
      <c r="CX10" s="660"/>
      <c r="CY10" s="661"/>
      <c r="CZ10" s="662">
        <v>0.5</v>
      </c>
      <c r="DA10" s="662"/>
      <c r="DB10" s="662"/>
      <c r="DC10" s="662"/>
      <c r="DD10" s="668">
        <v>1069</v>
      </c>
      <c r="DE10" s="660"/>
      <c r="DF10" s="660"/>
      <c r="DG10" s="660"/>
      <c r="DH10" s="660"/>
      <c r="DI10" s="660"/>
      <c r="DJ10" s="660"/>
      <c r="DK10" s="660"/>
      <c r="DL10" s="660"/>
      <c r="DM10" s="660"/>
      <c r="DN10" s="660"/>
      <c r="DO10" s="660"/>
      <c r="DP10" s="661"/>
      <c r="DQ10" s="668">
        <v>78923</v>
      </c>
      <c r="DR10" s="660"/>
      <c r="DS10" s="660"/>
      <c r="DT10" s="660"/>
      <c r="DU10" s="660"/>
      <c r="DV10" s="660"/>
      <c r="DW10" s="660"/>
      <c r="DX10" s="660"/>
      <c r="DY10" s="660"/>
      <c r="DZ10" s="660"/>
      <c r="EA10" s="660"/>
      <c r="EB10" s="660"/>
      <c r="EC10" s="669"/>
    </row>
    <row r="11" spans="2:143" ht="11.25" customHeight="1" x14ac:dyDescent="0.2">
      <c r="B11" s="656" t="s">
        <v>242</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229</v>
      </c>
      <c r="AA11" s="662"/>
      <c r="AB11" s="662"/>
      <c r="AC11" s="662"/>
      <c r="AD11" s="663" t="s">
        <v>121</v>
      </c>
      <c r="AE11" s="663"/>
      <c r="AF11" s="663"/>
      <c r="AG11" s="663"/>
      <c r="AH11" s="663"/>
      <c r="AI11" s="663"/>
      <c r="AJ11" s="663"/>
      <c r="AK11" s="663"/>
      <c r="AL11" s="664" t="s">
        <v>121</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2398121</v>
      </c>
      <c r="BH11" s="660"/>
      <c r="BI11" s="660"/>
      <c r="BJ11" s="660"/>
      <c r="BK11" s="660"/>
      <c r="BL11" s="660"/>
      <c r="BM11" s="660"/>
      <c r="BN11" s="661"/>
      <c r="BO11" s="662">
        <v>8.3000000000000007</v>
      </c>
      <c r="BP11" s="662"/>
      <c r="BQ11" s="662"/>
      <c r="BR11" s="662"/>
      <c r="BS11" s="668">
        <v>474098</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722028</v>
      </c>
      <c r="CS11" s="660"/>
      <c r="CT11" s="660"/>
      <c r="CU11" s="660"/>
      <c r="CV11" s="660"/>
      <c r="CW11" s="660"/>
      <c r="CX11" s="660"/>
      <c r="CY11" s="661"/>
      <c r="CZ11" s="662">
        <v>1</v>
      </c>
      <c r="DA11" s="662"/>
      <c r="DB11" s="662"/>
      <c r="DC11" s="662"/>
      <c r="DD11" s="668">
        <v>321705</v>
      </c>
      <c r="DE11" s="660"/>
      <c r="DF11" s="660"/>
      <c r="DG11" s="660"/>
      <c r="DH11" s="660"/>
      <c r="DI11" s="660"/>
      <c r="DJ11" s="660"/>
      <c r="DK11" s="660"/>
      <c r="DL11" s="660"/>
      <c r="DM11" s="660"/>
      <c r="DN11" s="660"/>
      <c r="DO11" s="660"/>
      <c r="DP11" s="661"/>
      <c r="DQ11" s="668">
        <v>486963</v>
      </c>
      <c r="DR11" s="660"/>
      <c r="DS11" s="660"/>
      <c r="DT11" s="660"/>
      <c r="DU11" s="660"/>
      <c r="DV11" s="660"/>
      <c r="DW11" s="660"/>
      <c r="DX11" s="660"/>
      <c r="DY11" s="660"/>
      <c r="DZ11" s="660"/>
      <c r="EA11" s="660"/>
      <c r="EB11" s="660"/>
      <c r="EC11" s="669"/>
    </row>
    <row r="12" spans="2:143" ht="11.25" customHeight="1" x14ac:dyDescent="0.2">
      <c r="B12" s="656" t="s">
        <v>245</v>
      </c>
      <c r="C12" s="657"/>
      <c r="D12" s="657"/>
      <c r="E12" s="657"/>
      <c r="F12" s="657"/>
      <c r="G12" s="657"/>
      <c r="H12" s="657"/>
      <c r="I12" s="657"/>
      <c r="J12" s="657"/>
      <c r="K12" s="657"/>
      <c r="L12" s="657"/>
      <c r="M12" s="657"/>
      <c r="N12" s="657"/>
      <c r="O12" s="657"/>
      <c r="P12" s="657"/>
      <c r="Q12" s="658"/>
      <c r="R12" s="659">
        <v>3806173</v>
      </c>
      <c r="S12" s="660"/>
      <c r="T12" s="660"/>
      <c r="U12" s="660"/>
      <c r="V12" s="660"/>
      <c r="W12" s="660"/>
      <c r="X12" s="660"/>
      <c r="Y12" s="661"/>
      <c r="Z12" s="662">
        <v>5.0999999999999996</v>
      </c>
      <c r="AA12" s="662"/>
      <c r="AB12" s="662"/>
      <c r="AC12" s="662"/>
      <c r="AD12" s="663">
        <v>3806173</v>
      </c>
      <c r="AE12" s="663"/>
      <c r="AF12" s="663"/>
      <c r="AG12" s="663"/>
      <c r="AH12" s="663"/>
      <c r="AI12" s="663"/>
      <c r="AJ12" s="663"/>
      <c r="AK12" s="663"/>
      <c r="AL12" s="664">
        <v>9.6999999999999993</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11506842</v>
      </c>
      <c r="BH12" s="660"/>
      <c r="BI12" s="660"/>
      <c r="BJ12" s="660"/>
      <c r="BK12" s="660"/>
      <c r="BL12" s="660"/>
      <c r="BM12" s="660"/>
      <c r="BN12" s="661"/>
      <c r="BO12" s="662">
        <v>39.799999999999997</v>
      </c>
      <c r="BP12" s="662"/>
      <c r="BQ12" s="662"/>
      <c r="BR12" s="662"/>
      <c r="BS12" s="668" t="s">
        <v>121</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841494</v>
      </c>
      <c r="CS12" s="660"/>
      <c r="CT12" s="660"/>
      <c r="CU12" s="660"/>
      <c r="CV12" s="660"/>
      <c r="CW12" s="660"/>
      <c r="CX12" s="660"/>
      <c r="CY12" s="661"/>
      <c r="CZ12" s="662">
        <v>1.1000000000000001</v>
      </c>
      <c r="DA12" s="662"/>
      <c r="DB12" s="662"/>
      <c r="DC12" s="662"/>
      <c r="DD12" s="668">
        <v>197881</v>
      </c>
      <c r="DE12" s="660"/>
      <c r="DF12" s="660"/>
      <c r="DG12" s="660"/>
      <c r="DH12" s="660"/>
      <c r="DI12" s="660"/>
      <c r="DJ12" s="660"/>
      <c r="DK12" s="660"/>
      <c r="DL12" s="660"/>
      <c r="DM12" s="660"/>
      <c r="DN12" s="660"/>
      <c r="DO12" s="660"/>
      <c r="DP12" s="661"/>
      <c r="DQ12" s="668">
        <v>335335</v>
      </c>
      <c r="DR12" s="660"/>
      <c r="DS12" s="660"/>
      <c r="DT12" s="660"/>
      <c r="DU12" s="660"/>
      <c r="DV12" s="660"/>
      <c r="DW12" s="660"/>
      <c r="DX12" s="660"/>
      <c r="DY12" s="660"/>
      <c r="DZ12" s="660"/>
      <c r="EA12" s="660"/>
      <c r="EB12" s="660"/>
      <c r="EC12" s="669"/>
    </row>
    <row r="13" spans="2:143" ht="11.25" customHeight="1" x14ac:dyDescent="0.2">
      <c r="B13" s="656" t="s">
        <v>248</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121</v>
      </c>
      <c r="AA13" s="662"/>
      <c r="AB13" s="662"/>
      <c r="AC13" s="662"/>
      <c r="AD13" s="663" t="s">
        <v>121</v>
      </c>
      <c r="AE13" s="663"/>
      <c r="AF13" s="663"/>
      <c r="AG13" s="663"/>
      <c r="AH13" s="663"/>
      <c r="AI13" s="663"/>
      <c r="AJ13" s="663"/>
      <c r="AK13" s="663"/>
      <c r="AL13" s="664" t="s">
        <v>146</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11408656</v>
      </c>
      <c r="BH13" s="660"/>
      <c r="BI13" s="660"/>
      <c r="BJ13" s="660"/>
      <c r="BK13" s="660"/>
      <c r="BL13" s="660"/>
      <c r="BM13" s="660"/>
      <c r="BN13" s="661"/>
      <c r="BO13" s="662">
        <v>39.5</v>
      </c>
      <c r="BP13" s="662"/>
      <c r="BQ13" s="662"/>
      <c r="BR13" s="662"/>
      <c r="BS13" s="668" t="s">
        <v>229</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10088677</v>
      </c>
      <c r="CS13" s="660"/>
      <c r="CT13" s="660"/>
      <c r="CU13" s="660"/>
      <c r="CV13" s="660"/>
      <c r="CW13" s="660"/>
      <c r="CX13" s="660"/>
      <c r="CY13" s="661"/>
      <c r="CZ13" s="662">
        <v>13.6</v>
      </c>
      <c r="DA13" s="662"/>
      <c r="DB13" s="662"/>
      <c r="DC13" s="662"/>
      <c r="DD13" s="668">
        <v>4981337</v>
      </c>
      <c r="DE13" s="660"/>
      <c r="DF13" s="660"/>
      <c r="DG13" s="660"/>
      <c r="DH13" s="660"/>
      <c r="DI13" s="660"/>
      <c r="DJ13" s="660"/>
      <c r="DK13" s="660"/>
      <c r="DL13" s="660"/>
      <c r="DM13" s="660"/>
      <c r="DN13" s="660"/>
      <c r="DO13" s="660"/>
      <c r="DP13" s="661"/>
      <c r="DQ13" s="668">
        <v>5220869</v>
      </c>
      <c r="DR13" s="660"/>
      <c r="DS13" s="660"/>
      <c r="DT13" s="660"/>
      <c r="DU13" s="660"/>
      <c r="DV13" s="660"/>
      <c r="DW13" s="660"/>
      <c r="DX13" s="660"/>
      <c r="DY13" s="660"/>
      <c r="DZ13" s="660"/>
      <c r="EA13" s="660"/>
      <c r="EB13" s="660"/>
      <c r="EC13" s="669"/>
    </row>
    <row r="14" spans="2:143" ht="11.25" customHeight="1" x14ac:dyDescent="0.2">
      <c r="B14" s="656" t="s">
        <v>251</v>
      </c>
      <c r="C14" s="657"/>
      <c r="D14" s="657"/>
      <c r="E14" s="657"/>
      <c r="F14" s="657"/>
      <c r="G14" s="657"/>
      <c r="H14" s="657"/>
      <c r="I14" s="657"/>
      <c r="J14" s="657"/>
      <c r="K14" s="657"/>
      <c r="L14" s="657"/>
      <c r="M14" s="657"/>
      <c r="N14" s="657"/>
      <c r="O14" s="657"/>
      <c r="P14" s="657"/>
      <c r="Q14" s="658"/>
      <c r="R14" s="659" t="s">
        <v>229</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229</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503950</v>
      </c>
      <c r="BH14" s="660"/>
      <c r="BI14" s="660"/>
      <c r="BJ14" s="660"/>
      <c r="BK14" s="660"/>
      <c r="BL14" s="660"/>
      <c r="BM14" s="660"/>
      <c r="BN14" s="661"/>
      <c r="BO14" s="662">
        <v>1.7</v>
      </c>
      <c r="BP14" s="662"/>
      <c r="BQ14" s="662"/>
      <c r="BR14" s="662"/>
      <c r="BS14" s="668" t="s">
        <v>121</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2329910</v>
      </c>
      <c r="CS14" s="660"/>
      <c r="CT14" s="660"/>
      <c r="CU14" s="660"/>
      <c r="CV14" s="660"/>
      <c r="CW14" s="660"/>
      <c r="CX14" s="660"/>
      <c r="CY14" s="661"/>
      <c r="CZ14" s="662">
        <v>3.1</v>
      </c>
      <c r="DA14" s="662"/>
      <c r="DB14" s="662"/>
      <c r="DC14" s="662"/>
      <c r="DD14" s="668">
        <v>207925</v>
      </c>
      <c r="DE14" s="660"/>
      <c r="DF14" s="660"/>
      <c r="DG14" s="660"/>
      <c r="DH14" s="660"/>
      <c r="DI14" s="660"/>
      <c r="DJ14" s="660"/>
      <c r="DK14" s="660"/>
      <c r="DL14" s="660"/>
      <c r="DM14" s="660"/>
      <c r="DN14" s="660"/>
      <c r="DO14" s="660"/>
      <c r="DP14" s="661"/>
      <c r="DQ14" s="668">
        <v>2130430</v>
      </c>
      <c r="DR14" s="660"/>
      <c r="DS14" s="660"/>
      <c r="DT14" s="660"/>
      <c r="DU14" s="660"/>
      <c r="DV14" s="660"/>
      <c r="DW14" s="660"/>
      <c r="DX14" s="660"/>
      <c r="DY14" s="660"/>
      <c r="DZ14" s="660"/>
      <c r="EA14" s="660"/>
      <c r="EB14" s="660"/>
      <c r="EC14" s="669"/>
    </row>
    <row r="15" spans="2:143" ht="11.25" customHeight="1" x14ac:dyDescent="0.2">
      <c r="B15" s="656" t="s">
        <v>254</v>
      </c>
      <c r="C15" s="657"/>
      <c r="D15" s="657"/>
      <c r="E15" s="657"/>
      <c r="F15" s="657"/>
      <c r="G15" s="657"/>
      <c r="H15" s="657"/>
      <c r="I15" s="657"/>
      <c r="J15" s="657"/>
      <c r="K15" s="657"/>
      <c r="L15" s="657"/>
      <c r="M15" s="657"/>
      <c r="N15" s="657"/>
      <c r="O15" s="657"/>
      <c r="P15" s="657"/>
      <c r="Q15" s="658"/>
      <c r="R15" s="659">
        <v>127108</v>
      </c>
      <c r="S15" s="660"/>
      <c r="T15" s="660"/>
      <c r="U15" s="660"/>
      <c r="V15" s="660"/>
      <c r="W15" s="660"/>
      <c r="X15" s="660"/>
      <c r="Y15" s="661"/>
      <c r="Z15" s="662">
        <v>0.2</v>
      </c>
      <c r="AA15" s="662"/>
      <c r="AB15" s="662"/>
      <c r="AC15" s="662"/>
      <c r="AD15" s="663">
        <v>127108</v>
      </c>
      <c r="AE15" s="663"/>
      <c r="AF15" s="663"/>
      <c r="AG15" s="663"/>
      <c r="AH15" s="663"/>
      <c r="AI15" s="663"/>
      <c r="AJ15" s="663"/>
      <c r="AK15" s="663"/>
      <c r="AL15" s="664">
        <v>0.3</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1291289</v>
      </c>
      <c r="BH15" s="660"/>
      <c r="BI15" s="660"/>
      <c r="BJ15" s="660"/>
      <c r="BK15" s="660"/>
      <c r="BL15" s="660"/>
      <c r="BM15" s="660"/>
      <c r="BN15" s="661"/>
      <c r="BO15" s="662">
        <v>4.5</v>
      </c>
      <c r="BP15" s="662"/>
      <c r="BQ15" s="662"/>
      <c r="BR15" s="662"/>
      <c r="BS15" s="668" t="s">
        <v>121</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6790961</v>
      </c>
      <c r="CS15" s="660"/>
      <c r="CT15" s="660"/>
      <c r="CU15" s="660"/>
      <c r="CV15" s="660"/>
      <c r="CW15" s="660"/>
      <c r="CX15" s="660"/>
      <c r="CY15" s="661"/>
      <c r="CZ15" s="662">
        <v>9.1999999999999993</v>
      </c>
      <c r="DA15" s="662"/>
      <c r="DB15" s="662"/>
      <c r="DC15" s="662"/>
      <c r="DD15" s="668">
        <v>2424356</v>
      </c>
      <c r="DE15" s="660"/>
      <c r="DF15" s="660"/>
      <c r="DG15" s="660"/>
      <c r="DH15" s="660"/>
      <c r="DI15" s="660"/>
      <c r="DJ15" s="660"/>
      <c r="DK15" s="660"/>
      <c r="DL15" s="660"/>
      <c r="DM15" s="660"/>
      <c r="DN15" s="660"/>
      <c r="DO15" s="660"/>
      <c r="DP15" s="661"/>
      <c r="DQ15" s="668">
        <v>4458789</v>
      </c>
      <c r="DR15" s="660"/>
      <c r="DS15" s="660"/>
      <c r="DT15" s="660"/>
      <c r="DU15" s="660"/>
      <c r="DV15" s="660"/>
      <c r="DW15" s="660"/>
      <c r="DX15" s="660"/>
      <c r="DY15" s="660"/>
      <c r="DZ15" s="660"/>
      <c r="EA15" s="660"/>
      <c r="EB15" s="660"/>
      <c r="EC15" s="669"/>
    </row>
    <row r="16" spans="2:143" ht="11.25" customHeight="1" x14ac:dyDescent="0.2">
      <c r="B16" s="656" t="s">
        <v>257</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229</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229</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t="s">
        <v>229</v>
      </c>
      <c r="CS16" s="660"/>
      <c r="CT16" s="660"/>
      <c r="CU16" s="660"/>
      <c r="CV16" s="660"/>
      <c r="CW16" s="660"/>
      <c r="CX16" s="660"/>
      <c r="CY16" s="661"/>
      <c r="CZ16" s="662" t="s">
        <v>229</v>
      </c>
      <c r="DA16" s="662"/>
      <c r="DB16" s="662"/>
      <c r="DC16" s="662"/>
      <c r="DD16" s="668" t="s">
        <v>229</v>
      </c>
      <c r="DE16" s="660"/>
      <c r="DF16" s="660"/>
      <c r="DG16" s="660"/>
      <c r="DH16" s="660"/>
      <c r="DI16" s="660"/>
      <c r="DJ16" s="660"/>
      <c r="DK16" s="660"/>
      <c r="DL16" s="660"/>
      <c r="DM16" s="660"/>
      <c r="DN16" s="660"/>
      <c r="DO16" s="660"/>
      <c r="DP16" s="661"/>
      <c r="DQ16" s="668" t="s">
        <v>229</v>
      </c>
      <c r="DR16" s="660"/>
      <c r="DS16" s="660"/>
      <c r="DT16" s="660"/>
      <c r="DU16" s="660"/>
      <c r="DV16" s="660"/>
      <c r="DW16" s="660"/>
      <c r="DX16" s="660"/>
      <c r="DY16" s="660"/>
      <c r="DZ16" s="660"/>
      <c r="EA16" s="660"/>
      <c r="EB16" s="660"/>
      <c r="EC16" s="669"/>
    </row>
    <row r="17" spans="2:133" ht="11.25" customHeight="1" x14ac:dyDescent="0.2">
      <c r="B17" s="656" t="s">
        <v>260</v>
      </c>
      <c r="C17" s="657"/>
      <c r="D17" s="657"/>
      <c r="E17" s="657"/>
      <c r="F17" s="657"/>
      <c r="G17" s="657"/>
      <c r="H17" s="657"/>
      <c r="I17" s="657"/>
      <c r="J17" s="657"/>
      <c r="K17" s="657"/>
      <c r="L17" s="657"/>
      <c r="M17" s="657"/>
      <c r="N17" s="657"/>
      <c r="O17" s="657"/>
      <c r="P17" s="657"/>
      <c r="Q17" s="658"/>
      <c r="R17" s="659">
        <v>109075</v>
      </c>
      <c r="S17" s="660"/>
      <c r="T17" s="660"/>
      <c r="U17" s="660"/>
      <c r="V17" s="660"/>
      <c r="W17" s="660"/>
      <c r="X17" s="660"/>
      <c r="Y17" s="661"/>
      <c r="Z17" s="662">
        <v>0.1</v>
      </c>
      <c r="AA17" s="662"/>
      <c r="AB17" s="662"/>
      <c r="AC17" s="662"/>
      <c r="AD17" s="663">
        <v>109075</v>
      </c>
      <c r="AE17" s="663"/>
      <c r="AF17" s="663"/>
      <c r="AG17" s="663"/>
      <c r="AH17" s="663"/>
      <c r="AI17" s="663"/>
      <c r="AJ17" s="663"/>
      <c r="AK17" s="663"/>
      <c r="AL17" s="664">
        <v>0.3</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229</v>
      </c>
      <c r="BH17" s="660"/>
      <c r="BI17" s="660"/>
      <c r="BJ17" s="660"/>
      <c r="BK17" s="660"/>
      <c r="BL17" s="660"/>
      <c r="BM17" s="660"/>
      <c r="BN17" s="661"/>
      <c r="BO17" s="662" t="s">
        <v>229</v>
      </c>
      <c r="BP17" s="662"/>
      <c r="BQ17" s="662"/>
      <c r="BR17" s="662"/>
      <c r="BS17" s="668" t="s">
        <v>229</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7051570</v>
      </c>
      <c r="CS17" s="660"/>
      <c r="CT17" s="660"/>
      <c r="CU17" s="660"/>
      <c r="CV17" s="660"/>
      <c r="CW17" s="660"/>
      <c r="CX17" s="660"/>
      <c r="CY17" s="661"/>
      <c r="CZ17" s="662">
        <v>9.5</v>
      </c>
      <c r="DA17" s="662"/>
      <c r="DB17" s="662"/>
      <c r="DC17" s="662"/>
      <c r="DD17" s="668" t="s">
        <v>121</v>
      </c>
      <c r="DE17" s="660"/>
      <c r="DF17" s="660"/>
      <c r="DG17" s="660"/>
      <c r="DH17" s="660"/>
      <c r="DI17" s="660"/>
      <c r="DJ17" s="660"/>
      <c r="DK17" s="660"/>
      <c r="DL17" s="660"/>
      <c r="DM17" s="660"/>
      <c r="DN17" s="660"/>
      <c r="DO17" s="660"/>
      <c r="DP17" s="661"/>
      <c r="DQ17" s="668">
        <v>6833037</v>
      </c>
      <c r="DR17" s="660"/>
      <c r="DS17" s="660"/>
      <c r="DT17" s="660"/>
      <c r="DU17" s="660"/>
      <c r="DV17" s="660"/>
      <c r="DW17" s="660"/>
      <c r="DX17" s="660"/>
      <c r="DY17" s="660"/>
      <c r="DZ17" s="660"/>
      <c r="EA17" s="660"/>
      <c r="EB17" s="660"/>
      <c r="EC17" s="669"/>
    </row>
    <row r="18" spans="2:133" ht="11.25" customHeight="1" x14ac:dyDescent="0.2">
      <c r="B18" s="656" t="s">
        <v>263</v>
      </c>
      <c r="C18" s="657"/>
      <c r="D18" s="657"/>
      <c r="E18" s="657"/>
      <c r="F18" s="657"/>
      <c r="G18" s="657"/>
      <c r="H18" s="657"/>
      <c r="I18" s="657"/>
      <c r="J18" s="657"/>
      <c r="K18" s="657"/>
      <c r="L18" s="657"/>
      <c r="M18" s="657"/>
      <c r="N18" s="657"/>
      <c r="O18" s="657"/>
      <c r="P18" s="657"/>
      <c r="Q18" s="658"/>
      <c r="R18" s="659">
        <v>8039047</v>
      </c>
      <c r="S18" s="660"/>
      <c r="T18" s="660"/>
      <c r="U18" s="660"/>
      <c r="V18" s="660"/>
      <c r="W18" s="660"/>
      <c r="X18" s="660"/>
      <c r="Y18" s="661"/>
      <c r="Z18" s="662">
        <v>10.7</v>
      </c>
      <c r="AA18" s="662"/>
      <c r="AB18" s="662"/>
      <c r="AC18" s="662"/>
      <c r="AD18" s="663">
        <v>7375613</v>
      </c>
      <c r="AE18" s="663"/>
      <c r="AF18" s="663"/>
      <c r="AG18" s="663"/>
      <c r="AH18" s="663"/>
      <c r="AI18" s="663"/>
      <c r="AJ18" s="663"/>
      <c r="AK18" s="663"/>
      <c r="AL18" s="664">
        <v>18.899999999999999</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229</v>
      </c>
      <c r="BP18" s="662"/>
      <c r="BQ18" s="662"/>
      <c r="BR18" s="662"/>
      <c r="BS18" s="668" t="s">
        <v>121</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229</v>
      </c>
      <c r="DA18" s="662"/>
      <c r="DB18" s="662"/>
      <c r="DC18" s="662"/>
      <c r="DD18" s="668" t="s">
        <v>229</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2">
      <c r="B19" s="656" t="s">
        <v>266</v>
      </c>
      <c r="C19" s="657"/>
      <c r="D19" s="657"/>
      <c r="E19" s="657"/>
      <c r="F19" s="657"/>
      <c r="G19" s="657"/>
      <c r="H19" s="657"/>
      <c r="I19" s="657"/>
      <c r="J19" s="657"/>
      <c r="K19" s="657"/>
      <c r="L19" s="657"/>
      <c r="M19" s="657"/>
      <c r="N19" s="657"/>
      <c r="O19" s="657"/>
      <c r="P19" s="657"/>
      <c r="Q19" s="658"/>
      <c r="R19" s="659">
        <v>7375613</v>
      </c>
      <c r="S19" s="660"/>
      <c r="T19" s="660"/>
      <c r="U19" s="660"/>
      <c r="V19" s="660"/>
      <c r="W19" s="660"/>
      <c r="X19" s="660"/>
      <c r="Y19" s="661"/>
      <c r="Z19" s="662">
        <v>9.8000000000000007</v>
      </c>
      <c r="AA19" s="662"/>
      <c r="AB19" s="662"/>
      <c r="AC19" s="662"/>
      <c r="AD19" s="663">
        <v>7375613</v>
      </c>
      <c r="AE19" s="663"/>
      <c r="AF19" s="663"/>
      <c r="AG19" s="663"/>
      <c r="AH19" s="663"/>
      <c r="AI19" s="663"/>
      <c r="AJ19" s="663"/>
      <c r="AK19" s="663"/>
      <c r="AL19" s="664">
        <v>18.899999999999999</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2013186</v>
      </c>
      <c r="BH19" s="660"/>
      <c r="BI19" s="660"/>
      <c r="BJ19" s="660"/>
      <c r="BK19" s="660"/>
      <c r="BL19" s="660"/>
      <c r="BM19" s="660"/>
      <c r="BN19" s="661"/>
      <c r="BO19" s="662">
        <v>7</v>
      </c>
      <c r="BP19" s="662"/>
      <c r="BQ19" s="662"/>
      <c r="BR19" s="662"/>
      <c r="BS19" s="668" t="s">
        <v>229</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229</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229</v>
      </c>
      <c r="DR19" s="660"/>
      <c r="DS19" s="660"/>
      <c r="DT19" s="660"/>
      <c r="DU19" s="660"/>
      <c r="DV19" s="660"/>
      <c r="DW19" s="660"/>
      <c r="DX19" s="660"/>
      <c r="DY19" s="660"/>
      <c r="DZ19" s="660"/>
      <c r="EA19" s="660"/>
      <c r="EB19" s="660"/>
      <c r="EC19" s="669"/>
    </row>
    <row r="20" spans="2:133" ht="11.25" customHeight="1" x14ac:dyDescent="0.2">
      <c r="B20" s="656" t="s">
        <v>269</v>
      </c>
      <c r="C20" s="657"/>
      <c r="D20" s="657"/>
      <c r="E20" s="657"/>
      <c r="F20" s="657"/>
      <c r="G20" s="657"/>
      <c r="H20" s="657"/>
      <c r="I20" s="657"/>
      <c r="J20" s="657"/>
      <c r="K20" s="657"/>
      <c r="L20" s="657"/>
      <c r="M20" s="657"/>
      <c r="N20" s="657"/>
      <c r="O20" s="657"/>
      <c r="P20" s="657"/>
      <c r="Q20" s="658"/>
      <c r="R20" s="659">
        <v>663345</v>
      </c>
      <c r="S20" s="660"/>
      <c r="T20" s="660"/>
      <c r="U20" s="660"/>
      <c r="V20" s="660"/>
      <c r="W20" s="660"/>
      <c r="X20" s="660"/>
      <c r="Y20" s="661"/>
      <c r="Z20" s="662">
        <v>0.9</v>
      </c>
      <c r="AA20" s="662"/>
      <c r="AB20" s="662"/>
      <c r="AC20" s="662"/>
      <c r="AD20" s="663" t="s">
        <v>121</v>
      </c>
      <c r="AE20" s="663"/>
      <c r="AF20" s="663"/>
      <c r="AG20" s="663"/>
      <c r="AH20" s="663"/>
      <c r="AI20" s="663"/>
      <c r="AJ20" s="663"/>
      <c r="AK20" s="663"/>
      <c r="AL20" s="664" t="s">
        <v>121</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2013186</v>
      </c>
      <c r="BH20" s="660"/>
      <c r="BI20" s="660"/>
      <c r="BJ20" s="660"/>
      <c r="BK20" s="660"/>
      <c r="BL20" s="660"/>
      <c r="BM20" s="660"/>
      <c r="BN20" s="661"/>
      <c r="BO20" s="662">
        <v>7</v>
      </c>
      <c r="BP20" s="662"/>
      <c r="BQ20" s="662"/>
      <c r="BR20" s="662"/>
      <c r="BS20" s="668" t="s">
        <v>229</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74122669</v>
      </c>
      <c r="CS20" s="660"/>
      <c r="CT20" s="660"/>
      <c r="CU20" s="660"/>
      <c r="CV20" s="660"/>
      <c r="CW20" s="660"/>
      <c r="CX20" s="660"/>
      <c r="CY20" s="661"/>
      <c r="CZ20" s="662">
        <v>100</v>
      </c>
      <c r="DA20" s="662"/>
      <c r="DB20" s="662"/>
      <c r="DC20" s="662"/>
      <c r="DD20" s="668">
        <v>10368134</v>
      </c>
      <c r="DE20" s="660"/>
      <c r="DF20" s="660"/>
      <c r="DG20" s="660"/>
      <c r="DH20" s="660"/>
      <c r="DI20" s="660"/>
      <c r="DJ20" s="660"/>
      <c r="DK20" s="660"/>
      <c r="DL20" s="660"/>
      <c r="DM20" s="660"/>
      <c r="DN20" s="660"/>
      <c r="DO20" s="660"/>
      <c r="DP20" s="661"/>
      <c r="DQ20" s="668">
        <v>46102352</v>
      </c>
      <c r="DR20" s="660"/>
      <c r="DS20" s="660"/>
      <c r="DT20" s="660"/>
      <c r="DU20" s="660"/>
      <c r="DV20" s="660"/>
      <c r="DW20" s="660"/>
      <c r="DX20" s="660"/>
      <c r="DY20" s="660"/>
      <c r="DZ20" s="660"/>
      <c r="EA20" s="660"/>
      <c r="EB20" s="660"/>
      <c r="EC20" s="669"/>
    </row>
    <row r="21" spans="2:133" ht="11.25" customHeight="1" x14ac:dyDescent="0.2">
      <c r="B21" s="656" t="s">
        <v>272</v>
      </c>
      <c r="C21" s="657"/>
      <c r="D21" s="657"/>
      <c r="E21" s="657"/>
      <c r="F21" s="657"/>
      <c r="G21" s="657"/>
      <c r="H21" s="657"/>
      <c r="I21" s="657"/>
      <c r="J21" s="657"/>
      <c r="K21" s="657"/>
      <c r="L21" s="657"/>
      <c r="M21" s="657"/>
      <c r="N21" s="657"/>
      <c r="O21" s="657"/>
      <c r="P21" s="657"/>
      <c r="Q21" s="658"/>
      <c r="R21" s="659">
        <v>89</v>
      </c>
      <c r="S21" s="660"/>
      <c r="T21" s="660"/>
      <c r="U21" s="660"/>
      <c r="V21" s="660"/>
      <c r="W21" s="660"/>
      <c r="X21" s="660"/>
      <c r="Y21" s="661"/>
      <c r="Z21" s="662">
        <v>0</v>
      </c>
      <c r="AA21" s="662"/>
      <c r="AB21" s="662"/>
      <c r="AC21" s="662"/>
      <c r="AD21" s="663" t="s">
        <v>121</v>
      </c>
      <c r="AE21" s="663"/>
      <c r="AF21" s="663"/>
      <c r="AG21" s="663"/>
      <c r="AH21" s="663"/>
      <c r="AI21" s="663"/>
      <c r="AJ21" s="663"/>
      <c r="AK21" s="663"/>
      <c r="AL21" s="664" t="s">
        <v>121</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25409</v>
      </c>
      <c r="BH21" s="660"/>
      <c r="BI21" s="660"/>
      <c r="BJ21" s="660"/>
      <c r="BK21" s="660"/>
      <c r="BL21" s="660"/>
      <c r="BM21" s="660"/>
      <c r="BN21" s="661"/>
      <c r="BO21" s="662">
        <v>0.1</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274</v>
      </c>
      <c r="C22" s="657"/>
      <c r="D22" s="657"/>
      <c r="E22" s="657"/>
      <c r="F22" s="657"/>
      <c r="G22" s="657"/>
      <c r="H22" s="657"/>
      <c r="I22" s="657"/>
      <c r="J22" s="657"/>
      <c r="K22" s="657"/>
      <c r="L22" s="657"/>
      <c r="M22" s="657"/>
      <c r="N22" s="657"/>
      <c r="O22" s="657"/>
      <c r="P22" s="657"/>
      <c r="Q22" s="658"/>
      <c r="R22" s="659">
        <v>41660811</v>
      </c>
      <c r="S22" s="660"/>
      <c r="T22" s="660"/>
      <c r="U22" s="660"/>
      <c r="V22" s="660"/>
      <c r="W22" s="660"/>
      <c r="X22" s="660"/>
      <c r="Y22" s="661"/>
      <c r="Z22" s="662">
        <v>55.6</v>
      </c>
      <c r="AA22" s="662"/>
      <c r="AB22" s="662"/>
      <c r="AC22" s="662"/>
      <c r="AD22" s="663">
        <v>39009600</v>
      </c>
      <c r="AE22" s="663"/>
      <c r="AF22" s="663"/>
      <c r="AG22" s="663"/>
      <c r="AH22" s="663"/>
      <c r="AI22" s="663"/>
      <c r="AJ22" s="663"/>
      <c r="AK22" s="663"/>
      <c r="AL22" s="664">
        <v>99.8</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277</v>
      </c>
      <c r="C23" s="657"/>
      <c r="D23" s="657"/>
      <c r="E23" s="657"/>
      <c r="F23" s="657"/>
      <c r="G23" s="657"/>
      <c r="H23" s="657"/>
      <c r="I23" s="657"/>
      <c r="J23" s="657"/>
      <c r="K23" s="657"/>
      <c r="L23" s="657"/>
      <c r="M23" s="657"/>
      <c r="N23" s="657"/>
      <c r="O23" s="657"/>
      <c r="P23" s="657"/>
      <c r="Q23" s="658"/>
      <c r="R23" s="659">
        <v>47681</v>
      </c>
      <c r="S23" s="660"/>
      <c r="T23" s="660"/>
      <c r="U23" s="660"/>
      <c r="V23" s="660"/>
      <c r="W23" s="660"/>
      <c r="X23" s="660"/>
      <c r="Y23" s="661"/>
      <c r="Z23" s="662">
        <v>0.1</v>
      </c>
      <c r="AA23" s="662"/>
      <c r="AB23" s="662"/>
      <c r="AC23" s="662"/>
      <c r="AD23" s="663">
        <v>47681</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1987777</v>
      </c>
      <c r="BH23" s="660"/>
      <c r="BI23" s="660"/>
      <c r="BJ23" s="660"/>
      <c r="BK23" s="660"/>
      <c r="BL23" s="660"/>
      <c r="BM23" s="660"/>
      <c r="BN23" s="661"/>
      <c r="BO23" s="662">
        <v>6.9</v>
      </c>
      <c r="BP23" s="662"/>
      <c r="BQ23" s="662"/>
      <c r="BR23" s="662"/>
      <c r="BS23" s="668" t="s">
        <v>121</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2">
      <c r="B24" s="656" t="s">
        <v>284</v>
      </c>
      <c r="C24" s="657"/>
      <c r="D24" s="657"/>
      <c r="E24" s="657"/>
      <c r="F24" s="657"/>
      <c r="G24" s="657"/>
      <c r="H24" s="657"/>
      <c r="I24" s="657"/>
      <c r="J24" s="657"/>
      <c r="K24" s="657"/>
      <c r="L24" s="657"/>
      <c r="M24" s="657"/>
      <c r="N24" s="657"/>
      <c r="O24" s="657"/>
      <c r="P24" s="657"/>
      <c r="Q24" s="658"/>
      <c r="R24" s="659">
        <v>724520</v>
      </c>
      <c r="S24" s="660"/>
      <c r="T24" s="660"/>
      <c r="U24" s="660"/>
      <c r="V24" s="660"/>
      <c r="W24" s="660"/>
      <c r="X24" s="660"/>
      <c r="Y24" s="661"/>
      <c r="Z24" s="662">
        <v>1</v>
      </c>
      <c r="AA24" s="662"/>
      <c r="AB24" s="662"/>
      <c r="AC24" s="662"/>
      <c r="AD24" s="663" t="s">
        <v>229</v>
      </c>
      <c r="AE24" s="663"/>
      <c r="AF24" s="663"/>
      <c r="AG24" s="663"/>
      <c r="AH24" s="663"/>
      <c r="AI24" s="663"/>
      <c r="AJ24" s="663"/>
      <c r="AK24" s="663"/>
      <c r="AL24" s="664" t="s">
        <v>121</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229</v>
      </c>
      <c r="BH24" s="660"/>
      <c r="BI24" s="660"/>
      <c r="BJ24" s="660"/>
      <c r="BK24" s="660"/>
      <c r="BL24" s="660"/>
      <c r="BM24" s="660"/>
      <c r="BN24" s="661"/>
      <c r="BO24" s="662" t="s">
        <v>229</v>
      </c>
      <c r="BP24" s="662"/>
      <c r="BQ24" s="662"/>
      <c r="BR24" s="662"/>
      <c r="BS24" s="668" t="s">
        <v>121</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38939502</v>
      </c>
      <c r="CS24" s="649"/>
      <c r="CT24" s="649"/>
      <c r="CU24" s="649"/>
      <c r="CV24" s="649"/>
      <c r="CW24" s="649"/>
      <c r="CX24" s="649"/>
      <c r="CY24" s="650"/>
      <c r="CZ24" s="653">
        <v>52.5</v>
      </c>
      <c r="DA24" s="654"/>
      <c r="DB24" s="654"/>
      <c r="DC24" s="673"/>
      <c r="DD24" s="692">
        <v>23505034</v>
      </c>
      <c r="DE24" s="649"/>
      <c r="DF24" s="649"/>
      <c r="DG24" s="649"/>
      <c r="DH24" s="649"/>
      <c r="DI24" s="649"/>
      <c r="DJ24" s="649"/>
      <c r="DK24" s="650"/>
      <c r="DL24" s="692">
        <v>23303484</v>
      </c>
      <c r="DM24" s="649"/>
      <c r="DN24" s="649"/>
      <c r="DO24" s="649"/>
      <c r="DP24" s="649"/>
      <c r="DQ24" s="649"/>
      <c r="DR24" s="649"/>
      <c r="DS24" s="649"/>
      <c r="DT24" s="649"/>
      <c r="DU24" s="649"/>
      <c r="DV24" s="650"/>
      <c r="DW24" s="653">
        <v>54.8</v>
      </c>
      <c r="DX24" s="654"/>
      <c r="DY24" s="654"/>
      <c r="DZ24" s="654"/>
      <c r="EA24" s="654"/>
      <c r="EB24" s="654"/>
      <c r="EC24" s="655"/>
    </row>
    <row r="25" spans="2:133" ht="11.25" customHeight="1" x14ac:dyDescent="0.2">
      <c r="B25" s="656" t="s">
        <v>287</v>
      </c>
      <c r="C25" s="657"/>
      <c r="D25" s="657"/>
      <c r="E25" s="657"/>
      <c r="F25" s="657"/>
      <c r="G25" s="657"/>
      <c r="H25" s="657"/>
      <c r="I25" s="657"/>
      <c r="J25" s="657"/>
      <c r="K25" s="657"/>
      <c r="L25" s="657"/>
      <c r="M25" s="657"/>
      <c r="N25" s="657"/>
      <c r="O25" s="657"/>
      <c r="P25" s="657"/>
      <c r="Q25" s="658"/>
      <c r="R25" s="659">
        <v>843446</v>
      </c>
      <c r="S25" s="660"/>
      <c r="T25" s="660"/>
      <c r="U25" s="660"/>
      <c r="V25" s="660"/>
      <c r="W25" s="660"/>
      <c r="X25" s="660"/>
      <c r="Y25" s="661"/>
      <c r="Z25" s="662">
        <v>1.1000000000000001</v>
      </c>
      <c r="AA25" s="662"/>
      <c r="AB25" s="662"/>
      <c r="AC25" s="662"/>
      <c r="AD25" s="663">
        <v>12301</v>
      </c>
      <c r="AE25" s="663"/>
      <c r="AF25" s="663"/>
      <c r="AG25" s="663"/>
      <c r="AH25" s="663"/>
      <c r="AI25" s="663"/>
      <c r="AJ25" s="663"/>
      <c r="AK25" s="663"/>
      <c r="AL25" s="664">
        <v>0</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229</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11477657</v>
      </c>
      <c r="CS25" s="695"/>
      <c r="CT25" s="695"/>
      <c r="CU25" s="695"/>
      <c r="CV25" s="695"/>
      <c r="CW25" s="695"/>
      <c r="CX25" s="695"/>
      <c r="CY25" s="696"/>
      <c r="CZ25" s="664">
        <v>15.5</v>
      </c>
      <c r="DA25" s="693"/>
      <c r="DB25" s="693"/>
      <c r="DC25" s="697"/>
      <c r="DD25" s="668">
        <v>10355109</v>
      </c>
      <c r="DE25" s="695"/>
      <c r="DF25" s="695"/>
      <c r="DG25" s="695"/>
      <c r="DH25" s="695"/>
      <c r="DI25" s="695"/>
      <c r="DJ25" s="695"/>
      <c r="DK25" s="696"/>
      <c r="DL25" s="668">
        <v>10154099</v>
      </c>
      <c r="DM25" s="695"/>
      <c r="DN25" s="695"/>
      <c r="DO25" s="695"/>
      <c r="DP25" s="695"/>
      <c r="DQ25" s="695"/>
      <c r="DR25" s="695"/>
      <c r="DS25" s="695"/>
      <c r="DT25" s="695"/>
      <c r="DU25" s="695"/>
      <c r="DV25" s="696"/>
      <c r="DW25" s="664">
        <v>23.9</v>
      </c>
      <c r="DX25" s="693"/>
      <c r="DY25" s="693"/>
      <c r="DZ25" s="693"/>
      <c r="EA25" s="693"/>
      <c r="EB25" s="693"/>
      <c r="EC25" s="694"/>
    </row>
    <row r="26" spans="2:133" ht="11.25" customHeight="1" x14ac:dyDescent="0.2">
      <c r="B26" s="656" t="s">
        <v>290</v>
      </c>
      <c r="C26" s="657"/>
      <c r="D26" s="657"/>
      <c r="E26" s="657"/>
      <c r="F26" s="657"/>
      <c r="G26" s="657"/>
      <c r="H26" s="657"/>
      <c r="I26" s="657"/>
      <c r="J26" s="657"/>
      <c r="K26" s="657"/>
      <c r="L26" s="657"/>
      <c r="M26" s="657"/>
      <c r="N26" s="657"/>
      <c r="O26" s="657"/>
      <c r="P26" s="657"/>
      <c r="Q26" s="658"/>
      <c r="R26" s="659">
        <v>156440</v>
      </c>
      <c r="S26" s="660"/>
      <c r="T26" s="660"/>
      <c r="U26" s="660"/>
      <c r="V26" s="660"/>
      <c r="W26" s="660"/>
      <c r="X26" s="660"/>
      <c r="Y26" s="661"/>
      <c r="Z26" s="662">
        <v>0.2</v>
      </c>
      <c r="AA26" s="662"/>
      <c r="AB26" s="662"/>
      <c r="AC26" s="662"/>
      <c r="AD26" s="663" t="s">
        <v>121</v>
      </c>
      <c r="AE26" s="663"/>
      <c r="AF26" s="663"/>
      <c r="AG26" s="663"/>
      <c r="AH26" s="663"/>
      <c r="AI26" s="663"/>
      <c r="AJ26" s="663"/>
      <c r="AK26" s="663"/>
      <c r="AL26" s="664" t="s">
        <v>121</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229</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6809030</v>
      </c>
      <c r="CS26" s="660"/>
      <c r="CT26" s="660"/>
      <c r="CU26" s="660"/>
      <c r="CV26" s="660"/>
      <c r="CW26" s="660"/>
      <c r="CX26" s="660"/>
      <c r="CY26" s="661"/>
      <c r="CZ26" s="664">
        <v>9.1999999999999993</v>
      </c>
      <c r="DA26" s="693"/>
      <c r="DB26" s="693"/>
      <c r="DC26" s="697"/>
      <c r="DD26" s="668">
        <v>6061596</v>
      </c>
      <c r="DE26" s="660"/>
      <c r="DF26" s="660"/>
      <c r="DG26" s="660"/>
      <c r="DH26" s="660"/>
      <c r="DI26" s="660"/>
      <c r="DJ26" s="660"/>
      <c r="DK26" s="661"/>
      <c r="DL26" s="668" t="s">
        <v>229</v>
      </c>
      <c r="DM26" s="660"/>
      <c r="DN26" s="660"/>
      <c r="DO26" s="660"/>
      <c r="DP26" s="660"/>
      <c r="DQ26" s="660"/>
      <c r="DR26" s="660"/>
      <c r="DS26" s="660"/>
      <c r="DT26" s="660"/>
      <c r="DU26" s="660"/>
      <c r="DV26" s="661"/>
      <c r="DW26" s="664" t="s">
        <v>146</v>
      </c>
      <c r="DX26" s="693"/>
      <c r="DY26" s="693"/>
      <c r="DZ26" s="693"/>
      <c r="EA26" s="693"/>
      <c r="EB26" s="693"/>
      <c r="EC26" s="694"/>
    </row>
    <row r="27" spans="2:133" ht="11.25" customHeight="1" x14ac:dyDescent="0.2">
      <c r="B27" s="656" t="s">
        <v>293</v>
      </c>
      <c r="C27" s="657"/>
      <c r="D27" s="657"/>
      <c r="E27" s="657"/>
      <c r="F27" s="657"/>
      <c r="G27" s="657"/>
      <c r="H27" s="657"/>
      <c r="I27" s="657"/>
      <c r="J27" s="657"/>
      <c r="K27" s="657"/>
      <c r="L27" s="657"/>
      <c r="M27" s="657"/>
      <c r="N27" s="657"/>
      <c r="O27" s="657"/>
      <c r="P27" s="657"/>
      <c r="Q27" s="658"/>
      <c r="R27" s="659">
        <v>13539877</v>
      </c>
      <c r="S27" s="660"/>
      <c r="T27" s="660"/>
      <c r="U27" s="660"/>
      <c r="V27" s="660"/>
      <c r="W27" s="660"/>
      <c r="X27" s="660"/>
      <c r="Y27" s="661"/>
      <c r="Z27" s="662">
        <v>18.100000000000001</v>
      </c>
      <c r="AA27" s="662"/>
      <c r="AB27" s="662"/>
      <c r="AC27" s="662"/>
      <c r="AD27" s="663" t="s">
        <v>121</v>
      </c>
      <c r="AE27" s="663"/>
      <c r="AF27" s="663"/>
      <c r="AG27" s="663"/>
      <c r="AH27" s="663"/>
      <c r="AI27" s="663"/>
      <c r="AJ27" s="663"/>
      <c r="AK27" s="663"/>
      <c r="AL27" s="664" t="s">
        <v>121</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28898249</v>
      </c>
      <c r="BH27" s="660"/>
      <c r="BI27" s="660"/>
      <c r="BJ27" s="660"/>
      <c r="BK27" s="660"/>
      <c r="BL27" s="660"/>
      <c r="BM27" s="660"/>
      <c r="BN27" s="661"/>
      <c r="BO27" s="662">
        <v>100</v>
      </c>
      <c r="BP27" s="662"/>
      <c r="BQ27" s="662"/>
      <c r="BR27" s="662"/>
      <c r="BS27" s="668">
        <v>474098</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20410275</v>
      </c>
      <c r="CS27" s="695"/>
      <c r="CT27" s="695"/>
      <c r="CU27" s="695"/>
      <c r="CV27" s="695"/>
      <c r="CW27" s="695"/>
      <c r="CX27" s="695"/>
      <c r="CY27" s="696"/>
      <c r="CZ27" s="664">
        <v>27.5</v>
      </c>
      <c r="DA27" s="693"/>
      <c r="DB27" s="693"/>
      <c r="DC27" s="697"/>
      <c r="DD27" s="668">
        <v>6316888</v>
      </c>
      <c r="DE27" s="695"/>
      <c r="DF27" s="695"/>
      <c r="DG27" s="695"/>
      <c r="DH27" s="695"/>
      <c r="DI27" s="695"/>
      <c r="DJ27" s="695"/>
      <c r="DK27" s="696"/>
      <c r="DL27" s="668">
        <v>6316348</v>
      </c>
      <c r="DM27" s="695"/>
      <c r="DN27" s="695"/>
      <c r="DO27" s="695"/>
      <c r="DP27" s="695"/>
      <c r="DQ27" s="695"/>
      <c r="DR27" s="695"/>
      <c r="DS27" s="695"/>
      <c r="DT27" s="695"/>
      <c r="DU27" s="695"/>
      <c r="DV27" s="696"/>
      <c r="DW27" s="664">
        <v>14.9</v>
      </c>
      <c r="DX27" s="693"/>
      <c r="DY27" s="693"/>
      <c r="DZ27" s="693"/>
      <c r="EA27" s="693"/>
      <c r="EB27" s="693"/>
      <c r="EC27" s="694"/>
    </row>
    <row r="28" spans="2:133" ht="11.25" customHeight="1" x14ac:dyDescent="0.2">
      <c r="B28" s="701" t="s">
        <v>296</v>
      </c>
      <c r="C28" s="702"/>
      <c r="D28" s="702"/>
      <c r="E28" s="702"/>
      <c r="F28" s="702"/>
      <c r="G28" s="702"/>
      <c r="H28" s="702"/>
      <c r="I28" s="702"/>
      <c r="J28" s="702"/>
      <c r="K28" s="702"/>
      <c r="L28" s="702"/>
      <c r="M28" s="702"/>
      <c r="N28" s="702"/>
      <c r="O28" s="702"/>
      <c r="P28" s="702"/>
      <c r="Q28" s="703"/>
      <c r="R28" s="659" t="s">
        <v>229</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229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7051570</v>
      </c>
      <c r="CS28" s="660"/>
      <c r="CT28" s="660"/>
      <c r="CU28" s="660"/>
      <c r="CV28" s="660"/>
      <c r="CW28" s="660"/>
      <c r="CX28" s="660"/>
      <c r="CY28" s="661"/>
      <c r="CZ28" s="664">
        <v>9.5</v>
      </c>
      <c r="DA28" s="693"/>
      <c r="DB28" s="693"/>
      <c r="DC28" s="697"/>
      <c r="DD28" s="668">
        <v>6833037</v>
      </c>
      <c r="DE28" s="660"/>
      <c r="DF28" s="660"/>
      <c r="DG28" s="660"/>
      <c r="DH28" s="660"/>
      <c r="DI28" s="660"/>
      <c r="DJ28" s="660"/>
      <c r="DK28" s="661"/>
      <c r="DL28" s="668">
        <v>6833037</v>
      </c>
      <c r="DM28" s="660"/>
      <c r="DN28" s="660"/>
      <c r="DO28" s="660"/>
      <c r="DP28" s="660"/>
      <c r="DQ28" s="660"/>
      <c r="DR28" s="660"/>
      <c r="DS28" s="660"/>
      <c r="DT28" s="660"/>
      <c r="DU28" s="660"/>
      <c r="DV28" s="661"/>
      <c r="DW28" s="664">
        <v>16.100000000000001</v>
      </c>
      <c r="DX28" s="693"/>
      <c r="DY28" s="693"/>
      <c r="DZ28" s="693"/>
      <c r="EA28" s="693"/>
      <c r="EB28" s="693"/>
      <c r="EC28" s="694"/>
    </row>
    <row r="29" spans="2:133" ht="11.25" customHeight="1" x14ac:dyDescent="0.2">
      <c r="B29" s="656" t="s">
        <v>298</v>
      </c>
      <c r="C29" s="657"/>
      <c r="D29" s="657"/>
      <c r="E29" s="657"/>
      <c r="F29" s="657"/>
      <c r="G29" s="657"/>
      <c r="H29" s="657"/>
      <c r="I29" s="657"/>
      <c r="J29" s="657"/>
      <c r="K29" s="657"/>
      <c r="L29" s="657"/>
      <c r="M29" s="657"/>
      <c r="N29" s="657"/>
      <c r="O29" s="657"/>
      <c r="P29" s="657"/>
      <c r="Q29" s="658"/>
      <c r="R29" s="659">
        <v>5960765</v>
      </c>
      <c r="S29" s="660"/>
      <c r="T29" s="660"/>
      <c r="U29" s="660"/>
      <c r="V29" s="660"/>
      <c r="W29" s="660"/>
      <c r="X29" s="660"/>
      <c r="Y29" s="661"/>
      <c r="Z29" s="662">
        <v>7.9</v>
      </c>
      <c r="AA29" s="662"/>
      <c r="AB29" s="662"/>
      <c r="AC29" s="662"/>
      <c r="AD29" s="663" t="s">
        <v>229</v>
      </c>
      <c r="AE29" s="663"/>
      <c r="AF29" s="663"/>
      <c r="AG29" s="663"/>
      <c r="AH29" s="663"/>
      <c r="AI29" s="663"/>
      <c r="AJ29" s="663"/>
      <c r="AK29" s="663"/>
      <c r="AL29" s="664" t="s">
        <v>121</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7051140</v>
      </c>
      <c r="CS29" s="695"/>
      <c r="CT29" s="695"/>
      <c r="CU29" s="695"/>
      <c r="CV29" s="695"/>
      <c r="CW29" s="695"/>
      <c r="CX29" s="695"/>
      <c r="CY29" s="696"/>
      <c r="CZ29" s="664">
        <v>9.5</v>
      </c>
      <c r="DA29" s="693"/>
      <c r="DB29" s="693"/>
      <c r="DC29" s="697"/>
      <c r="DD29" s="668">
        <v>6832607</v>
      </c>
      <c r="DE29" s="695"/>
      <c r="DF29" s="695"/>
      <c r="DG29" s="695"/>
      <c r="DH29" s="695"/>
      <c r="DI29" s="695"/>
      <c r="DJ29" s="695"/>
      <c r="DK29" s="696"/>
      <c r="DL29" s="668">
        <v>6832607</v>
      </c>
      <c r="DM29" s="695"/>
      <c r="DN29" s="695"/>
      <c r="DO29" s="695"/>
      <c r="DP29" s="695"/>
      <c r="DQ29" s="695"/>
      <c r="DR29" s="695"/>
      <c r="DS29" s="695"/>
      <c r="DT29" s="695"/>
      <c r="DU29" s="695"/>
      <c r="DV29" s="696"/>
      <c r="DW29" s="664">
        <v>16.100000000000001</v>
      </c>
      <c r="DX29" s="693"/>
      <c r="DY29" s="693"/>
      <c r="DZ29" s="693"/>
      <c r="EA29" s="693"/>
      <c r="EB29" s="693"/>
      <c r="EC29" s="694"/>
    </row>
    <row r="30" spans="2:133" ht="11.25" customHeight="1" x14ac:dyDescent="0.2">
      <c r="B30" s="656" t="s">
        <v>303</v>
      </c>
      <c r="C30" s="657"/>
      <c r="D30" s="657"/>
      <c r="E30" s="657"/>
      <c r="F30" s="657"/>
      <c r="G30" s="657"/>
      <c r="H30" s="657"/>
      <c r="I30" s="657"/>
      <c r="J30" s="657"/>
      <c r="K30" s="657"/>
      <c r="L30" s="657"/>
      <c r="M30" s="657"/>
      <c r="N30" s="657"/>
      <c r="O30" s="657"/>
      <c r="P30" s="657"/>
      <c r="Q30" s="658"/>
      <c r="R30" s="659">
        <v>75482</v>
      </c>
      <c r="S30" s="660"/>
      <c r="T30" s="660"/>
      <c r="U30" s="660"/>
      <c r="V30" s="660"/>
      <c r="W30" s="660"/>
      <c r="X30" s="660"/>
      <c r="Y30" s="661"/>
      <c r="Z30" s="662">
        <v>0.1</v>
      </c>
      <c r="AA30" s="662"/>
      <c r="AB30" s="662"/>
      <c r="AC30" s="662"/>
      <c r="AD30" s="663">
        <v>627</v>
      </c>
      <c r="AE30" s="663"/>
      <c r="AF30" s="663"/>
      <c r="AG30" s="663"/>
      <c r="AH30" s="663"/>
      <c r="AI30" s="663"/>
      <c r="AJ30" s="663"/>
      <c r="AK30" s="663"/>
      <c r="AL30" s="664">
        <v>0</v>
      </c>
      <c r="AM30" s="665"/>
      <c r="AN30" s="665"/>
      <c r="AO30" s="666"/>
      <c r="AP30" s="707" t="s">
        <v>304</v>
      </c>
      <c r="AQ30" s="708"/>
      <c r="AR30" s="708"/>
      <c r="AS30" s="708"/>
      <c r="AT30" s="713" t="s">
        <v>305</v>
      </c>
      <c r="AU30" s="210"/>
      <c r="AV30" s="210"/>
      <c r="AW30" s="210"/>
      <c r="AX30" s="645" t="s">
        <v>180</v>
      </c>
      <c r="AY30" s="646"/>
      <c r="AZ30" s="646"/>
      <c r="BA30" s="646"/>
      <c r="BB30" s="646"/>
      <c r="BC30" s="646"/>
      <c r="BD30" s="646"/>
      <c r="BE30" s="646"/>
      <c r="BF30" s="647"/>
      <c r="BG30" s="719">
        <v>98.3</v>
      </c>
      <c r="BH30" s="720"/>
      <c r="BI30" s="720"/>
      <c r="BJ30" s="720"/>
      <c r="BK30" s="720"/>
      <c r="BL30" s="720"/>
      <c r="BM30" s="654">
        <v>93.1</v>
      </c>
      <c r="BN30" s="720"/>
      <c r="BO30" s="720"/>
      <c r="BP30" s="720"/>
      <c r="BQ30" s="721"/>
      <c r="BR30" s="719">
        <v>98</v>
      </c>
      <c r="BS30" s="720"/>
      <c r="BT30" s="720"/>
      <c r="BU30" s="720"/>
      <c r="BV30" s="720"/>
      <c r="BW30" s="720"/>
      <c r="BX30" s="654">
        <v>92.8</v>
      </c>
      <c r="BY30" s="720"/>
      <c r="BZ30" s="720"/>
      <c r="CA30" s="720"/>
      <c r="CB30" s="721"/>
      <c r="CD30" s="724"/>
      <c r="CE30" s="725"/>
      <c r="CF30" s="674" t="s">
        <v>306</v>
      </c>
      <c r="CG30" s="675"/>
      <c r="CH30" s="675"/>
      <c r="CI30" s="675"/>
      <c r="CJ30" s="675"/>
      <c r="CK30" s="675"/>
      <c r="CL30" s="675"/>
      <c r="CM30" s="675"/>
      <c r="CN30" s="675"/>
      <c r="CO30" s="675"/>
      <c r="CP30" s="675"/>
      <c r="CQ30" s="676"/>
      <c r="CR30" s="659">
        <v>6606508</v>
      </c>
      <c r="CS30" s="660"/>
      <c r="CT30" s="660"/>
      <c r="CU30" s="660"/>
      <c r="CV30" s="660"/>
      <c r="CW30" s="660"/>
      <c r="CX30" s="660"/>
      <c r="CY30" s="661"/>
      <c r="CZ30" s="664">
        <v>8.9</v>
      </c>
      <c r="DA30" s="693"/>
      <c r="DB30" s="693"/>
      <c r="DC30" s="697"/>
      <c r="DD30" s="668">
        <v>6415115</v>
      </c>
      <c r="DE30" s="660"/>
      <c r="DF30" s="660"/>
      <c r="DG30" s="660"/>
      <c r="DH30" s="660"/>
      <c r="DI30" s="660"/>
      <c r="DJ30" s="660"/>
      <c r="DK30" s="661"/>
      <c r="DL30" s="668">
        <v>6415115</v>
      </c>
      <c r="DM30" s="660"/>
      <c r="DN30" s="660"/>
      <c r="DO30" s="660"/>
      <c r="DP30" s="660"/>
      <c r="DQ30" s="660"/>
      <c r="DR30" s="660"/>
      <c r="DS30" s="660"/>
      <c r="DT30" s="660"/>
      <c r="DU30" s="660"/>
      <c r="DV30" s="661"/>
      <c r="DW30" s="664">
        <v>15.1</v>
      </c>
      <c r="DX30" s="693"/>
      <c r="DY30" s="693"/>
      <c r="DZ30" s="693"/>
      <c r="EA30" s="693"/>
      <c r="EB30" s="693"/>
      <c r="EC30" s="694"/>
    </row>
    <row r="31" spans="2:133" ht="11.25" customHeight="1" x14ac:dyDescent="0.2">
      <c r="B31" s="656" t="s">
        <v>307</v>
      </c>
      <c r="C31" s="657"/>
      <c r="D31" s="657"/>
      <c r="E31" s="657"/>
      <c r="F31" s="657"/>
      <c r="G31" s="657"/>
      <c r="H31" s="657"/>
      <c r="I31" s="657"/>
      <c r="J31" s="657"/>
      <c r="K31" s="657"/>
      <c r="L31" s="657"/>
      <c r="M31" s="657"/>
      <c r="N31" s="657"/>
      <c r="O31" s="657"/>
      <c r="P31" s="657"/>
      <c r="Q31" s="658"/>
      <c r="R31" s="659">
        <v>63722</v>
      </c>
      <c r="S31" s="660"/>
      <c r="T31" s="660"/>
      <c r="U31" s="660"/>
      <c r="V31" s="660"/>
      <c r="W31" s="660"/>
      <c r="X31" s="660"/>
      <c r="Y31" s="661"/>
      <c r="Z31" s="662">
        <v>0.1</v>
      </c>
      <c r="AA31" s="662"/>
      <c r="AB31" s="662"/>
      <c r="AC31" s="662"/>
      <c r="AD31" s="663" t="s">
        <v>229</v>
      </c>
      <c r="AE31" s="663"/>
      <c r="AF31" s="663"/>
      <c r="AG31" s="663"/>
      <c r="AH31" s="663"/>
      <c r="AI31" s="663"/>
      <c r="AJ31" s="663"/>
      <c r="AK31" s="663"/>
      <c r="AL31" s="664" t="s">
        <v>121</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98.8</v>
      </c>
      <c r="BH31" s="695"/>
      <c r="BI31" s="695"/>
      <c r="BJ31" s="695"/>
      <c r="BK31" s="695"/>
      <c r="BL31" s="695"/>
      <c r="BM31" s="665">
        <v>95.9</v>
      </c>
      <c r="BN31" s="717"/>
      <c r="BO31" s="717"/>
      <c r="BP31" s="717"/>
      <c r="BQ31" s="718"/>
      <c r="BR31" s="716">
        <v>98.5</v>
      </c>
      <c r="BS31" s="695"/>
      <c r="BT31" s="695"/>
      <c r="BU31" s="695"/>
      <c r="BV31" s="695"/>
      <c r="BW31" s="695"/>
      <c r="BX31" s="665">
        <v>95.4</v>
      </c>
      <c r="BY31" s="717"/>
      <c r="BZ31" s="717"/>
      <c r="CA31" s="717"/>
      <c r="CB31" s="718"/>
      <c r="CD31" s="724"/>
      <c r="CE31" s="725"/>
      <c r="CF31" s="674" t="s">
        <v>310</v>
      </c>
      <c r="CG31" s="675"/>
      <c r="CH31" s="675"/>
      <c r="CI31" s="675"/>
      <c r="CJ31" s="675"/>
      <c r="CK31" s="675"/>
      <c r="CL31" s="675"/>
      <c r="CM31" s="675"/>
      <c r="CN31" s="675"/>
      <c r="CO31" s="675"/>
      <c r="CP31" s="675"/>
      <c r="CQ31" s="676"/>
      <c r="CR31" s="659">
        <v>444632</v>
      </c>
      <c r="CS31" s="695"/>
      <c r="CT31" s="695"/>
      <c r="CU31" s="695"/>
      <c r="CV31" s="695"/>
      <c r="CW31" s="695"/>
      <c r="CX31" s="695"/>
      <c r="CY31" s="696"/>
      <c r="CZ31" s="664">
        <v>0.6</v>
      </c>
      <c r="DA31" s="693"/>
      <c r="DB31" s="693"/>
      <c r="DC31" s="697"/>
      <c r="DD31" s="668">
        <v>417492</v>
      </c>
      <c r="DE31" s="695"/>
      <c r="DF31" s="695"/>
      <c r="DG31" s="695"/>
      <c r="DH31" s="695"/>
      <c r="DI31" s="695"/>
      <c r="DJ31" s="695"/>
      <c r="DK31" s="696"/>
      <c r="DL31" s="668">
        <v>417492</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2">
      <c r="B32" s="656" t="s">
        <v>311</v>
      </c>
      <c r="C32" s="657"/>
      <c r="D32" s="657"/>
      <c r="E32" s="657"/>
      <c r="F32" s="657"/>
      <c r="G32" s="657"/>
      <c r="H32" s="657"/>
      <c r="I32" s="657"/>
      <c r="J32" s="657"/>
      <c r="K32" s="657"/>
      <c r="L32" s="657"/>
      <c r="M32" s="657"/>
      <c r="N32" s="657"/>
      <c r="O32" s="657"/>
      <c r="P32" s="657"/>
      <c r="Q32" s="658"/>
      <c r="R32" s="659">
        <v>1604668</v>
      </c>
      <c r="S32" s="660"/>
      <c r="T32" s="660"/>
      <c r="U32" s="660"/>
      <c r="V32" s="660"/>
      <c r="W32" s="660"/>
      <c r="X32" s="660"/>
      <c r="Y32" s="661"/>
      <c r="Z32" s="662">
        <v>2.1</v>
      </c>
      <c r="AA32" s="662"/>
      <c r="AB32" s="662"/>
      <c r="AC32" s="662"/>
      <c r="AD32" s="663" t="s">
        <v>229</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97.7</v>
      </c>
      <c r="BH32" s="729"/>
      <c r="BI32" s="729"/>
      <c r="BJ32" s="729"/>
      <c r="BK32" s="729"/>
      <c r="BL32" s="729"/>
      <c r="BM32" s="730">
        <v>90.1</v>
      </c>
      <c r="BN32" s="729"/>
      <c r="BO32" s="729"/>
      <c r="BP32" s="729"/>
      <c r="BQ32" s="731"/>
      <c r="BR32" s="728">
        <v>97.4</v>
      </c>
      <c r="BS32" s="729"/>
      <c r="BT32" s="729"/>
      <c r="BU32" s="729"/>
      <c r="BV32" s="729"/>
      <c r="BW32" s="729"/>
      <c r="BX32" s="730">
        <v>89.8</v>
      </c>
      <c r="BY32" s="729"/>
      <c r="BZ32" s="729"/>
      <c r="CA32" s="729"/>
      <c r="CB32" s="731"/>
      <c r="CD32" s="726"/>
      <c r="CE32" s="727"/>
      <c r="CF32" s="674" t="s">
        <v>313</v>
      </c>
      <c r="CG32" s="675"/>
      <c r="CH32" s="675"/>
      <c r="CI32" s="675"/>
      <c r="CJ32" s="675"/>
      <c r="CK32" s="675"/>
      <c r="CL32" s="675"/>
      <c r="CM32" s="675"/>
      <c r="CN32" s="675"/>
      <c r="CO32" s="675"/>
      <c r="CP32" s="675"/>
      <c r="CQ32" s="676"/>
      <c r="CR32" s="659">
        <v>430</v>
      </c>
      <c r="CS32" s="660"/>
      <c r="CT32" s="660"/>
      <c r="CU32" s="660"/>
      <c r="CV32" s="660"/>
      <c r="CW32" s="660"/>
      <c r="CX32" s="660"/>
      <c r="CY32" s="661"/>
      <c r="CZ32" s="664">
        <v>0</v>
      </c>
      <c r="DA32" s="693"/>
      <c r="DB32" s="693"/>
      <c r="DC32" s="697"/>
      <c r="DD32" s="668">
        <v>430</v>
      </c>
      <c r="DE32" s="660"/>
      <c r="DF32" s="660"/>
      <c r="DG32" s="660"/>
      <c r="DH32" s="660"/>
      <c r="DI32" s="660"/>
      <c r="DJ32" s="660"/>
      <c r="DK32" s="661"/>
      <c r="DL32" s="668">
        <v>430</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2">
      <c r="B33" s="656" t="s">
        <v>314</v>
      </c>
      <c r="C33" s="657"/>
      <c r="D33" s="657"/>
      <c r="E33" s="657"/>
      <c r="F33" s="657"/>
      <c r="G33" s="657"/>
      <c r="H33" s="657"/>
      <c r="I33" s="657"/>
      <c r="J33" s="657"/>
      <c r="K33" s="657"/>
      <c r="L33" s="657"/>
      <c r="M33" s="657"/>
      <c r="N33" s="657"/>
      <c r="O33" s="657"/>
      <c r="P33" s="657"/>
      <c r="Q33" s="658"/>
      <c r="R33" s="659">
        <v>404612</v>
      </c>
      <c r="S33" s="660"/>
      <c r="T33" s="660"/>
      <c r="U33" s="660"/>
      <c r="V33" s="660"/>
      <c r="W33" s="660"/>
      <c r="X33" s="660"/>
      <c r="Y33" s="661"/>
      <c r="Z33" s="662">
        <v>0.5</v>
      </c>
      <c r="AA33" s="662"/>
      <c r="AB33" s="662"/>
      <c r="AC33" s="662"/>
      <c r="AD33" s="663" t="s">
        <v>229</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24815033</v>
      </c>
      <c r="CS33" s="695"/>
      <c r="CT33" s="695"/>
      <c r="CU33" s="695"/>
      <c r="CV33" s="695"/>
      <c r="CW33" s="695"/>
      <c r="CX33" s="695"/>
      <c r="CY33" s="696"/>
      <c r="CZ33" s="664">
        <v>33.5</v>
      </c>
      <c r="DA33" s="693"/>
      <c r="DB33" s="693"/>
      <c r="DC33" s="697"/>
      <c r="DD33" s="668">
        <v>21187129</v>
      </c>
      <c r="DE33" s="695"/>
      <c r="DF33" s="695"/>
      <c r="DG33" s="695"/>
      <c r="DH33" s="695"/>
      <c r="DI33" s="695"/>
      <c r="DJ33" s="695"/>
      <c r="DK33" s="696"/>
      <c r="DL33" s="668">
        <v>17853834</v>
      </c>
      <c r="DM33" s="695"/>
      <c r="DN33" s="695"/>
      <c r="DO33" s="695"/>
      <c r="DP33" s="695"/>
      <c r="DQ33" s="695"/>
      <c r="DR33" s="695"/>
      <c r="DS33" s="695"/>
      <c r="DT33" s="695"/>
      <c r="DU33" s="695"/>
      <c r="DV33" s="696"/>
      <c r="DW33" s="664">
        <v>42</v>
      </c>
      <c r="DX33" s="693"/>
      <c r="DY33" s="693"/>
      <c r="DZ33" s="693"/>
      <c r="EA33" s="693"/>
      <c r="EB33" s="693"/>
      <c r="EC33" s="694"/>
    </row>
    <row r="34" spans="2:133" ht="11.25" customHeight="1" x14ac:dyDescent="0.2">
      <c r="B34" s="656" t="s">
        <v>316</v>
      </c>
      <c r="C34" s="657"/>
      <c r="D34" s="657"/>
      <c r="E34" s="657"/>
      <c r="F34" s="657"/>
      <c r="G34" s="657"/>
      <c r="H34" s="657"/>
      <c r="I34" s="657"/>
      <c r="J34" s="657"/>
      <c r="K34" s="657"/>
      <c r="L34" s="657"/>
      <c r="M34" s="657"/>
      <c r="N34" s="657"/>
      <c r="O34" s="657"/>
      <c r="P34" s="657"/>
      <c r="Q34" s="658"/>
      <c r="R34" s="659">
        <v>1375473</v>
      </c>
      <c r="S34" s="660"/>
      <c r="T34" s="660"/>
      <c r="U34" s="660"/>
      <c r="V34" s="660"/>
      <c r="W34" s="660"/>
      <c r="X34" s="660"/>
      <c r="Y34" s="661"/>
      <c r="Z34" s="662">
        <v>1.8</v>
      </c>
      <c r="AA34" s="662"/>
      <c r="AB34" s="662"/>
      <c r="AC34" s="662"/>
      <c r="AD34" s="663">
        <v>1798</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5788013</v>
      </c>
      <c r="CS34" s="660"/>
      <c r="CT34" s="660"/>
      <c r="CU34" s="660"/>
      <c r="CV34" s="660"/>
      <c r="CW34" s="660"/>
      <c r="CX34" s="660"/>
      <c r="CY34" s="661"/>
      <c r="CZ34" s="664">
        <v>7.8</v>
      </c>
      <c r="DA34" s="693"/>
      <c r="DB34" s="693"/>
      <c r="DC34" s="697"/>
      <c r="DD34" s="668">
        <v>4899879</v>
      </c>
      <c r="DE34" s="660"/>
      <c r="DF34" s="660"/>
      <c r="DG34" s="660"/>
      <c r="DH34" s="660"/>
      <c r="DI34" s="660"/>
      <c r="DJ34" s="660"/>
      <c r="DK34" s="661"/>
      <c r="DL34" s="668">
        <v>4474001</v>
      </c>
      <c r="DM34" s="660"/>
      <c r="DN34" s="660"/>
      <c r="DO34" s="660"/>
      <c r="DP34" s="660"/>
      <c r="DQ34" s="660"/>
      <c r="DR34" s="660"/>
      <c r="DS34" s="660"/>
      <c r="DT34" s="660"/>
      <c r="DU34" s="660"/>
      <c r="DV34" s="661"/>
      <c r="DW34" s="664">
        <v>10.5</v>
      </c>
      <c r="DX34" s="693"/>
      <c r="DY34" s="693"/>
      <c r="DZ34" s="693"/>
      <c r="EA34" s="693"/>
      <c r="EB34" s="693"/>
      <c r="EC34" s="694"/>
    </row>
    <row r="35" spans="2:133" ht="11.25" customHeight="1" x14ac:dyDescent="0.2">
      <c r="B35" s="656" t="s">
        <v>320</v>
      </c>
      <c r="C35" s="657"/>
      <c r="D35" s="657"/>
      <c r="E35" s="657"/>
      <c r="F35" s="657"/>
      <c r="G35" s="657"/>
      <c r="H35" s="657"/>
      <c r="I35" s="657"/>
      <c r="J35" s="657"/>
      <c r="K35" s="657"/>
      <c r="L35" s="657"/>
      <c r="M35" s="657"/>
      <c r="N35" s="657"/>
      <c r="O35" s="657"/>
      <c r="P35" s="657"/>
      <c r="Q35" s="658"/>
      <c r="R35" s="659">
        <v>8532700</v>
      </c>
      <c r="S35" s="660"/>
      <c r="T35" s="660"/>
      <c r="U35" s="660"/>
      <c r="V35" s="660"/>
      <c r="W35" s="660"/>
      <c r="X35" s="660"/>
      <c r="Y35" s="661"/>
      <c r="Z35" s="662">
        <v>11.4</v>
      </c>
      <c r="AA35" s="662"/>
      <c r="AB35" s="662"/>
      <c r="AC35" s="662"/>
      <c r="AD35" s="663" t="s">
        <v>229</v>
      </c>
      <c r="AE35" s="663"/>
      <c r="AF35" s="663"/>
      <c r="AG35" s="663"/>
      <c r="AH35" s="663"/>
      <c r="AI35" s="663"/>
      <c r="AJ35" s="663"/>
      <c r="AK35" s="663"/>
      <c r="AL35" s="664" t="s">
        <v>229</v>
      </c>
      <c r="AM35" s="665"/>
      <c r="AN35" s="665"/>
      <c r="AO35" s="666"/>
      <c r="AP35" s="214"/>
      <c r="AQ35" s="732" t="s">
        <v>321</v>
      </c>
      <c r="AR35" s="733"/>
      <c r="AS35" s="733"/>
      <c r="AT35" s="733"/>
      <c r="AU35" s="733"/>
      <c r="AV35" s="733"/>
      <c r="AW35" s="733"/>
      <c r="AX35" s="733"/>
      <c r="AY35" s="734"/>
      <c r="AZ35" s="648">
        <v>11138500</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t="s">
        <v>121</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449332</v>
      </c>
      <c r="CS35" s="695"/>
      <c r="CT35" s="695"/>
      <c r="CU35" s="695"/>
      <c r="CV35" s="695"/>
      <c r="CW35" s="695"/>
      <c r="CX35" s="695"/>
      <c r="CY35" s="696"/>
      <c r="CZ35" s="664">
        <v>0.6</v>
      </c>
      <c r="DA35" s="693"/>
      <c r="DB35" s="693"/>
      <c r="DC35" s="697"/>
      <c r="DD35" s="668">
        <v>398483</v>
      </c>
      <c r="DE35" s="695"/>
      <c r="DF35" s="695"/>
      <c r="DG35" s="695"/>
      <c r="DH35" s="695"/>
      <c r="DI35" s="695"/>
      <c r="DJ35" s="695"/>
      <c r="DK35" s="696"/>
      <c r="DL35" s="668">
        <v>394614</v>
      </c>
      <c r="DM35" s="695"/>
      <c r="DN35" s="695"/>
      <c r="DO35" s="695"/>
      <c r="DP35" s="695"/>
      <c r="DQ35" s="695"/>
      <c r="DR35" s="695"/>
      <c r="DS35" s="695"/>
      <c r="DT35" s="695"/>
      <c r="DU35" s="695"/>
      <c r="DV35" s="696"/>
      <c r="DW35" s="664">
        <v>0.9</v>
      </c>
      <c r="DX35" s="693"/>
      <c r="DY35" s="693"/>
      <c r="DZ35" s="693"/>
      <c r="EA35" s="693"/>
      <c r="EB35" s="693"/>
      <c r="EC35" s="694"/>
    </row>
    <row r="36" spans="2:133" ht="11.25" customHeight="1" x14ac:dyDescent="0.2">
      <c r="B36" s="656" t="s">
        <v>324</v>
      </c>
      <c r="C36" s="657"/>
      <c r="D36" s="657"/>
      <c r="E36" s="657"/>
      <c r="F36" s="657"/>
      <c r="G36" s="657"/>
      <c r="H36" s="657"/>
      <c r="I36" s="657"/>
      <c r="J36" s="657"/>
      <c r="K36" s="657"/>
      <c r="L36" s="657"/>
      <c r="M36" s="657"/>
      <c r="N36" s="657"/>
      <c r="O36" s="657"/>
      <c r="P36" s="657"/>
      <c r="Q36" s="658"/>
      <c r="R36" s="659" t="s">
        <v>146</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121</v>
      </c>
      <c r="AM36" s="665"/>
      <c r="AN36" s="665"/>
      <c r="AO36" s="666"/>
      <c r="AQ36" s="736" t="s">
        <v>325</v>
      </c>
      <c r="AR36" s="737"/>
      <c r="AS36" s="737"/>
      <c r="AT36" s="737"/>
      <c r="AU36" s="737"/>
      <c r="AV36" s="737"/>
      <c r="AW36" s="737"/>
      <c r="AX36" s="737"/>
      <c r="AY36" s="738"/>
      <c r="AZ36" s="659">
        <v>3618468</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-299009</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11932852</v>
      </c>
      <c r="CS36" s="660"/>
      <c r="CT36" s="660"/>
      <c r="CU36" s="660"/>
      <c r="CV36" s="660"/>
      <c r="CW36" s="660"/>
      <c r="CX36" s="660"/>
      <c r="CY36" s="661"/>
      <c r="CZ36" s="664">
        <v>16.100000000000001</v>
      </c>
      <c r="DA36" s="693"/>
      <c r="DB36" s="693"/>
      <c r="DC36" s="697"/>
      <c r="DD36" s="668">
        <v>11233174</v>
      </c>
      <c r="DE36" s="660"/>
      <c r="DF36" s="660"/>
      <c r="DG36" s="660"/>
      <c r="DH36" s="660"/>
      <c r="DI36" s="660"/>
      <c r="DJ36" s="660"/>
      <c r="DK36" s="661"/>
      <c r="DL36" s="668">
        <v>8915957</v>
      </c>
      <c r="DM36" s="660"/>
      <c r="DN36" s="660"/>
      <c r="DO36" s="660"/>
      <c r="DP36" s="660"/>
      <c r="DQ36" s="660"/>
      <c r="DR36" s="660"/>
      <c r="DS36" s="660"/>
      <c r="DT36" s="660"/>
      <c r="DU36" s="660"/>
      <c r="DV36" s="661"/>
      <c r="DW36" s="664">
        <v>21</v>
      </c>
      <c r="DX36" s="693"/>
      <c r="DY36" s="693"/>
      <c r="DZ36" s="693"/>
      <c r="EA36" s="693"/>
      <c r="EB36" s="693"/>
      <c r="EC36" s="694"/>
    </row>
    <row r="37" spans="2:133" ht="11.25" customHeight="1" x14ac:dyDescent="0.2">
      <c r="B37" s="656" t="s">
        <v>328</v>
      </c>
      <c r="C37" s="657"/>
      <c r="D37" s="657"/>
      <c r="E37" s="657"/>
      <c r="F37" s="657"/>
      <c r="G37" s="657"/>
      <c r="H37" s="657"/>
      <c r="I37" s="657"/>
      <c r="J37" s="657"/>
      <c r="K37" s="657"/>
      <c r="L37" s="657"/>
      <c r="M37" s="657"/>
      <c r="N37" s="657"/>
      <c r="O37" s="657"/>
      <c r="P37" s="657"/>
      <c r="Q37" s="658"/>
      <c r="R37" s="659">
        <v>3458400</v>
      </c>
      <c r="S37" s="660"/>
      <c r="T37" s="660"/>
      <c r="U37" s="660"/>
      <c r="V37" s="660"/>
      <c r="W37" s="660"/>
      <c r="X37" s="660"/>
      <c r="Y37" s="661"/>
      <c r="Z37" s="662">
        <v>4.5999999999999996</v>
      </c>
      <c r="AA37" s="662"/>
      <c r="AB37" s="662"/>
      <c r="AC37" s="662"/>
      <c r="AD37" s="663" t="s">
        <v>121</v>
      </c>
      <c r="AE37" s="663"/>
      <c r="AF37" s="663"/>
      <c r="AG37" s="663"/>
      <c r="AH37" s="663"/>
      <c r="AI37" s="663"/>
      <c r="AJ37" s="663"/>
      <c r="AK37" s="663"/>
      <c r="AL37" s="664" t="s">
        <v>121</v>
      </c>
      <c r="AM37" s="665"/>
      <c r="AN37" s="665"/>
      <c r="AO37" s="666"/>
      <c r="AQ37" s="736" t="s">
        <v>329</v>
      </c>
      <c r="AR37" s="737"/>
      <c r="AS37" s="737"/>
      <c r="AT37" s="737"/>
      <c r="AU37" s="737"/>
      <c r="AV37" s="737"/>
      <c r="AW37" s="737"/>
      <c r="AX37" s="737"/>
      <c r="AY37" s="738"/>
      <c r="AZ37" s="659">
        <v>1512569</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28707</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4142505</v>
      </c>
      <c r="CS37" s="695"/>
      <c r="CT37" s="695"/>
      <c r="CU37" s="695"/>
      <c r="CV37" s="695"/>
      <c r="CW37" s="695"/>
      <c r="CX37" s="695"/>
      <c r="CY37" s="696"/>
      <c r="CZ37" s="664">
        <v>5.6</v>
      </c>
      <c r="DA37" s="693"/>
      <c r="DB37" s="693"/>
      <c r="DC37" s="697"/>
      <c r="DD37" s="668">
        <v>4098592</v>
      </c>
      <c r="DE37" s="695"/>
      <c r="DF37" s="695"/>
      <c r="DG37" s="695"/>
      <c r="DH37" s="695"/>
      <c r="DI37" s="695"/>
      <c r="DJ37" s="695"/>
      <c r="DK37" s="696"/>
      <c r="DL37" s="668">
        <v>3935936</v>
      </c>
      <c r="DM37" s="695"/>
      <c r="DN37" s="695"/>
      <c r="DO37" s="695"/>
      <c r="DP37" s="695"/>
      <c r="DQ37" s="695"/>
      <c r="DR37" s="695"/>
      <c r="DS37" s="695"/>
      <c r="DT37" s="695"/>
      <c r="DU37" s="695"/>
      <c r="DV37" s="696"/>
      <c r="DW37" s="664">
        <v>9.3000000000000007</v>
      </c>
      <c r="DX37" s="693"/>
      <c r="DY37" s="693"/>
      <c r="DZ37" s="693"/>
      <c r="EA37" s="693"/>
      <c r="EB37" s="693"/>
      <c r="EC37" s="694"/>
    </row>
    <row r="38" spans="2:133" ht="11.25" customHeight="1" x14ac:dyDescent="0.2">
      <c r="B38" s="704" t="s">
        <v>332</v>
      </c>
      <c r="C38" s="705"/>
      <c r="D38" s="705"/>
      <c r="E38" s="705"/>
      <c r="F38" s="705"/>
      <c r="G38" s="705"/>
      <c r="H38" s="705"/>
      <c r="I38" s="705"/>
      <c r="J38" s="705"/>
      <c r="K38" s="705"/>
      <c r="L38" s="705"/>
      <c r="M38" s="705"/>
      <c r="N38" s="705"/>
      <c r="O38" s="705"/>
      <c r="P38" s="705"/>
      <c r="Q38" s="706"/>
      <c r="R38" s="739">
        <v>74990197</v>
      </c>
      <c r="S38" s="740"/>
      <c r="T38" s="740"/>
      <c r="U38" s="740"/>
      <c r="V38" s="740"/>
      <c r="W38" s="740"/>
      <c r="X38" s="740"/>
      <c r="Y38" s="741"/>
      <c r="Z38" s="742">
        <v>100</v>
      </c>
      <c r="AA38" s="742"/>
      <c r="AB38" s="742"/>
      <c r="AC38" s="742"/>
      <c r="AD38" s="743">
        <v>39072007</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82708</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45038</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5898173</v>
      </c>
      <c r="CS38" s="660"/>
      <c r="CT38" s="660"/>
      <c r="CU38" s="660"/>
      <c r="CV38" s="660"/>
      <c r="CW38" s="660"/>
      <c r="CX38" s="660"/>
      <c r="CY38" s="661"/>
      <c r="CZ38" s="664">
        <v>8</v>
      </c>
      <c r="DA38" s="693"/>
      <c r="DB38" s="693"/>
      <c r="DC38" s="697"/>
      <c r="DD38" s="668">
        <v>4599454</v>
      </c>
      <c r="DE38" s="660"/>
      <c r="DF38" s="660"/>
      <c r="DG38" s="660"/>
      <c r="DH38" s="660"/>
      <c r="DI38" s="660"/>
      <c r="DJ38" s="660"/>
      <c r="DK38" s="661"/>
      <c r="DL38" s="668">
        <v>4069262</v>
      </c>
      <c r="DM38" s="660"/>
      <c r="DN38" s="660"/>
      <c r="DO38" s="660"/>
      <c r="DP38" s="660"/>
      <c r="DQ38" s="660"/>
      <c r="DR38" s="660"/>
      <c r="DS38" s="660"/>
      <c r="DT38" s="660"/>
      <c r="DU38" s="660"/>
      <c r="DV38" s="661"/>
      <c r="DW38" s="664">
        <v>9.6</v>
      </c>
      <c r="DX38" s="693"/>
      <c r="DY38" s="693"/>
      <c r="DZ38" s="693"/>
      <c r="EA38" s="693"/>
      <c r="EB38" s="693"/>
      <c r="EC38" s="694"/>
    </row>
    <row r="39" spans="2:133" ht="11.25" customHeight="1" x14ac:dyDescent="0.2">
      <c r="AQ39" s="736" t="s">
        <v>336</v>
      </c>
      <c r="AR39" s="737"/>
      <c r="AS39" s="737"/>
      <c r="AT39" s="737"/>
      <c r="AU39" s="737"/>
      <c r="AV39" s="737"/>
      <c r="AW39" s="737"/>
      <c r="AX39" s="737"/>
      <c r="AY39" s="738"/>
      <c r="AZ39" s="659">
        <v>77310</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98</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116105</v>
      </c>
      <c r="CS39" s="695"/>
      <c r="CT39" s="695"/>
      <c r="CU39" s="695"/>
      <c r="CV39" s="695"/>
      <c r="CW39" s="695"/>
      <c r="CX39" s="695"/>
      <c r="CY39" s="696"/>
      <c r="CZ39" s="664">
        <v>0.2</v>
      </c>
      <c r="DA39" s="693"/>
      <c r="DB39" s="693"/>
      <c r="DC39" s="697"/>
      <c r="DD39" s="668">
        <v>50511</v>
      </c>
      <c r="DE39" s="695"/>
      <c r="DF39" s="695"/>
      <c r="DG39" s="695"/>
      <c r="DH39" s="695"/>
      <c r="DI39" s="695"/>
      <c r="DJ39" s="695"/>
      <c r="DK39" s="696"/>
      <c r="DL39" s="668" t="s">
        <v>121</v>
      </c>
      <c r="DM39" s="695"/>
      <c r="DN39" s="695"/>
      <c r="DO39" s="695"/>
      <c r="DP39" s="695"/>
      <c r="DQ39" s="695"/>
      <c r="DR39" s="695"/>
      <c r="DS39" s="695"/>
      <c r="DT39" s="695"/>
      <c r="DU39" s="695"/>
      <c r="DV39" s="696"/>
      <c r="DW39" s="664" t="s">
        <v>229</v>
      </c>
      <c r="DX39" s="693"/>
      <c r="DY39" s="693"/>
      <c r="DZ39" s="693"/>
      <c r="EA39" s="693"/>
      <c r="EB39" s="693"/>
      <c r="EC39" s="694"/>
    </row>
    <row r="40" spans="2:133" ht="11.25" customHeight="1" x14ac:dyDescent="0.2">
      <c r="AQ40" s="736" t="s">
        <v>340</v>
      </c>
      <c r="AR40" s="737"/>
      <c r="AS40" s="737"/>
      <c r="AT40" s="737"/>
      <c r="AU40" s="737"/>
      <c r="AV40" s="737"/>
      <c r="AW40" s="737"/>
      <c r="AX40" s="737"/>
      <c r="AY40" s="738"/>
      <c r="AZ40" s="659">
        <v>2174461</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113</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630558</v>
      </c>
      <c r="CS40" s="660"/>
      <c r="CT40" s="660"/>
      <c r="CU40" s="660"/>
      <c r="CV40" s="660"/>
      <c r="CW40" s="660"/>
      <c r="CX40" s="660"/>
      <c r="CY40" s="661"/>
      <c r="CZ40" s="664">
        <v>0.9</v>
      </c>
      <c r="DA40" s="693"/>
      <c r="DB40" s="693"/>
      <c r="DC40" s="697"/>
      <c r="DD40" s="668">
        <v>5628</v>
      </c>
      <c r="DE40" s="660"/>
      <c r="DF40" s="660"/>
      <c r="DG40" s="660"/>
      <c r="DH40" s="660"/>
      <c r="DI40" s="660"/>
      <c r="DJ40" s="660"/>
      <c r="DK40" s="661"/>
      <c r="DL40" s="668" t="s">
        <v>121</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2">
      <c r="AQ41" s="746" t="s">
        <v>343</v>
      </c>
      <c r="AR41" s="747"/>
      <c r="AS41" s="747"/>
      <c r="AT41" s="747"/>
      <c r="AU41" s="747"/>
      <c r="AV41" s="747"/>
      <c r="AW41" s="747"/>
      <c r="AX41" s="747"/>
      <c r="AY41" s="748"/>
      <c r="AZ41" s="739">
        <v>3672984</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297</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229</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10368134</v>
      </c>
      <c r="CS42" s="660"/>
      <c r="CT42" s="660"/>
      <c r="CU42" s="660"/>
      <c r="CV42" s="660"/>
      <c r="CW42" s="660"/>
      <c r="CX42" s="660"/>
      <c r="CY42" s="661"/>
      <c r="CZ42" s="664">
        <v>14</v>
      </c>
      <c r="DA42" s="665"/>
      <c r="DB42" s="665"/>
      <c r="DC42" s="760"/>
      <c r="DD42" s="668">
        <v>1410189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91783</v>
      </c>
      <c r="CS43" s="695"/>
      <c r="CT43" s="695"/>
      <c r="CU43" s="695"/>
      <c r="CV43" s="695"/>
      <c r="CW43" s="695"/>
      <c r="CX43" s="695"/>
      <c r="CY43" s="696"/>
      <c r="CZ43" s="664">
        <v>0.1</v>
      </c>
      <c r="DA43" s="693"/>
      <c r="DB43" s="693"/>
      <c r="DC43" s="697"/>
      <c r="DD43" s="668">
        <v>77483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350</v>
      </c>
      <c r="CD44" s="771" t="s">
        <v>301</v>
      </c>
      <c r="CE44" s="772"/>
      <c r="CF44" s="656" t="s">
        <v>351</v>
      </c>
      <c r="CG44" s="657"/>
      <c r="CH44" s="657"/>
      <c r="CI44" s="657"/>
      <c r="CJ44" s="657"/>
      <c r="CK44" s="657"/>
      <c r="CL44" s="657"/>
      <c r="CM44" s="657"/>
      <c r="CN44" s="657"/>
      <c r="CO44" s="657"/>
      <c r="CP44" s="657"/>
      <c r="CQ44" s="658"/>
      <c r="CR44" s="659">
        <v>10368134</v>
      </c>
      <c r="CS44" s="660"/>
      <c r="CT44" s="660"/>
      <c r="CU44" s="660"/>
      <c r="CV44" s="660"/>
      <c r="CW44" s="660"/>
      <c r="CX44" s="660"/>
      <c r="CY44" s="661"/>
      <c r="CZ44" s="664">
        <v>14</v>
      </c>
      <c r="DA44" s="665"/>
      <c r="DB44" s="665"/>
      <c r="DC44" s="760"/>
      <c r="DD44" s="668">
        <v>1410189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352</v>
      </c>
      <c r="CG45" s="657"/>
      <c r="CH45" s="657"/>
      <c r="CI45" s="657"/>
      <c r="CJ45" s="657"/>
      <c r="CK45" s="657"/>
      <c r="CL45" s="657"/>
      <c r="CM45" s="657"/>
      <c r="CN45" s="657"/>
      <c r="CO45" s="657"/>
      <c r="CP45" s="657"/>
      <c r="CQ45" s="658"/>
      <c r="CR45" s="659">
        <v>5517017</v>
      </c>
      <c r="CS45" s="695"/>
      <c r="CT45" s="695"/>
      <c r="CU45" s="695"/>
      <c r="CV45" s="695"/>
      <c r="CW45" s="695"/>
      <c r="CX45" s="695"/>
      <c r="CY45" s="696"/>
      <c r="CZ45" s="664">
        <v>7.4</v>
      </c>
      <c r="DA45" s="693"/>
      <c r="DB45" s="693"/>
      <c r="DC45" s="697"/>
      <c r="DD45" s="668">
        <v>118960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353</v>
      </c>
      <c r="CG46" s="657"/>
      <c r="CH46" s="657"/>
      <c r="CI46" s="657"/>
      <c r="CJ46" s="657"/>
      <c r="CK46" s="657"/>
      <c r="CL46" s="657"/>
      <c r="CM46" s="657"/>
      <c r="CN46" s="657"/>
      <c r="CO46" s="657"/>
      <c r="CP46" s="657"/>
      <c r="CQ46" s="658"/>
      <c r="CR46" s="659">
        <v>4628710</v>
      </c>
      <c r="CS46" s="660"/>
      <c r="CT46" s="660"/>
      <c r="CU46" s="660"/>
      <c r="CV46" s="660"/>
      <c r="CW46" s="660"/>
      <c r="CX46" s="660"/>
      <c r="CY46" s="661"/>
      <c r="CZ46" s="664">
        <v>6.2</v>
      </c>
      <c r="DA46" s="665"/>
      <c r="DB46" s="665"/>
      <c r="DC46" s="760"/>
      <c r="DD46" s="668">
        <v>1267530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354</v>
      </c>
      <c r="CG47" s="657"/>
      <c r="CH47" s="657"/>
      <c r="CI47" s="657"/>
      <c r="CJ47" s="657"/>
      <c r="CK47" s="657"/>
      <c r="CL47" s="657"/>
      <c r="CM47" s="657"/>
      <c r="CN47" s="657"/>
      <c r="CO47" s="657"/>
      <c r="CP47" s="657"/>
      <c r="CQ47" s="658"/>
      <c r="CR47" s="659" t="s">
        <v>121</v>
      </c>
      <c r="CS47" s="695"/>
      <c r="CT47" s="695"/>
      <c r="CU47" s="695"/>
      <c r="CV47" s="695"/>
      <c r="CW47" s="695"/>
      <c r="CX47" s="695"/>
      <c r="CY47" s="696"/>
      <c r="CZ47" s="664" t="s">
        <v>121</v>
      </c>
      <c r="DA47" s="693"/>
      <c r="DB47" s="693"/>
      <c r="DC47" s="697"/>
      <c r="DD47" s="668" t="s">
        <v>229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355</v>
      </c>
      <c r="CG48" s="657"/>
      <c r="CH48" s="657"/>
      <c r="CI48" s="657"/>
      <c r="CJ48" s="657"/>
      <c r="CK48" s="657"/>
      <c r="CL48" s="657"/>
      <c r="CM48" s="657"/>
      <c r="CN48" s="657"/>
      <c r="CO48" s="657"/>
      <c r="CP48" s="657"/>
      <c r="CQ48" s="658"/>
      <c r="CR48" s="659" t="s">
        <v>121</v>
      </c>
      <c r="CS48" s="660"/>
      <c r="CT48" s="660"/>
      <c r="CU48" s="660"/>
      <c r="CV48" s="660"/>
      <c r="CW48" s="660"/>
      <c r="CX48" s="660"/>
      <c r="CY48" s="661"/>
      <c r="CZ48" s="664" t="s">
        <v>146</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356</v>
      </c>
      <c r="CE49" s="705"/>
      <c r="CF49" s="705"/>
      <c r="CG49" s="705"/>
      <c r="CH49" s="705"/>
      <c r="CI49" s="705"/>
      <c r="CJ49" s="705"/>
      <c r="CK49" s="705"/>
      <c r="CL49" s="705"/>
      <c r="CM49" s="705"/>
      <c r="CN49" s="705"/>
      <c r="CO49" s="705"/>
      <c r="CP49" s="705"/>
      <c r="CQ49" s="706"/>
      <c r="CR49" s="739">
        <v>74122669</v>
      </c>
      <c r="CS49" s="729"/>
      <c r="CT49" s="729"/>
      <c r="CU49" s="729"/>
      <c r="CV49" s="729"/>
      <c r="CW49" s="729"/>
      <c r="CX49" s="729"/>
      <c r="CY49" s="761"/>
      <c r="CZ49" s="744">
        <v>100</v>
      </c>
      <c r="DA49" s="762"/>
      <c r="DB49" s="762"/>
      <c r="DC49" s="763"/>
      <c r="DD49" s="764">
        <v>46102352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LIfemdN8C+r3nQQIlSz+w99nuMp/We9QMVK8BGAVCrvbHEJO3uPez+OVAn7fg44F2vtc14qs18lZy45iZfOQvw==" saltValue="lP76HafUILN8NH6Mbn+66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379</v>
      </c>
      <c r="C7" s="792"/>
      <c r="D7" s="792"/>
      <c r="E7" s="792"/>
      <c r="F7" s="792"/>
      <c r="G7" s="792"/>
      <c r="H7" s="792"/>
      <c r="I7" s="792"/>
      <c r="J7" s="792"/>
      <c r="K7" s="792"/>
      <c r="L7" s="792"/>
      <c r="M7" s="792"/>
      <c r="N7" s="792"/>
      <c r="O7" s="792"/>
      <c r="P7" s="793"/>
      <c r="Q7" s="794">
        <v>74978</v>
      </c>
      <c r="R7" s="795"/>
      <c r="S7" s="795"/>
      <c r="T7" s="795"/>
      <c r="U7" s="795"/>
      <c r="V7" s="795">
        <v>74052</v>
      </c>
      <c r="W7" s="795"/>
      <c r="X7" s="795"/>
      <c r="Y7" s="795"/>
      <c r="Z7" s="795"/>
      <c r="AA7" s="795">
        <v>926</v>
      </c>
      <c r="AB7" s="795"/>
      <c r="AC7" s="795"/>
      <c r="AD7" s="795"/>
      <c r="AE7" s="796"/>
      <c r="AF7" s="797">
        <v>520</v>
      </c>
      <c r="AG7" s="798"/>
      <c r="AH7" s="798"/>
      <c r="AI7" s="798"/>
      <c r="AJ7" s="799"/>
      <c r="AK7" s="834">
        <v>1605</v>
      </c>
      <c r="AL7" s="835"/>
      <c r="AM7" s="835"/>
      <c r="AN7" s="835"/>
      <c r="AO7" s="835"/>
      <c r="AP7" s="835">
        <v>77189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598</v>
      </c>
      <c r="BT7" s="839"/>
      <c r="BU7" s="839"/>
      <c r="BV7" s="839"/>
      <c r="BW7" s="839"/>
      <c r="BX7" s="839"/>
      <c r="BY7" s="839"/>
      <c r="BZ7" s="839"/>
      <c r="CA7" s="839"/>
      <c r="CB7" s="839"/>
      <c r="CC7" s="839"/>
      <c r="CD7" s="839"/>
      <c r="CE7" s="839"/>
      <c r="CF7" s="839"/>
      <c r="CG7" s="840"/>
      <c r="CH7" s="831">
        <v>-2</v>
      </c>
      <c r="CI7" s="832"/>
      <c r="CJ7" s="832"/>
      <c r="CK7" s="832"/>
      <c r="CL7" s="833"/>
      <c r="CM7" s="831">
        <v>39</v>
      </c>
      <c r="CN7" s="832"/>
      <c r="CO7" s="832"/>
      <c r="CP7" s="832"/>
      <c r="CQ7" s="833"/>
      <c r="CR7" s="831">
        <v>4</v>
      </c>
      <c r="CS7" s="832"/>
      <c r="CT7" s="832"/>
      <c r="CU7" s="832"/>
      <c r="CV7" s="833"/>
      <c r="CW7" s="831">
        <v>5</v>
      </c>
      <c r="CX7" s="832"/>
      <c r="CY7" s="832"/>
      <c r="CZ7" s="832"/>
      <c r="DA7" s="833"/>
      <c r="DB7" s="831" t="s">
        <v>576</v>
      </c>
      <c r="DC7" s="832"/>
      <c r="DD7" s="832"/>
      <c r="DE7" s="832"/>
      <c r="DF7" s="833"/>
      <c r="DG7" s="831" t="s">
        <v>506</v>
      </c>
      <c r="DH7" s="832"/>
      <c r="DI7" s="832"/>
      <c r="DJ7" s="832"/>
      <c r="DK7" s="833"/>
      <c r="DL7" s="831" t="s">
        <v>506</v>
      </c>
      <c r="DM7" s="832"/>
      <c r="DN7" s="832"/>
      <c r="DO7" s="832"/>
      <c r="DP7" s="833"/>
      <c r="DQ7" s="831" t="s">
        <v>506</v>
      </c>
      <c r="DR7" s="832"/>
      <c r="DS7" s="832"/>
      <c r="DT7" s="832"/>
      <c r="DU7" s="833"/>
      <c r="DV7" s="812"/>
      <c r="DW7" s="813"/>
      <c r="DX7" s="813"/>
      <c r="DY7" s="813"/>
      <c r="DZ7" s="814"/>
      <c r="EA7" s="234"/>
    </row>
    <row r="8" spans="1:131" s="235" customFormat="1" ht="26.25" customHeight="1" x14ac:dyDescent="0.2">
      <c r="A8" s="241">
        <v>2</v>
      </c>
      <c r="B8" s="815" t="s">
        <v>380</v>
      </c>
      <c r="C8" s="816"/>
      <c r="D8" s="816"/>
      <c r="E8" s="816"/>
      <c r="F8" s="816"/>
      <c r="G8" s="816"/>
      <c r="H8" s="816"/>
      <c r="I8" s="816"/>
      <c r="J8" s="816"/>
      <c r="K8" s="816"/>
      <c r="L8" s="816"/>
      <c r="M8" s="816"/>
      <c r="N8" s="816"/>
      <c r="O8" s="816"/>
      <c r="P8" s="817"/>
      <c r="Q8" s="818">
        <v>12</v>
      </c>
      <c r="R8" s="819"/>
      <c r="S8" s="819"/>
      <c r="T8" s="819"/>
      <c r="U8" s="819"/>
      <c r="V8" s="819">
        <v>71</v>
      </c>
      <c r="W8" s="819"/>
      <c r="X8" s="819"/>
      <c r="Y8" s="819"/>
      <c r="Z8" s="819"/>
      <c r="AA8" s="819">
        <f>Q8-V8</f>
        <v>-59</v>
      </c>
      <c r="AB8" s="819"/>
      <c r="AC8" s="819"/>
      <c r="AD8" s="819"/>
      <c r="AE8" s="820"/>
      <c r="AF8" s="821" t="s">
        <v>381</v>
      </c>
      <c r="AG8" s="822"/>
      <c r="AH8" s="822"/>
      <c r="AI8" s="822"/>
      <c r="AJ8" s="823"/>
      <c r="AK8" s="824">
        <v>12</v>
      </c>
      <c r="AL8" s="825"/>
      <c r="AM8" s="825"/>
      <c r="AN8" s="825"/>
      <c r="AO8" s="825"/>
      <c r="AP8" s="825">
        <v>293</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599</v>
      </c>
      <c r="BT8" s="829"/>
      <c r="BU8" s="829"/>
      <c r="BV8" s="829"/>
      <c r="BW8" s="829"/>
      <c r="BX8" s="829"/>
      <c r="BY8" s="829"/>
      <c r="BZ8" s="829"/>
      <c r="CA8" s="829"/>
      <c r="CB8" s="829"/>
      <c r="CC8" s="829"/>
      <c r="CD8" s="829"/>
      <c r="CE8" s="829"/>
      <c r="CF8" s="829"/>
      <c r="CG8" s="830"/>
      <c r="CH8" s="841">
        <v>0</v>
      </c>
      <c r="CI8" s="842"/>
      <c r="CJ8" s="842"/>
      <c r="CK8" s="842"/>
      <c r="CL8" s="843"/>
      <c r="CM8" s="841">
        <v>196</v>
      </c>
      <c r="CN8" s="842"/>
      <c r="CO8" s="842"/>
      <c r="CP8" s="842"/>
      <c r="CQ8" s="843"/>
      <c r="CR8" s="841">
        <v>149</v>
      </c>
      <c r="CS8" s="842"/>
      <c r="CT8" s="842"/>
      <c r="CU8" s="842"/>
      <c r="CV8" s="843"/>
      <c r="CW8" s="841">
        <v>36</v>
      </c>
      <c r="CX8" s="842"/>
      <c r="CY8" s="842"/>
      <c r="CZ8" s="842"/>
      <c r="DA8" s="843"/>
      <c r="DB8" s="841" t="s">
        <v>576</v>
      </c>
      <c r="DC8" s="842"/>
      <c r="DD8" s="842"/>
      <c r="DE8" s="842"/>
      <c r="DF8" s="843"/>
      <c r="DG8" s="841" t="s">
        <v>506</v>
      </c>
      <c r="DH8" s="842"/>
      <c r="DI8" s="842"/>
      <c r="DJ8" s="842"/>
      <c r="DK8" s="843"/>
      <c r="DL8" s="841" t="s">
        <v>506</v>
      </c>
      <c r="DM8" s="842"/>
      <c r="DN8" s="842"/>
      <c r="DO8" s="842"/>
      <c r="DP8" s="843"/>
      <c r="DQ8" s="841" t="s">
        <v>506</v>
      </c>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600</v>
      </c>
      <c r="BT9" s="829"/>
      <c r="BU9" s="829"/>
      <c r="BV9" s="829"/>
      <c r="BW9" s="829"/>
      <c r="BX9" s="829"/>
      <c r="BY9" s="829"/>
      <c r="BZ9" s="829"/>
      <c r="CA9" s="829"/>
      <c r="CB9" s="829"/>
      <c r="CC9" s="829"/>
      <c r="CD9" s="829"/>
      <c r="CE9" s="829"/>
      <c r="CF9" s="829"/>
      <c r="CG9" s="830"/>
      <c r="CH9" s="841">
        <v>-8</v>
      </c>
      <c r="CI9" s="842"/>
      <c r="CJ9" s="842"/>
      <c r="CK9" s="842"/>
      <c r="CL9" s="843"/>
      <c r="CM9" s="841">
        <v>69</v>
      </c>
      <c r="CN9" s="842"/>
      <c r="CO9" s="842"/>
      <c r="CP9" s="842"/>
      <c r="CQ9" s="843"/>
      <c r="CR9" s="841">
        <v>40</v>
      </c>
      <c r="CS9" s="842"/>
      <c r="CT9" s="842"/>
      <c r="CU9" s="842"/>
      <c r="CV9" s="843"/>
      <c r="CW9" s="841">
        <v>10</v>
      </c>
      <c r="CX9" s="842"/>
      <c r="CY9" s="842"/>
      <c r="CZ9" s="842"/>
      <c r="DA9" s="843"/>
      <c r="DB9" s="841" t="s">
        <v>576</v>
      </c>
      <c r="DC9" s="842"/>
      <c r="DD9" s="842"/>
      <c r="DE9" s="842"/>
      <c r="DF9" s="843"/>
      <c r="DG9" s="841" t="s">
        <v>506</v>
      </c>
      <c r="DH9" s="842"/>
      <c r="DI9" s="842"/>
      <c r="DJ9" s="842"/>
      <c r="DK9" s="843"/>
      <c r="DL9" s="841" t="s">
        <v>506</v>
      </c>
      <c r="DM9" s="842"/>
      <c r="DN9" s="842"/>
      <c r="DO9" s="842"/>
      <c r="DP9" s="843"/>
      <c r="DQ9" s="841" t="s">
        <v>506</v>
      </c>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601</v>
      </c>
      <c r="BT10" s="829"/>
      <c r="BU10" s="829"/>
      <c r="BV10" s="829"/>
      <c r="BW10" s="829"/>
      <c r="BX10" s="829"/>
      <c r="BY10" s="829"/>
      <c r="BZ10" s="829"/>
      <c r="CA10" s="829"/>
      <c r="CB10" s="829"/>
      <c r="CC10" s="829"/>
      <c r="CD10" s="829"/>
      <c r="CE10" s="829"/>
      <c r="CF10" s="829"/>
      <c r="CG10" s="830"/>
      <c r="CH10" s="841">
        <v>0</v>
      </c>
      <c r="CI10" s="842"/>
      <c r="CJ10" s="842"/>
      <c r="CK10" s="842"/>
      <c r="CL10" s="843"/>
      <c r="CM10" s="841">
        <v>168</v>
      </c>
      <c r="CN10" s="842"/>
      <c r="CO10" s="842"/>
      <c r="CP10" s="842"/>
      <c r="CQ10" s="843"/>
      <c r="CR10" s="841">
        <v>50</v>
      </c>
      <c r="CS10" s="842"/>
      <c r="CT10" s="842"/>
      <c r="CU10" s="842"/>
      <c r="CV10" s="843"/>
      <c r="CW10" s="841" t="s">
        <v>576</v>
      </c>
      <c r="CX10" s="842"/>
      <c r="CY10" s="842"/>
      <c r="CZ10" s="842"/>
      <c r="DA10" s="843"/>
      <c r="DB10" s="841" t="s">
        <v>576</v>
      </c>
      <c r="DC10" s="842"/>
      <c r="DD10" s="842"/>
      <c r="DE10" s="842"/>
      <c r="DF10" s="843"/>
      <c r="DG10" s="841" t="s">
        <v>506</v>
      </c>
      <c r="DH10" s="842"/>
      <c r="DI10" s="842"/>
      <c r="DJ10" s="842"/>
      <c r="DK10" s="843"/>
      <c r="DL10" s="841" t="s">
        <v>506</v>
      </c>
      <c r="DM10" s="842"/>
      <c r="DN10" s="842"/>
      <c r="DO10" s="842"/>
      <c r="DP10" s="843"/>
      <c r="DQ10" s="841" t="s">
        <v>506</v>
      </c>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t="s">
        <v>604</v>
      </c>
      <c r="BS11" s="828" t="s">
        <v>602</v>
      </c>
      <c r="BT11" s="829"/>
      <c r="BU11" s="829"/>
      <c r="BV11" s="829"/>
      <c r="BW11" s="829"/>
      <c r="BX11" s="829"/>
      <c r="BY11" s="829"/>
      <c r="BZ11" s="829"/>
      <c r="CA11" s="829"/>
      <c r="CB11" s="829"/>
      <c r="CC11" s="829"/>
      <c r="CD11" s="829"/>
      <c r="CE11" s="829"/>
      <c r="CF11" s="829"/>
      <c r="CG11" s="830"/>
      <c r="CH11" s="841">
        <v>0</v>
      </c>
      <c r="CI11" s="842"/>
      <c r="CJ11" s="842"/>
      <c r="CK11" s="842"/>
      <c r="CL11" s="843"/>
      <c r="CM11" s="841" t="s">
        <v>608</v>
      </c>
      <c r="CN11" s="842"/>
      <c r="CO11" s="842"/>
      <c r="CP11" s="842"/>
      <c r="CQ11" s="843"/>
      <c r="CR11" s="841">
        <v>5</v>
      </c>
      <c r="CS11" s="842"/>
      <c r="CT11" s="842"/>
      <c r="CU11" s="842"/>
      <c r="CV11" s="843"/>
      <c r="CW11" s="841">
        <v>0</v>
      </c>
      <c r="CX11" s="842"/>
      <c r="CY11" s="842"/>
      <c r="CZ11" s="842"/>
      <c r="DA11" s="843"/>
      <c r="DB11" s="841" t="s">
        <v>576</v>
      </c>
      <c r="DC11" s="842"/>
      <c r="DD11" s="842"/>
      <c r="DE11" s="842"/>
      <c r="DF11" s="843"/>
      <c r="DG11" s="841" t="s">
        <v>506</v>
      </c>
      <c r="DH11" s="842"/>
      <c r="DI11" s="842"/>
      <c r="DJ11" s="842"/>
      <c r="DK11" s="843"/>
      <c r="DL11" s="841" t="s">
        <v>506</v>
      </c>
      <c r="DM11" s="842"/>
      <c r="DN11" s="842"/>
      <c r="DO11" s="842"/>
      <c r="DP11" s="843"/>
      <c r="DQ11" s="841" t="s">
        <v>506</v>
      </c>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603</v>
      </c>
      <c r="BT12" s="829"/>
      <c r="BU12" s="829"/>
      <c r="BV12" s="829"/>
      <c r="BW12" s="829"/>
      <c r="BX12" s="829"/>
      <c r="BY12" s="829"/>
      <c r="BZ12" s="829"/>
      <c r="CA12" s="829"/>
      <c r="CB12" s="829"/>
      <c r="CC12" s="829"/>
      <c r="CD12" s="829"/>
      <c r="CE12" s="829"/>
      <c r="CF12" s="829"/>
      <c r="CG12" s="830"/>
      <c r="CH12" s="841">
        <v>0</v>
      </c>
      <c r="CI12" s="842"/>
      <c r="CJ12" s="842"/>
      <c r="CK12" s="842"/>
      <c r="CL12" s="843"/>
      <c r="CM12" s="841">
        <v>783</v>
      </c>
      <c r="CN12" s="842"/>
      <c r="CO12" s="842"/>
      <c r="CP12" s="842"/>
      <c r="CQ12" s="843"/>
      <c r="CR12" s="841">
        <v>10</v>
      </c>
      <c r="CS12" s="842"/>
      <c r="CT12" s="842"/>
      <c r="CU12" s="842"/>
      <c r="CV12" s="843"/>
      <c r="CW12" s="841">
        <v>3</v>
      </c>
      <c r="CX12" s="842"/>
      <c r="CY12" s="842"/>
      <c r="CZ12" s="842"/>
      <c r="DA12" s="843"/>
      <c r="DB12" s="841" t="s">
        <v>576</v>
      </c>
      <c r="DC12" s="842"/>
      <c r="DD12" s="842"/>
      <c r="DE12" s="842"/>
      <c r="DF12" s="843"/>
      <c r="DG12" s="841" t="s">
        <v>506</v>
      </c>
      <c r="DH12" s="842"/>
      <c r="DI12" s="842"/>
      <c r="DJ12" s="842"/>
      <c r="DK12" s="843"/>
      <c r="DL12" s="841" t="s">
        <v>506</v>
      </c>
      <c r="DM12" s="842"/>
      <c r="DN12" s="842"/>
      <c r="DO12" s="842"/>
      <c r="DP12" s="843"/>
      <c r="DQ12" s="841" t="s">
        <v>506</v>
      </c>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383</v>
      </c>
      <c r="B23" s="850" t="s">
        <v>384</v>
      </c>
      <c r="C23" s="851"/>
      <c r="D23" s="851"/>
      <c r="E23" s="851"/>
      <c r="F23" s="851"/>
      <c r="G23" s="851"/>
      <c r="H23" s="851"/>
      <c r="I23" s="851"/>
      <c r="J23" s="851"/>
      <c r="K23" s="851"/>
      <c r="L23" s="851"/>
      <c r="M23" s="851"/>
      <c r="N23" s="851"/>
      <c r="O23" s="851"/>
      <c r="P23" s="852"/>
      <c r="Q23" s="853">
        <f>Q7+Q8</f>
        <v>74990</v>
      </c>
      <c r="R23" s="854"/>
      <c r="S23" s="854"/>
      <c r="T23" s="854"/>
      <c r="U23" s="854"/>
      <c r="V23" s="854">
        <f>V7+V8</f>
        <v>74123</v>
      </c>
      <c r="W23" s="854"/>
      <c r="X23" s="854"/>
      <c r="Y23" s="854"/>
      <c r="Z23" s="854"/>
      <c r="AA23" s="854">
        <v>868</v>
      </c>
      <c r="AB23" s="854"/>
      <c r="AC23" s="854"/>
      <c r="AD23" s="854"/>
      <c r="AE23" s="855"/>
      <c r="AF23" s="856">
        <v>520</v>
      </c>
      <c r="AG23" s="854"/>
      <c r="AH23" s="854"/>
      <c r="AI23" s="854"/>
      <c r="AJ23" s="857"/>
      <c r="AK23" s="858"/>
      <c r="AL23" s="859"/>
      <c r="AM23" s="859"/>
      <c r="AN23" s="859"/>
      <c r="AO23" s="859"/>
      <c r="AP23" s="854">
        <f>AP7+AP8</f>
        <v>77482</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362</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395</v>
      </c>
      <c r="C28" s="792"/>
      <c r="D28" s="792"/>
      <c r="E28" s="792"/>
      <c r="F28" s="792"/>
      <c r="G28" s="792"/>
      <c r="H28" s="792"/>
      <c r="I28" s="792"/>
      <c r="J28" s="792"/>
      <c r="K28" s="792"/>
      <c r="L28" s="792"/>
      <c r="M28" s="792"/>
      <c r="N28" s="792"/>
      <c r="O28" s="792"/>
      <c r="P28" s="793"/>
      <c r="Q28" s="882">
        <v>23397</v>
      </c>
      <c r="R28" s="883"/>
      <c r="S28" s="883"/>
      <c r="T28" s="883"/>
      <c r="U28" s="883"/>
      <c r="V28" s="883">
        <v>23397</v>
      </c>
      <c r="W28" s="883"/>
      <c r="X28" s="883"/>
      <c r="Y28" s="883"/>
      <c r="Z28" s="883"/>
      <c r="AA28" s="883">
        <v>0</v>
      </c>
      <c r="AB28" s="883"/>
      <c r="AC28" s="883"/>
      <c r="AD28" s="883"/>
      <c r="AE28" s="884"/>
      <c r="AF28" s="885" t="s">
        <v>121</v>
      </c>
      <c r="AG28" s="883"/>
      <c r="AH28" s="883"/>
      <c r="AI28" s="883"/>
      <c r="AJ28" s="886"/>
      <c r="AK28" s="887">
        <v>2174</v>
      </c>
      <c r="AL28" s="878"/>
      <c r="AM28" s="878"/>
      <c r="AN28" s="878"/>
      <c r="AO28" s="878"/>
      <c r="AP28" s="878" t="s">
        <v>573</v>
      </c>
      <c r="AQ28" s="878"/>
      <c r="AR28" s="878"/>
      <c r="AS28" s="878"/>
      <c r="AT28" s="878"/>
      <c r="AU28" s="878" t="s">
        <v>572</v>
      </c>
      <c r="AV28" s="878"/>
      <c r="AW28" s="878"/>
      <c r="AX28" s="878"/>
      <c r="AY28" s="878"/>
      <c r="AZ28" s="879" t="s">
        <v>572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396</v>
      </c>
      <c r="C29" s="816"/>
      <c r="D29" s="816"/>
      <c r="E29" s="816"/>
      <c r="F29" s="816"/>
      <c r="G29" s="816"/>
      <c r="H29" s="816"/>
      <c r="I29" s="816"/>
      <c r="J29" s="816"/>
      <c r="K29" s="816"/>
      <c r="L29" s="816"/>
      <c r="M29" s="816"/>
      <c r="N29" s="816"/>
      <c r="O29" s="816"/>
      <c r="P29" s="817"/>
      <c r="Q29" s="818">
        <v>50</v>
      </c>
      <c r="R29" s="819"/>
      <c r="S29" s="819"/>
      <c r="T29" s="819"/>
      <c r="U29" s="819"/>
      <c r="V29" s="819">
        <v>50</v>
      </c>
      <c r="W29" s="819"/>
      <c r="X29" s="819"/>
      <c r="Y29" s="819"/>
      <c r="Z29" s="819"/>
      <c r="AA29" s="819">
        <v>0</v>
      </c>
      <c r="AB29" s="819"/>
      <c r="AC29" s="819"/>
      <c r="AD29" s="819"/>
      <c r="AE29" s="820"/>
      <c r="AF29" s="821" t="s">
        <v>121</v>
      </c>
      <c r="AG29" s="822"/>
      <c r="AH29" s="822"/>
      <c r="AI29" s="822"/>
      <c r="AJ29" s="823"/>
      <c r="AK29" s="890">
        <v>13</v>
      </c>
      <c r="AL29" s="891"/>
      <c r="AM29" s="891"/>
      <c r="AN29" s="891"/>
      <c r="AO29" s="891"/>
      <c r="AP29" s="891" t="s">
        <v>572</v>
      </c>
      <c r="AQ29" s="891"/>
      <c r="AR29" s="891"/>
      <c r="AS29" s="891"/>
      <c r="AT29" s="891"/>
      <c r="AU29" s="891" t="s">
        <v>574</v>
      </c>
      <c r="AV29" s="891"/>
      <c r="AW29" s="891"/>
      <c r="AX29" s="891"/>
      <c r="AY29" s="891"/>
      <c r="AZ29" s="892" t="s">
        <v>572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397</v>
      </c>
      <c r="C30" s="816"/>
      <c r="D30" s="816"/>
      <c r="E30" s="816"/>
      <c r="F30" s="816"/>
      <c r="G30" s="816"/>
      <c r="H30" s="816"/>
      <c r="I30" s="816"/>
      <c r="J30" s="816"/>
      <c r="K30" s="816"/>
      <c r="L30" s="816"/>
      <c r="M30" s="816"/>
      <c r="N30" s="816"/>
      <c r="O30" s="816"/>
      <c r="P30" s="817"/>
      <c r="Q30" s="818">
        <v>19775</v>
      </c>
      <c r="R30" s="819"/>
      <c r="S30" s="819"/>
      <c r="T30" s="819"/>
      <c r="U30" s="819"/>
      <c r="V30" s="819">
        <v>19485</v>
      </c>
      <c r="W30" s="819"/>
      <c r="X30" s="819"/>
      <c r="Y30" s="819"/>
      <c r="Z30" s="819"/>
      <c r="AA30" s="819">
        <v>290</v>
      </c>
      <c r="AB30" s="819"/>
      <c r="AC30" s="819"/>
      <c r="AD30" s="819"/>
      <c r="AE30" s="820"/>
      <c r="AF30" s="821">
        <v>290</v>
      </c>
      <c r="AG30" s="822"/>
      <c r="AH30" s="822"/>
      <c r="AI30" s="822"/>
      <c r="AJ30" s="823"/>
      <c r="AK30" s="890">
        <v>2839</v>
      </c>
      <c r="AL30" s="891"/>
      <c r="AM30" s="891"/>
      <c r="AN30" s="891"/>
      <c r="AO30" s="891"/>
      <c r="AP30" s="891" t="s">
        <v>572</v>
      </c>
      <c r="AQ30" s="891"/>
      <c r="AR30" s="891"/>
      <c r="AS30" s="891"/>
      <c r="AT30" s="891"/>
      <c r="AU30" s="891" t="s">
        <v>572</v>
      </c>
      <c r="AV30" s="891"/>
      <c r="AW30" s="891"/>
      <c r="AX30" s="891"/>
      <c r="AY30" s="891"/>
      <c r="AZ30" s="892" t="s">
        <v>572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398</v>
      </c>
      <c r="C31" s="816"/>
      <c r="D31" s="816"/>
      <c r="E31" s="816"/>
      <c r="F31" s="816"/>
      <c r="G31" s="816"/>
      <c r="H31" s="816"/>
      <c r="I31" s="816"/>
      <c r="J31" s="816"/>
      <c r="K31" s="816"/>
      <c r="L31" s="816"/>
      <c r="M31" s="816"/>
      <c r="N31" s="816"/>
      <c r="O31" s="816"/>
      <c r="P31" s="817"/>
      <c r="Q31" s="818">
        <v>2253</v>
      </c>
      <c r="R31" s="819"/>
      <c r="S31" s="819"/>
      <c r="T31" s="819"/>
      <c r="U31" s="819"/>
      <c r="V31" s="819">
        <v>2249</v>
      </c>
      <c r="W31" s="819"/>
      <c r="X31" s="819"/>
      <c r="Y31" s="819"/>
      <c r="Z31" s="819"/>
      <c r="AA31" s="819">
        <v>4</v>
      </c>
      <c r="AB31" s="819"/>
      <c r="AC31" s="819"/>
      <c r="AD31" s="819"/>
      <c r="AE31" s="820"/>
      <c r="AF31" s="821">
        <v>4</v>
      </c>
      <c r="AG31" s="822"/>
      <c r="AH31" s="822"/>
      <c r="AI31" s="822"/>
      <c r="AJ31" s="823"/>
      <c r="AK31" s="890">
        <v>540</v>
      </c>
      <c r="AL31" s="891"/>
      <c r="AM31" s="891"/>
      <c r="AN31" s="891"/>
      <c r="AO31" s="891"/>
      <c r="AP31" s="891" t="s">
        <v>573</v>
      </c>
      <c r="AQ31" s="891"/>
      <c r="AR31" s="891"/>
      <c r="AS31" s="891"/>
      <c r="AT31" s="891"/>
      <c r="AU31" s="891" t="s">
        <v>572</v>
      </c>
      <c r="AV31" s="891"/>
      <c r="AW31" s="891"/>
      <c r="AX31" s="891"/>
      <c r="AY31" s="891"/>
      <c r="AZ31" s="892" t="s">
        <v>575</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399</v>
      </c>
      <c r="C32" s="816"/>
      <c r="D32" s="816"/>
      <c r="E32" s="816"/>
      <c r="F32" s="816"/>
      <c r="G32" s="816"/>
      <c r="H32" s="816"/>
      <c r="I32" s="816"/>
      <c r="J32" s="816"/>
      <c r="K32" s="816"/>
      <c r="L32" s="816"/>
      <c r="M32" s="816"/>
      <c r="N32" s="816"/>
      <c r="O32" s="816"/>
      <c r="P32" s="817"/>
      <c r="Q32" s="818">
        <v>5763</v>
      </c>
      <c r="R32" s="819"/>
      <c r="S32" s="819"/>
      <c r="T32" s="819"/>
      <c r="U32" s="819"/>
      <c r="V32" s="819">
        <v>4359</v>
      </c>
      <c r="W32" s="819"/>
      <c r="X32" s="819"/>
      <c r="Y32" s="819"/>
      <c r="Z32" s="819"/>
      <c r="AA32" s="819">
        <v>1404</v>
      </c>
      <c r="AB32" s="819"/>
      <c r="AC32" s="819"/>
      <c r="AD32" s="819"/>
      <c r="AE32" s="820"/>
      <c r="AF32" s="821">
        <v>5544</v>
      </c>
      <c r="AG32" s="822"/>
      <c r="AH32" s="822"/>
      <c r="AI32" s="822"/>
      <c r="AJ32" s="823"/>
      <c r="AK32" s="890">
        <v>71</v>
      </c>
      <c r="AL32" s="891"/>
      <c r="AM32" s="891"/>
      <c r="AN32" s="891"/>
      <c r="AO32" s="891"/>
      <c r="AP32" s="891">
        <v>3646</v>
      </c>
      <c r="AQ32" s="891"/>
      <c r="AR32" s="891"/>
      <c r="AS32" s="891"/>
      <c r="AT32" s="891"/>
      <c r="AU32" s="891">
        <v>244</v>
      </c>
      <c r="AV32" s="891"/>
      <c r="AW32" s="891"/>
      <c r="AX32" s="891"/>
      <c r="AY32" s="891"/>
      <c r="AZ32" s="892" t="s">
        <v>572</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401</v>
      </c>
      <c r="C33" s="816"/>
      <c r="D33" s="816"/>
      <c r="E33" s="816"/>
      <c r="F33" s="816"/>
      <c r="G33" s="816"/>
      <c r="H33" s="816"/>
      <c r="I33" s="816"/>
      <c r="J33" s="816"/>
      <c r="K33" s="816"/>
      <c r="L33" s="816"/>
      <c r="M33" s="816"/>
      <c r="N33" s="816"/>
      <c r="O33" s="816"/>
      <c r="P33" s="817"/>
      <c r="Q33" s="818">
        <v>8873</v>
      </c>
      <c r="R33" s="819"/>
      <c r="S33" s="819"/>
      <c r="T33" s="819"/>
      <c r="U33" s="819"/>
      <c r="V33" s="819">
        <v>9438</v>
      </c>
      <c r="W33" s="819"/>
      <c r="X33" s="819"/>
      <c r="Y33" s="819"/>
      <c r="Z33" s="819"/>
      <c r="AA33" s="819">
        <v>-565</v>
      </c>
      <c r="AB33" s="819"/>
      <c r="AC33" s="819"/>
      <c r="AD33" s="819"/>
      <c r="AE33" s="820"/>
      <c r="AF33" s="821">
        <v>-691</v>
      </c>
      <c r="AG33" s="822"/>
      <c r="AH33" s="822"/>
      <c r="AI33" s="822"/>
      <c r="AJ33" s="823"/>
      <c r="AK33" s="890">
        <v>1513</v>
      </c>
      <c r="AL33" s="891"/>
      <c r="AM33" s="891"/>
      <c r="AN33" s="891"/>
      <c r="AO33" s="891"/>
      <c r="AP33" s="891">
        <v>8719</v>
      </c>
      <c r="AQ33" s="891"/>
      <c r="AR33" s="891"/>
      <c r="AS33" s="891"/>
      <c r="AT33" s="891"/>
      <c r="AU33" s="891">
        <v>5859</v>
      </c>
      <c r="AV33" s="891"/>
      <c r="AW33" s="891"/>
      <c r="AX33" s="891"/>
      <c r="AY33" s="891"/>
      <c r="AZ33" s="892">
        <v>8.6</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t="s">
        <v>402</v>
      </c>
      <c r="C34" s="816"/>
      <c r="D34" s="816"/>
      <c r="E34" s="816"/>
      <c r="F34" s="816"/>
      <c r="G34" s="816"/>
      <c r="H34" s="816"/>
      <c r="I34" s="816"/>
      <c r="J34" s="816"/>
      <c r="K34" s="816"/>
      <c r="L34" s="816"/>
      <c r="M34" s="816"/>
      <c r="N34" s="816"/>
      <c r="O34" s="816"/>
      <c r="P34" s="817"/>
      <c r="Q34" s="818">
        <v>305</v>
      </c>
      <c r="R34" s="819"/>
      <c r="S34" s="819"/>
      <c r="T34" s="819"/>
      <c r="U34" s="819"/>
      <c r="V34" s="819">
        <v>303</v>
      </c>
      <c r="W34" s="819"/>
      <c r="X34" s="819"/>
      <c r="Y34" s="819"/>
      <c r="Z34" s="819"/>
      <c r="AA34" s="819">
        <v>2</v>
      </c>
      <c r="AB34" s="819"/>
      <c r="AC34" s="819"/>
      <c r="AD34" s="819"/>
      <c r="AE34" s="820"/>
      <c r="AF34" s="821">
        <v>497</v>
      </c>
      <c r="AG34" s="822"/>
      <c r="AH34" s="822"/>
      <c r="AI34" s="822"/>
      <c r="AJ34" s="823"/>
      <c r="AK34" s="890">
        <v>77</v>
      </c>
      <c r="AL34" s="891"/>
      <c r="AM34" s="891"/>
      <c r="AN34" s="891"/>
      <c r="AO34" s="891"/>
      <c r="AP34" s="891">
        <v>831</v>
      </c>
      <c r="AQ34" s="891"/>
      <c r="AR34" s="891"/>
      <c r="AS34" s="891"/>
      <c r="AT34" s="891"/>
      <c r="AU34" s="891">
        <v>469</v>
      </c>
      <c r="AV34" s="891"/>
      <c r="AW34" s="891"/>
      <c r="AX34" s="891"/>
      <c r="AY34" s="891"/>
      <c r="AZ34" s="892" t="s">
        <v>572</v>
      </c>
      <c r="BA34" s="892"/>
      <c r="BB34" s="892"/>
      <c r="BC34" s="892"/>
      <c r="BD34" s="892"/>
      <c r="BE34" s="888" t="s">
        <v>400</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t="s">
        <v>403</v>
      </c>
      <c r="C35" s="816"/>
      <c r="D35" s="816"/>
      <c r="E35" s="816"/>
      <c r="F35" s="816"/>
      <c r="G35" s="816"/>
      <c r="H35" s="816"/>
      <c r="I35" s="816"/>
      <c r="J35" s="816"/>
      <c r="K35" s="816"/>
      <c r="L35" s="816"/>
      <c r="M35" s="816"/>
      <c r="N35" s="816"/>
      <c r="O35" s="816"/>
      <c r="P35" s="817"/>
      <c r="Q35" s="818">
        <v>7555</v>
      </c>
      <c r="R35" s="819"/>
      <c r="S35" s="819"/>
      <c r="T35" s="819"/>
      <c r="U35" s="819"/>
      <c r="V35" s="819">
        <v>6141</v>
      </c>
      <c r="W35" s="819"/>
      <c r="X35" s="819"/>
      <c r="Y35" s="819"/>
      <c r="Z35" s="819"/>
      <c r="AA35" s="819">
        <v>1414</v>
      </c>
      <c r="AB35" s="819"/>
      <c r="AC35" s="819"/>
      <c r="AD35" s="819"/>
      <c r="AE35" s="820"/>
      <c r="AF35" s="821">
        <v>1694</v>
      </c>
      <c r="AG35" s="822"/>
      <c r="AH35" s="822"/>
      <c r="AI35" s="822"/>
      <c r="AJ35" s="823"/>
      <c r="AK35" s="890">
        <v>3583</v>
      </c>
      <c r="AL35" s="891"/>
      <c r="AM35" s="891"/>
      <c r="AN35" s="891"/>
      <c r="AO35" s="891"/>
      <c r="AP35" s="891">
        <v>49448</v>
      </c>
      <c r="AQ35" s="891"/>
      <c r="AR35" s="891"/>
      <c r="AS35" s="891"/>
      <c r="AT35" s="891"/>
      <c r="AU35" s="891">
        <v>32438</v>
      </c>
      <c r="AV35" s="891"/>
      <c r="AW35" s="891"/>
      <c r="AX35" s="891"/>
      <c r="AY35" s="891"/>
      <c r="AZ35" s="892" t="s">
        <v>572</v>
      </c>
      <c r="BA35" s="892"/>
      <c r="BB35" s="892"/>
      <c r="BC35" s="892"/>
      <c r="BD35" s="892"/>
      <c r="BE35" s="888" t="s">
        <v>400</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t="s">
        <v>404</v>
      </c>
      <c r="C36" s="816"/>
      <c r="D36" s="816"/>
      <c r="E36" s="816"/>
      <c r="F36" s="816"/>
      <c r="G36" s="816"/>
      <c r="H36" s="816"/>
      <c r="I36" s="816"/>
      <c r="J36" s="816"/>
      <c r="K36" s="816"/>
      <c r="L36" s="816"/>
      <c r="M36" s="816"/>
      <c r="N36" s="816"/>
      <c r="O36" s="816"/>
      <c r="P36" s="817"/>
      <c r="Q36" s="818">
        <v>17</v>
      </c>
      <c r="R36" s="819"/>
      <c r="S36" s="819"/>
      <c r="T36" s="819"/>
      <c r="U36" s="819"/>
      <c r="V36" s="819">
        <v>17</v>
      </c>
      <c r="W36" s="819"/>
      <c r="X36" s="819"/>
      <c r="Y36" s="819"/>
      <c r="Z36" s="819"/>
      <c r="AA36" s="819">
        <v>0</v>
      </c>
      <c r="AB36" s="819"/>
      <c r="AC36" s="819"/>
      <c r="AD36" s="819"/>
      <c r="AE36" s="820"/>
      <c r="AF36" s="821" t="s">
        <v>121</v>
      </c>
      <c r="AG36" s="822"/>
      <c r="AH36" s="822"/>
      <c r="AI36" s="822"/>
      <c r="AJ36" s="823"/>
      <c r="AK36" s="890">
        <v>15</v>
      </c>
      <c r="AL36" s="891"/>
      <c r="AM36" s="891"/>
      <c r="AN36" s="891"/>
      <c r="AO36" s="891"/>
      <c r="AP36" s="891">
        <v>59</v>
      </c>
      <c r="AQ36" s="891"/>
      <c r="AR36" s="891"/>
      <c r="AS36" s="891"/>
      <c r="AT36" s="891"/>
      <c r="AU36" s="891">
        <v>58</v>
      </c>
      <c r="AV36" s="891"/>
      <c r="AW36" s="891"/>
      <c r="AX36" s="891"/>
      <c r="AY36" s="891"/>
      <c r="AZ36" s="892" t="s">
        <v>576</v>
      </c>
      <c r="BA36" s="892"/>
      <c r="BB36" s="892"/>
      <c r="BC36" s="892"/>
      <c r="BD36" s="892"/>
      <c r="BE36" s="888" t="s">
        <v>405</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t="s">
        <v>406</v>
      </c>
      <c r="C37" s="816"/>
      <c r="D37" s="816"/>
      <c r="E37" s="816"/>
      <c r="F37" s="816"/>
      <c r="G37" s="816"/>
      <c r="H37" s="816"/>
      <c r="I37" s="816"/>
      <c r="J37" s="816"/>
      <c r="K37" s="816"/>
      <c r="L37" s="816"/>
      <c r="M37" s="816"/>
      <c r="N37" s="816"/>
      <c r="O37" s="816"/>
      <c r="P37" s="817"/>
      <c r="Q37" s="818">
        <v>69</v>
      </c>
      <c r="R37" s="819"/>
      <c r="S37" s="819"/>
      <c r="T37" s="819"/>
      <c r="U37" s="819"/>
      <c r="V37" s="819">
        <v>69</v>
      </c>
      <c r="W37" s="819"/>
      <c r="X37" s="819"/>
      <c r="Y37" s="819"/>
      <c r="Z37" s="819"/>
      <c r="AA37" s="819">
        <v>0</v>
      </c>
      <c r="AB37" s="819"/>
      <c r="AC37" s="819"/>
      <c r="AD37" s="819"/>
      <c r="AE37" s="820"/>
      <c r="AF37" s="821" t="s">
        <v>121</v>
      </c>
      <c r="AG37" s="822"/>
      <c r="AH37" s="822"/>
      <c r="AI37" s="822"/>
      <c r="AJ37" s="823"/>
      <c r="AK37" s="890">
        <v>67</v>
      </c>
      <c r="AL37" s="891"/>
      <c r="AM37" s="891"/>
      <c r="AN37" s="891"/>
      <c r="AO37" s="891"/>
      <c r="AP37" s="891">
        <v>98</v>
      </c>
      <c r="AQ37" s="891"/>
      <c r="AR37" s="891"/>
      <c r="AS37" s="891"/>
      <c r="AT37" s="891"/>
      <c r="AU37" s="891">
        <v>98</v>
      </c>
      <c r="AV37" s="891"/>
      <c r="AW37" s="891"/>
      <c r="AX37" s="891"/>
      <c r="AY37" s="891"/>
      <c r="AZ37" s="892" t="s">
        <v>576</v>
      </c>
      <c r="BA37" s="892"/>
      <c r="BB37" s="892"/>
      <c r="BC37" s="892"/>
      <c r="BD37" s="892"/>
      <c r="BE37" s="888" t="s">
        <v>405</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t="s">
        <v>407</v>
      </c>
      <c r="C38" s="816"/>
      <c r="D38" s="816"/>
      <c r="E38" s="816"/>
      <c r="F38" s="816"/>
      <c r="G38" s="816"/>
      <c r="H38" s="816"/>
      <c r="I38" s="816"/>
      <c r="J38" s="816"/>
      <c r="K38" s="816"/>
      <c r="L38" s="816"/>
      <c r="M38" s="816"/>
      <c r="N38" s="816"/>
      <c r="O38" s="816"/>
      <c r="P38" s="817"/>
      <c r="Q38" s="818">
        <v>28</v>
      </c>
      <c r="R38" s="819"/>
      <c r="S38" s="819"/>
      <c r="T38" s="819"/>
      <c r="U38" s="819"/>
      <c r="V38" s="819">
        <v>28</v>
      </c>
      <c r="W38" s="819"/>
      <c r="X38" s="819"/>
      <c r="Y38" s="819"/>
      <c r="Z38" s="819"/>
      <c r="AA38" s="819">
        <v>0</v>
      </c>
      <c r="AB38" s="819"/>
      <c r="AC38" s="819"/>
      <c r="AD38" s="819"/>
      <c r="AE38" s="820"/>
      <c r="AF38" s="821" t="s">
        <v>121</v>
      </c>
      <c r="AG38" s="822"/>
      <c r="AH38" s="822"/>
      <c r="AI38" s="822"/>
      <c r="AJ38" s="823"/>
      <c r="AK38" s="890">
        <v>22</v>
      </c>
      <c r="AL38" s="891"/>
      <c r="AM38" s="891"/>
      <c r="AN38" s="891"/>
      <c r="AO38" s="891"/>
      <c r="AP38" s="891">
        <v>130</v>
      </c>
      <c r="AQ38" s="891"/>
      <c r="AR38" s="891"/>
      <c r="AS38" s="891"/>
      <c r="AT38" s="891"/>
      <c r="AU38" s="891">
        <v>113</v>
      </c>
      <c r="AV38" s="891"/>
      <c r="AW38" s="891"/>
      <c r="AX38" s="891"/>
      <c r="AY38" s="891"/>
      <c r="AZ38" s="892" t="s">
        <v>576</v>
      </c>
      <c r="BA38" s="892"/>
      <c r="BB38" s="892"/>
      <c r="BC38" s="892"/>
      <c r="BD38" s="892"/>
      <c r="BE38" s="888" t="s">
        <v>405</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t="s">
        <v>408</v>
      </c>
      <c r="C39" s="816"/>
      <c r="D39" s="816"/>
      <c r="E39" s="816"/>
      <c r="F39" s="816"/>
      <c r="G39" s="816"/>
      <c r="H39" s="816"/>
      <c r="I39" s="816"/>
      <c r="J39" s="816"/>
      <c r="K39" s="816"/>
      <c r="L39" s="816"/>
      <c r="M39" s="816"/>
      <c r="N39" s="816"/>
      <c r="O39" s="816"/>
      <c r="P39" s="817"/>
      <c r="Q39" s="818">
        <v>20</v>
      </c>
      <c r="R39" s="819"/>
      <c r="S39" s="819"/>
      <c r="T39" s="819"/>
      <c r="U39" s="819"/>
      <c r="V39" s="819">
        <v>20</v>
      </c>
      <c r="W39" s="819"/>
      <c r="X39" s="819"/>
      <c r="Y39" s="819"/>
      <c r="Z39" s="819"/>
      <c r="AA39" s="819">
        <v>0</v>
      </c>
      <c r="AB39" s="819"/>
      <c r="AC39" s="819"/>
      <c r="AD39" s="819"/>
      <c r="AE39" s="820"/>
      <c r="AF39" s="821" t="s">
        <v>121</v>
      </c>
      <c r="AG39" s="822"/>
      <c r="AH39" s="822"/>
      <c r="AI39" s="822"/>
      <c r="AJ39" s="823"/>
      <c r="AK39" s="890">
        <v>13</v>
      </c>
      <c r="AL39" s="891"/>
      <c r="AM39" s="891"/>
      <c r="AN39" s="891"/>
      <c r="AO39" s="891"/>
      <c r="AP39" s="891">
        <v>82</v>
      </c>
      <c r="AQ39" s="891"/>
      <c r="AR39" s="891"/>
      <c r="AS39" s="891"/>
      <c r="AT39" s="891"/>
      <c r="AU39" s="891">
        <v>82</v>
      </c>
      <c r="AV39" s="891"/>
      <c r="AW39" s="891"/>
      <c r="AX39" s="891"/>
      <c r="AY39" s="891"/>
      <c r="AZ39" s="892" t="s">
        <v>576</v>
      </c>
      <c r="BA39" s="892"/>
      <c r="BB39" s="892"/>
      <c r="BC39" s="892"/>
      <c r="BD39" s="892"/>
      <c r="BE39" s="888" t="s">
        <v>405</v>
      </c>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383</v>
      </c>
      <c r="B63" s="850" t="s">
        <v>410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7338</v>
      </c>
      <c r="AG63" s="902"/>
      <c r="AH63" s="902"/>
      <c r="AI63" s="902"/>
      <c r="AJ63" s="903"/>
      <c r="AK63" s="904"/>
      <c r="AL63" s="899"/>
      <c r="AM63" s="899"/>
      <c r="AN63" s="899"/>
      <c r="AO63" s="899"/>
      <c r="AP63" s="902">
        <f>SUM(AP32:AT39)</f>
        <v>63013</v>
      </c>
      <c r="AQ63" s="902"/>
      <c r="AR63" s="902"/>
      <c r="AS63" s="902"/>
      <c r="AT63" s="902"/>
      <c r="AU63" s="902">
        <f>SUM(AU32:AY39)</f>
        <v>39361</v>
      </c>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412</v>
      </c>
      <c r="B66" s="801"/>
      <c r="C66" s="801"/>
      <c r="D66" s="801"/>
      <c r="E66" s="801"/>
      <c r="F66" s="801"/>
      <c r="G66" s="801"/>
      <c r="H66" s="801"/>
      <c r="I66" s="801"/>
      <c r="J66" s="801"/>
      <c r="K66" s="801"/>
      <c r="L66" s="801"/>
      <c r="M66" s="801"/>
      <c r="N66" s="801"/>
      <c r="O66" s="801"/>
      <c r="P66" s="802"/>
      <c r="Q66" s="777" t="s">
        <v>413</v>
      </c>
      <c r="R66" s="778"/>
      <c r="S66" s="778"/>
      <c r="T66" s="778"/>
      <c r="U66" s="779"/>
      <c r="V66" s="777" t="s">
        <v>414</v>
      </c>
      <c r="W66" s="778"/>
      <c r="X66" s="778"/>
      <c r="Y66" s="778"/>
      <c r="Z66" s="779"/>
      <c r="AA66" s="777" t="s">
        <v>389</v>
      </c>
      <c r="AB66" s="778"/>
      <c r="AC66" s="778"/>
      <c r="AD66" s="778"/>
      <c r="AE66" s="779"/>
      <c r="AF66" s="912" t="s">
        <v>390</v>
      </c>
      <c r="AG66" s="873"/>
      <c r="AH66" s="873"/>
      <c r="AI66" s="873"/>
      <c r="AJ66" s="913"/>
      <c r="AK66" s="777" t="s">
        <v>415</v>
      </c>
      <c r="AL66" s="801"/>
      <c r="AM66" s="801"/>
      <c r="AN66" s="801"/>
      <c r="AO66" s="802"/>
      <c r="AP66" s="777" t="s">
        <v>392</v>
      </c>
      <c r="AQ66" s="778"/>
      <c r="AR66" s="778"/>
      <c r="AS66" s="778"/>
      <c r="AT66" s="779"/>
      <c r="AU66" s="777" t="s">
        <v>416</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577</v>
      </c>
      <c r="C68" s="930"/>
      <c r="D68" s="930"/>
      <c r="E68" s="930"/>
      <c r="F68" s="930"/>
      <c r="G68" s="930"/>
      <c r="H68" s="930"/>
      <c r="I68" s="930"/>
      <c r="J68" s="930"/>
      <c r="K68" s="930"/>
      <c r="L68" s="930"/>
      <c r="M68" s="930"/>
      <c r="N68" s="930"/>
      <c r="O68" s="930"/>
      <c r="P68" s="931"/>
      <c r="Q68" s="932">
        <v>54</v>
      </c>
      <c r="R68" s="926"/>
      <c r="S68" s="926"/>
      <c r="T68" s="926"/>
      <c r="U68" s="926"/>
      <c r="V68" s="926">
        <v>53</v>
      </c>
      <c r="W68" s="926"/>
      <c r="X68" s="926"/>
      <c r="Y68" s="926"/>
      <c r="Z68" s="926"/>
      <c r="AA68" s="926">
        <v>1</v>
      </c>
      <c r="AB68" s="926"/>
      <c r="AC68" s="926"/>
      <c r="AD68" s="926"/>
      <c r="AE68" s="926"/>
      <c r="AF68" s="926">
        <v>1</v>
      </c>
      <c r="AG68" s="926"/>
      <c r="AH68" s="926"/>
      <c r="AI68" s="926"/>
      <c r="AJ68" s="926"/>
      <c r="AK68" s="926" t="s">
        <v>576</v>
      </c>
      <c r="AL68" s="926"/>
      <c r="AM68" s="926"/>
      <c r="AN68" s="926"/>
      <c r="AO68" s="926"/>
      <c r="AP68" s="926" t="s">
        <v>576</v>
      </c>
      <c r="AQ68" s="926"/>
      <c r="AR68" s="926"/>
      <c r="AS68" s="926"/>
      <c r="AT68" s="926"/>
      <c r="AU68" s="926" t="s">
        <v>576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578</v>
      </c>
      <c r="C69" s="934"/>
      <c r="D69" s="934"/>
      <c r="E69" s="934"/>
      <c r="F69" s="934"/>
      <c r="G69" s="934"/>
      <c r="H69" s="934"/>
      <c r="I69" s="934"/>
      <c r="J69" s="934"/>
      <c r="K69" s="934"/>
      <c r="L69" s="934"/>
      <c r="M69" s="934"/>
      <c r="N69" s="934"/>
      <c r="O69" s="934"/>
      <c r="P69" s="935"/>
      <c r="Q69" s="936">
        <v>3</v>
      </c>
      <c r="R69" s="891"/>
      <c r="S69" s="891"/>
      <c r="T69" s="891"/>
      <c r="U69" s="891"/>
      <c r="V69" s="891">
        <v>3</v>
      </c>
      <c r="W69" s="891"/>
      <c r="X69" s="891"/>
      <c r="Y69" s="891"/>
      <c r="Z69" s="891"/>
      <c r="AA69" s="891">
        <v>0</v>
      </c>
      <c r="AB69" s="891"/>
      <c r="AC69" s="891"/>
      <c r="AD69" s="891"/>
      <c r="AE69" s="891"/>
      <c r="AF69" s="891">
        <v>0</v>
      </c>
      <c r="AG69" s="891"/>
      <c r="AH69" s="891"/>
      <c r="AI69" s="891"/>
      <c r="AJ69" s="891"/>
      <c r="AK69" s="891" t="s">
        <v>576</v>
      </c>
      <c r="AL69" s="891"/>
      <c r="AM69" s="891"/>
      <c r="AN69" s="891"/>
      <c r="AO69" s="891"/>
      <c r="AP69" s="891" t="s">
        <v>597</v>
      </c>
      <c r="AQ69" s="891"/>
      <c r="AR69" s="891"/>
      <c r="AS69" s="891"/>
      <c r="AT69" s="891"/>
      <c r="AU69" s="891" t="s">
        <v>576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579</v>
      </c>
      <c r="C70" s="934"/>
      <c r="D70" s="934"/>
      <c r="E70" s="934"/>
      <c r="F70" s="934"/>
      <c r="G70" s="934"/>
      <c r="H70" s="934"/>
      <c r="I70" s="934"/>
      <c r="J70" s="934"/>
      <c r="K70" s="934"/>
      <c r="L70" s="934"/>
      <c r="M70" s="934"/>
      <c r="N70" s="934"/>
      <c r="O70" s="934"/>
      <c r="P70" s="935"/>
      <c r="Q70" s="936">
        <v>3717</v>
      </c>
      <c r="R70" s="891"/>
      <c r="S70" s="891"/>
      <c r="T70" s="891"/>
      <c r="U70" s="891"/>
      <c r="V70" s="891">
        <v>3692</v>
      </c>
      <c r="W70" s="891"/>
      <c r="X70" s="891"/>
      <c r="Y70" s="891"/>
      <c r="Z70" s="891"/>
      <c r="AA70" s="891">
        <v>25</v>
      </c>
      <c r="AB70" s="891"/>
      <c r="AC70" s="891"/>
      <c r="AD70" s="891"/>
      <c r="AE70" s="891"/>
      <c r="AF70" s="891">
        <v>25</v>
      </c>
      <c r="AG70" s="891"/>
      <c r="AH70" s="891"/>
      <c r="AI70" s="891"/>
      <c r="AJ70" s="891"/>
      <c r="AK70" s="891" t="s">
        <v>576</v>
      </c>
      <c r="AL70" s="891"/>
      <c r="AM70" s="891"/>
      <c r="AN70" s="891"/>
      <c r="AO70" s="891"/>
      <c r="AP70" s="891">
        <v>1531</v>
      </c>
      <c r="AQ70" s="891"/>
      <c r="AR70" s="891"/>
      <c r="AS70" s="891"/>
      <c r="AT70" s="891"/>
      <c r="AU70" s="891">
        <v>765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580</v>
      </c>
      <c r="C71" s="934"/>
      <c r="D71" s="934"/>
      <c r="E71" s="934"/>
      <c r="F71" s="934"/>
      <c r="G71" s="934"/>
      <c r="H71" s="934"/>
      <c r="I71" s="934"/>
      <c r="J71" s="934"/>
      <c r="K71" s="934"/>
      <c r="L71" s="934"/>
      <c r="M71" s="934"/>
      <c r="N71" s="934"/>
      <c r="O71" s="934"/>
      <c r="P71" s="935"/>
      <c r="Q71" s="936">
        <v>1</v>
      </c>
      <c r="R71" s="891"/>
      <c r="S71" s="891"/>
      <c r="T71" s="891"/>
      <c r="U71" s="891"/>
      <c r="V71" s="891">
        <v>1</v>
      </c>
      <c r="W71" s="891"/>
      <c r="X71" s="891"/>
      <c r="Y71" s="891"/>
      <c r="Z71" s="891"/>
      <c r="AA71" s="891">
        <v>0</v>
      </c>
      <c r="AB71" s="891"/>
      <c r="AC71" s="891"/>
      <c r="AD71" s="891"/>
      <c r="AE71" s="891"/>
      <c r="AF71" s="891">
        <v>0</v>
      </c>
      <c r="AG71" s="891"/>
      <c r="AH71" s="891"/>
      <c r="AI71" s="891"/>
      <c r="AJ71" s="891"/>
      <c r="AK71" s="891">
        <v>1</v>
      </c>
      <c r="AL71" s="891"/>
      <c r="AM71" s="891"/>
      <c r="AN71" s="891"/>
      <c r="AO71" s="891"/>
      <c r="AP71" s="891" t="s">
        <v>576</v>
      </c>
      <c r="AQ71" s="891"/>
      <c r="AR71" s="891"/>
      <c r="AS71" s="891"/>
      <c r="AT71" s="891"/>
      <c r="AU71" s="891" t="s">
        <v>576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581</v>
      </c>
      <c r="C72" s="934"/>
      <c r="D72" s="934"/>
      <c r="E72" s="934"/>
      <c r="F72" s="934"/>
      <c r="G72" s="934"/>
      <c r="H72" s="934"/>
      <c r="I72" s="934"/>
      <c r="J72" s="934"/>
      <c r="K72" s="934"/>
      <c r="L72" s="934"/>
      <c r="M72" s="934"/>
      <c r="N72" s="934"/>
      <c r="O72" s="934"/>
      <c r="P72" s="935"/>
      <c r="Q72" s="936">
        <v>21</v>
      </c>
      <c r="R72" s="891"/>
      <c r="S72" s="891"/>
      <c r="T72" s="891"/>
      <c r="U72" s="891"/>
      <c r="V72" s="891">
        <v>20</v>
      </c>
      <c r="W72" s="891"/>
      <c r="X72" s="891"/>
      <c r="Y72" s="891"/>
      <c r="Z72" s="891"/>
      <c r="AA72" s="891">
        <v>1</v>
      </c>
      <c r="AB72" s="891"/>
      <c r="AC72" s="891"/>
      <c r="AD72" s="891"/>
      <c r="AE72" s="891"/>
      <c r="AF72" s="891">
        <v>1</v>
      </c>
      <c r="AG72" s="891"/>
      <c r="AH72" s="891"/>
      <c r="AI72" s="891"/>
      <c r="AJ72" s="891"/>
      <c r="AK72" s="891" t="s">
        <v>576</v>
      </c>
      <c r="AL72" s="891"/>
      <c r="AM72" s="891"/>
      <c r="AN72" s="891"/>
      <c r="AO72" s="891"/>
      <c r="AP72" s="891" t="s">
        <v>576</v>
      </c>
      <c r="AQ72" s="891"/>
      <c r="AR72" s="891"/>
      <c r="AS72" s="891"/>
      <c r="AT72" s="891"/>
      <c r="AU72" s="891" t="s">
        <v>576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t="s">
        <v>582</v>
      </c>
      <c r="C73" s="934"/>
      <c r="D73" s="934"/>
      <c r="E73" s="934"/>
      <c r="F73" s="934"/>
      <c r="G73" s="934"/>
      <c r="H73" s="934"/>
      <c r="I73" s="934"/>
      <c r="J73" s="934"/>
      <c r="K73" s="934"/>
      <c r="L73" s="934"/>
      <c r="M73" s="934"/>
      <c r="N73" s="934"/>
      <c r="O73" s="934"/>
      <c r="P73" s="935"/>
      <c r="Q73" s="936">
        <v>44</v>
      </c>
      <c r="R73" s="891"/>
      <c r="S73" s="891"/>
      <c r="T73" s="891"/>
      <c r="U73" s="891"/>
      <c r="V73" s="891">
        <v>41</v>
      </c>
      <c r="W73" s="891"/>
      <c r="X73" s="891"/>
      <c r="Y73" s="891"/>
      <c r="Z73" s="891"/>
      <c r="AA73" s="891">
        <v>3</v>
      </c>
      <c r="AB73" s="891"/>
      <c r="AC73" s="891"/>
      <c r="AD73" s="891"/>
      <c r="AE73" s="891"/>
      <c r="AF73" s="891">
        <v>3</v>
      </c>
      <c r="AG73" s="891"/>
      <c r="AH73" s="891"/>
      <c r="AI73" s="891"/>
      <c r="AJ73" s="891"/>
      <c r="AK73" s="891">
        <v>1</v>
      </c>
      <c r="AL73" s="891"/>
      <c r="AM73" s="891"/>
      <c r="AN73" s="891"/>
      <c r="AO73" s="891"/>
      <c r="AP73" s="891" t="s">
        <v>576</v>
      </c>
      <c r="AQ73" s="891"/>
      <c r="AR73" s="891"/>
      <c r="AS73" s="891"/>
      <c r="AT73" s="891"/>
      <c r="AU73" s="891" t="s">
        <v>576</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t="s">
        <v>583</v>
      </c>
      <c r="C74" s="934"/>
      <c r="D74" s="934"/>
      <c r="E74" s="934"/>
      <c r="F74" s="934"/>
      <c r="G74" s="934"/>
      <c r="H74" s="934"/>
      <c r="I74" s="934"/>
      <c r="J74" s="934"/>
      <c r="K74" s="934"/>
      <c r="L74" s="934"/>
      <c r="M74" s="934"/>
      <c r="N74" s="934"/>
      <c r="O74" s="934"/>
      <c r="P74" s="935"/>
      <c r="Q74" s="936">
        <v>1245</v>
      </c>
      <c r="R74" s="891"/>
      <c r="S74" s="891"/>
      <c r="T74" s="891"/>
      <c r="U74" s="891"/>
      <c r="V74" s="891">
        <v>1185</v>
      </c>
      <c r="W74" s="891"/>
      <c r="X74" s="891"/>
      <c r="Y74" s="891"/>
      <c r="Z74" s="891"/>
      <c r="AA74" s="891">
        <v>60</v>
      </c>
      <c r="AB74" s="891"/>
      <c r="AC74" s="891"/>
      <c r="AD74" s="891"/>
      <c r="AE74" s="891"/>
      <c r="AF74" s="891">
        <v>60</v>
      </c>
      <c r="AG74" s="891"/>
      <c r="AH74" s="891"/>
      <c r="AI74" s="891"/>
      <c r="AJ74" s="891"/>
      <c r="AK74" s="891">
        <v>2</v>
      </c>
      <c r="AL74" s="891"/>
      <c r="AM74" s="891"/>
      <c r="AN74" s="891"/>
      <c r="AO74" s="891"/>
      <c r="AP74" s="891">
        <v>2396</v>
      </c>
      <c r="AQ74" s="891"/>
      <c r="AR74" s="891"/>
      <c r="AS74" s="891"/>
      <c r="AT74" s="891"/>
      <c r="AU74" s="891" t="s">
        <v>606</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t="s">
        <v>584</v>
      </c>
      <c r="C75" s="934"/>
      <c r="D75" s="934"/>
      <c r="E75" s="934"/>
      <c r="F75" s="934"/>
      <c r="G75" s="934"/>
      <c r="H75" s="934"/>
      <c r="I75" s="934"/>
      <c r="J75" s="934"/>
      <c r="K75" s="934"/>
      <c r="L75" s="934"/>
      <c r="M75" s="934"/>
      <c r="N75" s="934"/>
      <c r="O75" s="934"/>
      <c r="P75" s="935"/>
      <c r="Q75" s="939">
        <v>10</v>
      </c>
      <c r="R75" s="940"/>
      <c r="S75" s="940"/>
      <c r="T75" s="940"/>
      <c r="U75" s="890"/>
      <c r="V75" s="941">
        <v>9</v>
      </c>
      <c r="W75" s="940"/>
      <c r="X75" s="940"/>
      <c r="Y75" s="940"/>
      <c r="Z75" s="890"/>
      <c r="AA75" s="941">
        <v>1</v>
      </c>
      <c r="AB75" s="940"/>
      <c r="AC75" s="940"/>
      <c r="AD75" s="940"/>
      <c r="AE75" s="890"/>
      <c r="AF75" s="941">
        <v>1</v>
      </c>
      <c r="AG75" s="940"/>
      <c r="AH75" s="940"/>
      <c r="AI75" s="940"/>
      <c r="AJ75" s="890"/>
      <c r="AK75" s="941" t="s">
        <v>576</v>
      </c>
      <c r="AL75" s="940"/>
      <c r="AM75" s="940"/>
      <c r="AN75" s="940"/>
      <c r="AO75" s="890"/>
      <c r="AP75" s="941" t="s">
        <v>576</v>
      </c>
      <c r="AQ75" s="940"/>
      <c r="AR75" s="940"/>
      <c r="AS75" s="940"/>
      <c r="AT75" s="890"/>
      <c r="AU75" s="941" t="s">
        <v>576</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t="s">
        <v>585</v>
      </c>
      <c r="C76" s="934"/>
      <c r="D76" s="934"/>
      <c r="E76" s="934"/>
      <c r="F76" s="934"/>
      <c r="G76" s="934"/>
      <c r="H76" s="934"/>
      <c r="I76" s="934"/>
      <c r="J76" s="934"/>
      <c r="K76" s="934"/>
      <c r="L76" s="934"/>
      <c r="M76" s="934"/>
      <c r="N76" s="934"/>
      <c r="O76" s="934"/>
      <c r="P76" s="935"/>
      <c r="Q76" s="939">
        <v>38</v>
      </c>
      <c r="R76" s="940"/>
      <c r="S76" s="940"/>
      <c r="T76" s="940"/>
      <c r="U76" s="890"/>
      <c r="V76" s="941">
        <v>37</v>
      </c>
      <c r="W76" s="940"/>
      <c r="X76" s="940"/>
      <c r="Y76" s="940"/>
      <c r="Z76" s="890"/>
      <c r="AA76" s="941">
        <v>1</v>
      </c>
      <c r="AB76" s="940"/>
      <c r="AC76" s="940"/>
      <c r="AD76" s="940"/>
      <c r="AE76" s="890"/>
      <c r="AF76" s="941">
        <v>1</v>
      </c>
      <c r="AG76" s="940"/>
      <c r="AH76" s="940"/>
      <c r="AI76" s="940"/>
      <c r="AJ76" s="890"/>
      <c r="AK76" s="941">
        <v>3</v>
      </c>
      <c r="AL76" s="940"/>
      <c r="AM76" s="940"/>
      <c r="AN76" s="940"/>
      <c r="AO76" s="890"/>
      <c r="AP76" s="941" t="s">
        <v>576</v>
      </c>
      <c r="AQ76" s="940"/>
      <c r="AR76" s="940"/>
      <c r="AS76" s="940"/>
      <c r="AT76" s="890"/>
      <c r="AU76" s="941" t="s">
        <v>576</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t="s">
        <v>586</v>
      </c>
      <c r="C77" s="934"/>
      <c r="D77" s="934"/>
      <c r="E77" s="934"/>
      <c r="F77" s="934"/>
      <c r="G77" s="934"/>
      <c r="H77" s="934"/>
      <c r="I77" s="934"/>
      <c r="J77" s="934"/>
      <c r="K77" s="934"/>
      <c r="L77" s="934"/>
      <c r="M77" s="934"/>
      <c r="N77" s="934"/>
      <c r="O77" s="934"/>
      <c r="P77" s="935"/>
      <c r="Q77" s="939">
        <v>48</v>
      </c>
      <c r="R77" s="940"/>
      <c r="S77" s="940"/>
      <c r="T77" s="940"/>
      <c r="U77" s="890"/>
      <c r="V77" s="941">
        <v>46</v>
      </c>
      <c r="W77" s="940"/>
      <c r="X77" s="940"/>
      <c r="Y77" s="940"/>
      <c r="Z77" s="890"/>
      <c r="AA77" s="941">
        <v>2</v>
      </c>
      <c r="AB77" s="940"/>
      <c r="AC77" s="940"/>
      <c r="AD77" s="940"/>
      <c r="AE77" s="890"/>
      <c r="AF77" s="941">
        <v>2</v>
      </c>
      <c r="AG77" s="940"/>
      <c r="AH77" s="940"/>
      <c r="AI77" s="940"/>
      <c r="AJ77" s="890"/>
      <c r="AK77" s="941">
        <v>0</v>
      </c>
      <c r="AL77" s="940"/>
      <c r="AM77" s="940"/>
      <c r="AN77" s="940"/>
      <c r="AO77" s="890"/>
      <c r="AP77" s="941">
        <v>25</v>
      </c>
      <c r="AQ77" s="940"/>
      <c r="AR77" s="940"/>
      <c r="AS77" s="940"/>
      <c r="AT77" s="890"/>
      <c r="AU77" s="941">
        <v>4</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t="s">
        <v>587</v>
      </c>
      <c r="C78" s="934"/>
      <c r="D78" s="934"/>
      <c r="E78" s="934"/>
      <c r="F78" s="934"/>
      <c r="G78" s="934"/>
      <c r="H78" s="934"/>
      <c r="I78" s="934"/>
      <c r="J78" s="934"/>
      <c r="K78" s="934"/>
      <c r="L78" s="934"/>
      <c r="M78" s="934"/>
      <c r="N78" s="934"/>
      <c r="O78" s="934"/>
      <c r="P78" s="935"/>
      <c r="Q78" s="936">
        <v>256</v>
      </c>
      <c r="R78" s="891"/>
      <c r="S78" s="891"/>
      <c r="T78" s="891"/>
      <c r="U78" s="891"/>
      <c r="V78" s="891">
        <v>241</v>
      </c>
      <c r="W78" s="891"/>
      <c r="X78" s="891"/>
      <c r="Y78" s="891"/>
      <c r="Z78" s="891"/>
      <c r="AA78" s="891">
        <v>15</v>
      </c>
      <c r="AB78" s="891"/>
      <c r="AC78" s="891"/>
      <c r="AD78" s="891"/>
      <c r="AE78" s="891"/>
      <c r="AF78" s="891">
        <v>15</v>
      </c>
      <c r="AG78" s="891"/>
      <c r="AH78" s="891"/>
      <c r="AI78" s="891"/>
      <c r="AJ78" s="891"/>
      <c r="AK78" s="891">
        <v>16</v>
      </c>
      <c r="AL78" s="891"/>
      <c r="AM78" s="891"/>
      <c r="AN78" s="891"/>
      <c r="AO78" s="891"/>
      <c r="AP78" s="891" t="s">
        <v>576</v>
      </c>
      <c r="AQ78" s="891"/>
      <c r="AR78" s="891"/>
      <c r="AS78" s="891"/>
      <c r="AT78" s="891"/>
      <c r="AU78" s="891" t="s">
        <v>576</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t="s">
        <v>588</v>
      </c>
      <c r="C79" s="934"/>
      <c r="D79" s="934"/>
      <c r="E79" s="934"/>
      <c r="F79" s="934"/>
      <c r="G79" s="934"/>
      <c r="H79" s="934"/>
      <c r="I79" s="934"/>
      <c r="J79" s="934"/>
      <c r="K79" s="934"/>
      <c r="L79" s="934"/>
      <c r="M79" s="934"/>
      <c r="N79" s="934"/>
      <c r="O79" s="934"/>
      <c r="P79" s="935"/>
      <c r="Q79" s="936">
        <v>149</v>
      </c>
      <c r="R79" s="891"/>
      <c r="S79" s="891"/>
      <c r="T79" s="891"/>
      <c r="U79" s="891"/>
      <c r="V79" s="891">
        <v>122</v>
      </c>
      <c r="W79" s="891"/>
      <c r="X79" s="891"/>
      <c r="Y79" s="891"/>
      <c r="Z79" s="891"/>
      <c r="AA79" s="891">
        <v>27</v>
      </c>
      <c r="AB79" s="891"/>
      <c r="AC79" s="891"/>
      <c r="AD79" s="891"/>
      <c r="AE79" s="891"/>
      <c r="AF79" s="891">
        <v>27</v>
      </c>
      <c r="AG79" s="891"/>
      <c r="AH79" s="891"/>
      <c r="AI79" s="891"/>
      <c r="AJ79" s="891"/>
      <c r="AK79" s="891" t="s">
        <v>576</v>
      </c>
      <c r="AL79" s="891"/>
      <c r="AM79" s="891"/>
      <c r="AN79" s="891"/>
      <c r="AO79" s="891"/>
      <c r="AP79" s="891" t="s">
        <v>576</v>
      </c>
      <c r="AQ79" s="891"/>
      <c r="AR79" s="891"/>
      <c r="AS79" s="891"/>
      <c r="AT79" s="891"/>
      <c r="AU79" s="891" t="s">
        <v>576</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t="s">
        <v>589</v>
      </c>
      <c r="C80" s="934"/>
      <c r="D80" s="934"/>
      <c r="E80" s="934"/>
      <c r="F80" s="934"/>
      <c r="G80" s="934"/>
      <c r="H80" s="934"/>
      <c r="I80" s="934"/>
      <c r="J80" s="934"/>
      <c r="K80" s="934"/>
      <c r="L80" s="934"/>
      <c r="M80" s="934"/>
      <c r="N80" s="934"/>
      <c r="O80" s="934"/>
      <c r="P80" s="935"/>
      <c r="Q80" s="936">
        <v>505</v>
      </c>
      <c r="R80" s="891"/>
      <c r="S80" s="891"/>
      <c r="T80" s="891"/>
      <c r="U80" s="891"/>
      <c r="V80" s="891">
        <v>484</v>
      </c>
      <c r="W80" s="891"/>
      <c r="X80" s="891"/>
      <c r="Y80" s="891"/>
      <c r="Z80" s="891"/>
      <c r="AA80" s="891">
        <v>21</v>
      </c>
      <c r="AB80" s="891"/>
      <c r="AC80" s="891"/>
      <c r="AD80" s="891"/>
      <c r="AE80" s="891"/>
      <c r="AF80" s="891">
        <v>21</v>
      </c>
      <c r="AG80" s="891"/>
      <c r="AH80" s="891"/>
      <c r="AI80" s="891"/>
      <c r="AJ80" s="891"/>
      <c r="AK80" s="891" t="s">
        <v>607</v>
      </c>
      <c r="AL80" s="891"/>
      <c r="AM80" s="891"/>
      <c r="AN80" s="891"/>
      <c r="AO80" s="891"/>
      <c r="AP80" s="891" t="s">
        <v>607</v>
      </c>
      <c r="AQ80" s="891"/>
      <c r="AR80" s="891"/>
      <c r="AS80" s="891"/>
      <c r="AT80" s="891"/>
      <c r="AU80" s="891" t="s">
        <v>607</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t="s">
        <v>590</v>
      </c>
      <c r="C81" s="934"/>
      <c r="D81" s="934"/>
      <c r="E81" s="934"/>
      <c r="F81" s="934"/>
      <c r="G81" s="934"/>
      <c r="H81" s="934"/>
      <c r="I81" s="934"/>
      <c r="J81" s="934"/>
      <c r="K81" s="934"/>
      <c r="L81" s="934"/>
      <c r="M81" s="934"/>
      <c r="N81" s="934"/>
      <c r="O81" s="934"/>
      <c r="P81" s="935"/>
      <c r="Q81" s="936">
        <v>102135</v>
      </c>
      <c r="R81" s="891"/>
      <c r="S81" s="891"/>
      <c r="T81" s="891"/>
      <c r="U81" s="891"/>
      <c r="V81" s="891">
        <v>101116</v>
      </c>
      <c r="W81" s="891"/>
      <c r="X81" s="891"/>
      <c r="Y81" s="891"/>
      <c r="Z81" s="891"/>
      <c r="AA81" s="891">
        <v>1019</v>
      </c>
      <c r="AB81" s="891"/>
      <c r="AC81" s="891"/>
      <c r="AD81" s="891"/>
      <c r="AE81" s="891"/>
      <c r="AF81" s="891">
        <v>1019</v>
      </c>
      <c r="AG81" s="891"/>
      <c r="AH81" s="891"/>
      <c r="AI81" s="891"/>
      <c r="AJ81" s="891"/>
      <c r="AK81" s="891">
        <v>278</v>
      </c>
      <c r="AL81" s="891"/>
      <c r="AM81" s="891"/>
      <c r="AN81" s="891"/>
      <c r="AO81" s="891"/>
      <c r="AP81" s="891" t="s">
        <v>607</v>
      </c>
      <c r="AQ81" s="891"/>
      <c r="AR81" s="891"/>
      <c r="AS81" s="891"/>
      <c r="AT81" s="891"/>
      <c r="AU81" s="891" t="s">
        <v>607</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t="s">
        <v>591</v>
      </c>
      <c r="C82" s="934"/>
      <c r="D82" s="934"/>
      <c r="E82" s="934"/>
      <c r="F82" s="934"/>
      <c r="G82" s="934"/>
      <c r="H82" s="934"/>
      <c r="I82" s="934"/>
      <c r="J82" s="934"/>
      <c r="K82" s="934"/>
      <c r="L82" s="934"/>
      <c r="M82" s="934"/>
      <c r="N82" s="934"/>
      <c r="O82" s="934"/>
      <c r="P82" s="935"/>
      <c r="Q82" s="936">
        <v>1249</v>
      </c>
      <c r="R82" s="891"/>
      <c r="S82" s="891"/>
      <c r="T82" s="891"/>
      <c r="U82" s="891"/>
      <c r="V82" s="891">
        <v>1218</v>
      </c>
      <c r="W82" s="891"/>
      <c r="X82" s="891"/>
      <c r="Y82" s="891"/>
      <c r="Z82" s="891"/>
      <c r="AA82" s="891">
        <v>31</v>
      </c>
      <c r="AB82" s="891"/>
      <c r="AC82" s="891"/>
      <c r="AD82" s="891"/>
      <c r="AE82" s="891"/>
      <c r="AF82" s="891">
        <v>31</v>
      </c>
      <c r="AG82" s="891"/>
      <c r="AH82" s="891"/>
      <c r="AI82" s="891"/>
      <c r="AJ82" s="891"/>
      <c r="AK82" s="891" t="s">
        <v>605</v>
      </c>
      <c r="AL82" s="891"/>
      <c r="AM82" s="891"/>
      <c r="AN82" s="891"/>
      <c r="AO82" s="891"/>
      <c r="AP82" s="891">
        <v>9429</v>
      </c>
      <c r="AQ82" s="891"/>
      <c r="AR82" s="891"/>
      <c r="AS82" s="891"/>
      <c r="AT82" s="891"/>
      <c r="AU82" s="891">
        <v>6727</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t="s">
        <v>592</v>
      </c>
      <c r="C83" s="934"/>
      <c r="D83" s="934"/>
      <c r="E83" s="934"/>
      <c r="F83" s="934"/>
      <c r="G83" s="934"/>
      <c r="H83" s="934"/>
      <c r="I83" s="934"/>
      <c r="J83" s="934"/>
      <c r="K83" s="934"/>
      <c r="L83" s="934"/>
      <c r="M83" s="934"/>
      <c r="N83" s="934"/>
      <c r="O83" s="934"/>
      <c r="P83" s="935"/>
      <c r="Q83" s="936">
        <v>5405</v>
      </c>
      <c r="R83" s="891"/>
      <c r="S83" s="891"/>
      <c r="T83" s="891"/>
      <c r="U83" s="891"/>
      <c r="V83" s="891">
        <v>5346</v>
      </c>
      <c r="W83" s="891"/>
      <c r="X83" s="891"/>
      <c r="Y83" s="891"/>
      <c r="Z83" s="891"/>
      <c r="AA83" s="891">
        <v>59</v>
      </c>
      <c r="AB83" s="891"/>
      <c r="AC83" s="891"/>
      <c r="AD83" s="891"/>
      <c r="AE83" s="891"/>
      <c r="AF83" s="891">
        <v>59</v>
      </c>
      <c r="AG83" s="891"/>
      <c r="AH83" s="891"/>
      <c r="AI83" s="891"/>
      <c r="AJ83" s="891"/>
      <c r="AK83" s="891">
        <v>69</v>
      </c>
      <c r="AL83" s="891"/>
      <c r="AM83" s="891"/>
      <c r="AN83" s="891"/>
      <c r="AO83" s="891"/>
      <c r="AP83" s="891" t="s">
        <v>576</v>
      </c>
      <c r="AQ83" s="891"/>
      <c r="AR83" s="891"/>
      <c r="AS83" s="891"/>
      <c r="AT83" s="891"/>
      <c r="AU83" s="891" t="s">
        <v>576</v>
      </c>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t="s">
        <v>593</v>
      </c>
      <c r="C84" s="934"/>
      <c r="D84" s="934"/>
      <c r="E84" s="934"/>
      <c r="F84" s="934"/>
      <c r="G84" s="934"/>
      <c r="H84" s="934"/>
      <c r="I84" s="934"/>
      <c r="J84" s="934"/>
      <c r="K84" s="934"/>
      <c r="L84" s="934"/>
      <c r="M84" s="934"/>
      <c r="N84" s="934"/>
      <c r="O84" s="934"/>
      <c r="P84" s="935"/>
      <c r="Q84" s="936">
        <v>365</v>
      </c>
      <c r="R84" s="891"/>
      <c r="S84" s="891"/>
      <c r="T84" s="891"/>
      <c r="U84" s="891"/>
      <c r="V84" s="891">
        <v>361</v>
      </c>
      <c r="W84" s="891"/>
      <c r="X84" s="891"/>
      <c r="Y84" s="891"/>
      <c r="Z84" s="891"/>
      <c r="AA84" s="891">
        <v>4</v>
      </c>
      <c r="AB84" s="891"/>
      <c r="AC84" s="891"/>
      <c r="AD84" s="891"/>
      <c r="AE84" s="891"/>
      <c r="AF84" s="891">
        <v>4</v>
      </c>
      <c r="AG84" s="891"/>
      <c r="AH84" s="891"/>
      <c r="AI84" s="891"/>
      <c r="AJ84" s="891"/>
      <c r="AK84" s="891">
        <v>6</v>
      </c>
      <c r="AL84" s="891"/>
      <c r="AM84" s="891"/>
      <c r="AN84" s="891"/>
      <c r="AO84" s="891"/>
      <c r="AP84" s="891" t="s">
        <v>576</v>
      </c>
      <c r="AQ84" s="891"/>
      <c r="AR84" s="891"/>
      <c r="AS84" s="891"/>
      <c r="AT84" s="891"/>
      <c r="AU84" s="891" t="s">
        <v>576</v>
      </c>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t="s">
        <v>594</v>
      </c>
      <c r="C85" s="934"/>
      <c r="D85" s="934"/>
      <c r="E85" s="934"/>
      <c r="F85" s="934"/>
      <c r="G85" s="934"/>
      <c r="H85" s="934"/>
      <c r="I85" s="934"/>
      <c r="J85" s="934"/>
      <c r="K85" s="934"/>
      <c r="L85" s="934"/>
      <c r="M85" s="934"/>
      <c r="N85" s="934"/>
      <c r="O85" s="934"/>
      <c r="P85" s="935"/>
      <c r="Q85" s="936">
        <v>1964</v>
      </c>
      <c r="R85" s="891"/>
      <c r="S85" s="891"/>
      <c r="T85" s="891"/>
      <c r="U85" s="891"/>
      <c r="V85" s="891">
        <v>1703</v>
      </c>
      <c r="W85" s="891"/>
      <c r="X85" s="891"/>
      <c r="Y85" s="891"/>
      <c r="Z85" s="891"/>
      <c r="AA85" s="891">
        <v>261</v>
      </c>
      <c r="AB85" s="891"/>
      <c r="AC85" s="891"/>
      <c r="AD85" s="891"/>
      <c r="AE85" s="891"/>
      <c r="AF85" s="891">
        <v>48</v>
      </c>
      <c r="AG85" s="891"/>
      <c r="AH85" s="891"/>
      <c r="AI85" s="891"/>
      <c r="AJ85" s="891"/>
      <c r="AK85" s="891" t="s">
        <v>608</v>
      </c>
      <c r="AL85" s="891"/>
      <c r="AM85" s="891"/>
      <c r="AN85" s="891"/>
      <c r="AO85" s="891"/>
      <c r="AP85" s="891">
        <v>2832</v>
      </c>
      <c r="AQ85" s="891"/>
      <c r="AR85" s="891"/>
      <c r="AS85" s="891"/>
      <c r="AT85" s="891"/>
      <c r="AU85" s="891">
        <v>807</v>
      </c>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t="s">
        <v>595</v>
      </c>
      <c r="C86" s="934"/>
      <c r="D86" s="934"/>
      <c r="E86" s="934"/>
      <c r="F86" s="934"/>
      <c r="G86" s="934"/>
      <c r="H86" s="934"/>
      <c r="I86" s="934"/>
      <c r="J86" s="934"/>
      <c r="K86" s="934"/>
      <c r="L86" s="934"/>
      <c r="M86" s="934"/>
      <c r="N86" s="934"/>
      <c r="O86" s="934"/>
      <c r="P86" s="935"/>
      <c r="Q86" s="936">
        <v>9</v>
      </c>
      <c r="R86" s="891"/>
      <c r="S86" s="891"/>
      <c r="T86" s="891"/>
      <c r="U86" s="891"/>
      <c r="V86" s="891">
        <v>8</v>
      </c>
      <c r="W86" s="891"/>
      <c r="X86" s="891"/>
      <c r="Y86" s="891"/>
      <c r="Z86" s="891"/>
      <c r="AA86" s="891">
        <v>1</v>
      </c>
      <c r="AB86" s="891"/>
      <c r="AC86" s="891"/>
      <c r="AD86" s="891"/>
      <c r="AE86" s="891"/>
      <c r="AF86" s="891">
        <v>1</v>
      </c>
      <c r="AG86" s="891"/>
      <c r="AH86" s="891"/>
      <c r="AI86" s="891"/>
      <c r="AJ86" s="891"/>
      <c r="AK86" s="891">
        <v>0</v>
      </c>
      <c r="AL86" s="891"/>
      <c r="AM86" s="891"/>
      <c r="AN86" s="891"/>
      <c r="AO86" s="891"/>
      <c r="AP86" s="891" t="s">
        <v>576</v>
      </c>
      <c r="AQ86" s="891"/>
      <c r="AR86" s="891"/>
      <c r="AS86" s="891"/>
      <c r="AT86" s="891"/>
      <c r="AU86" s="891" t="s">
        <v>576</v>
      </c>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t="s">
        <v>596</v>
      </c>
      <c r="C87" s="943"/>
      <c r="D87" s="943"/>
      <c r="E87" s="943"/>
      <c r="F87" s="943"/>
      <c r="G87" s="943"/>
      <c r="H87" s="943"/>
      <c r="I87" s="943"/>
      <c r="J87" s="943"/>
      <c r="K87" s="943"/>
      <c r="L87" s="943"/>
      <c r="M87" s="943"/>
      <c r="N87" s="943"/>
      <c r="O87" s="943"/>
      <c r="P87" s="944"/>
      <c r="Q87" s="945">
        <v>65</v>
      </c>
      <c r="R87" s="946"/>
      <c r="S87" s="946"/>
      <c r="T87" s="946"/>
      <c r="U87" s="946"/>
      <c r="V87" s="946">
        <v>65</v>
      </c>
      <c r="W87" s="946"/>
      <c r="X87" s="946"/>
      <c r="Y87" s="946"/>
      <c r="Z87" s="946"/>
      <c r="AA87" s="946">
        <v>0</v>
      </c>
      <c r="AB87" s="946"/>
      <c r="AC87" s="946"/>
      <c r="AD87" s="946"/>
      <c r="AE87" s="946"/>
      <c r="AF87" s="946">
        <v>0</v>
      </c>
      <c r="AG87" s="946"/>
      <c r="AH87" s="946"/>
      <c r="AI87" s="946"/>
      <c r="AJ87" s="946"/>
      <c r="AK87" s="946" t="s">
        <v>576</v>
      </c>
      <c r="AL87" s="946"/>
      <c r="AM87" s="946"/>
      <c r="AN87" s="946"/>
      <c r="AO87" s="946"/>
      <c r="AP87" s="946" t="s">
        <v>576</v>
      </c>
      <c r="AQ87" s="946"/>
      <c r="AR87" s="946"/>
      <c r="AS87" s="946"/>
      <c r="AT87" s="946"/>
      <c r="AU87" s="946" t="s">
        <v>576</v>
      </c>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383</v>
      </c>
      <c r="B88" s="850" t="s">
        <v>417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SUM(AF68:AJ87)</f>
        <v>1319</v>
      </c>
      <c r="AG88" s="902"/>
      <c r="AH88" s="902"/>
      <c r="AI88" s="902"/>
      <c r="AJ88" s="902"/>
      <c r="AK88" s="899"/>
      <c r="AL88" s="899"/>
      <c r="AM88" s="899"/>
      <c r="AN88" s="899"/>
      <c r="AO88" s="899"/>
      <c r="AP88" s="902">
        <f>SUM(AP68:AT87)</f>
        <v>16213</v>
      </c>
      <c r="AQ88" s="902"/>
      <c r="AR88" s="902"/>
      <c r="AS88" s="902"/>
      <c r="AT88" s="902"/>
      <c r="AU88" s="902">
        <f>SUM(AU68:AY87)</f>
        <v>8303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f>SUM(CR7:CV88)</f>
        <v>258</v>
      </c>
      <c r="CS102" s="910"/>
      <c r="CT102" s="910"/>
      <c r="CU102" s="910"/>
      <c r="CV102" s="953"/>
      <c r="CW102" s="952">
        <f>SUM(CW7:DA88)</f>
        <v>54</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423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425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426</v>
      </c>
      <c r="AB109" s="955"/>
      <c r="AC109" s="955"/>
      <c r="AD109" s="955"/>
      <c r="AE109" s="956"/>
      <c r="AF109" s="954" t="s">
        <v>300</v>
      </c>
      <c r="AG109" s="955"/>
      <c r="AH109" s="955"/>
      <c r="AI109" s="955"/>
      <c r="AJ109" s="956"/>
      <c r="AK109" s="954" t="s">
        <v>299</v>
      </c>
      <c r="AL109" s="955"/>
      <c r="AM109" s="955"/>
      <c r="AN109" s="955"/>
      <c r="AO109" s="956"/>
      <c r="AP109" s="954" t="s">
        <v>427</v>
      </c>
      <c r="AQ109" s="955"/>
      <c r="AR109" s="955"/>
      <c r="AS109" s="955"/>
      <c r="AT109" s="957"/>
      <c r="AU109" s="974" t="s">
        <v>425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426</v>
      </c>
      <c r="BR109" s="955"/>
      <c r="BS109" s="955"/>
      <c r="BT109" s="955"/>
      <c r="BU109" s="956"/>
      <c r="BV109" s="954" t="s">
        <v>300</v>
      </c>
      <c r="BW109" s="955"/>
      <c r="BX109" s="955"/>
      <c r="BY109" s="955"/>
      <c r="BZ109" s="956"/>
      <c r="CA109" s="954" t="s">
        <v>299</v>
      </c>
      <c r="CB109" s="955"/>
      <c r="CC109" s="955"/>
      <c r="CD109" s="955"/>
      <c r="CE109" s="956"/>
      <c r="CF109" s="975" t="s">
        <v>427</v>
      </c>
      <c r="CG109" s="975"/>
      <c r="CH109" s="975"/>
      <c r="CI109" s="975"/>
      <c r="CJ109" s="975"/>
      <c r="CK109" s="954" t="s">
        <v>428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426</v>
      </c>
      <c r="DH109" s="955"/>
      <c r="DI109" s="955"/>
      <c r="DJ109" s="955"/>
      <c r="DK109" s="956"/>
      <c r="DL109" s="954" t="s">
        <v>300</v>
      </c>
      <c r="DM109" s="955"/>
      <c r="DN109" s="955"/>
      <c r="DO109" s="955"/>
      <c r="DP109" s="956"/>
      <c r="DQ109" s="954" t="s">
        <v>299</v>
      </c>
      <c r="DR109" s="955"/>
      <c r="DS109" s="955"/>
      <c r="DT109" s="955"/>
      <c r="DU109" s="956"/>
      <c r="DV109" s="954" t="s">
        <v>427</v>
      </c>
      <c r="DW109" s="955"/>
      <c r="DX109" s="955"/>
      <c r="DY109" s="955"/>
      <c r="DZ109" s="957"/>
    </row>
    <row r="110" spans="1:131" s="226" customFormat="1" ht="26.25" customHeight="1" x14ac:dyDescent="0.2">
      <c r="A110" s="958" t="s">
        <v>429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6626139</v>
      </c>
      <c r="AB110" s="962"/>
      <c r="AC110" s="962"/>
      <c r="AD110" s="962"/>
      <c r="AE110" s="963"/>
      <c r="AF110" s="964">
        <v>6959153</v>
      </c>
      <c r="AG110" s="962"/>
      <c r="AH110" s="962"/>
      <c r="AI110" s="962"/>
      <c r="AJ110" s="963"/>
      <c r="AK110" s="964">
        <v>7051140</v>
      </c>
      <c r="AL110" s="962"/>
      <c r="AM110" s="962"/>
      <c r="AN110" s="962"/>
      <c r="AO110" s="963"/>
      <c r="AP110" s="965">
        <v>20.2</v>
      </c>
      <c r="AQ110" s="966"/>
      <c r="AR110" s="966"/>
      <c r="AS110" s="966"/>
      <c r="AT110" s="967"/>
      <c r="AU110" s="968" t="s">
        <v>66</v>
      </c>
      <c r="AV110" s="969"/>
      <c r="AW110" s="969"/>
      <c r="AX110" s="969"/>
      <c r="AY110" s="969"/>
      <c r="AZ110" s="1010" t="s">
        <v>430</v>
      </c>
      <c r="BA110" s="959"/>
      <c r="BB110" s="959"/>
      <c r="BC110" s="959"/>
      <c r="BD110" s="959"/>
      <c r="BE110" s="959"/>
      <c r="BF110" s="959"/>
      <c r="BG110" s="959"/>
      <c r="BH110" s="959"/>
      <c r="BI110" s="959"/>
      <c r="BJ110" s="959"/>
      <c r="BK110" s="959"/>
      <c r="BL110" s="959"/>
      <c r="BM110" s="959"/>
      <c r="BN110" s="959"/>
      <c r="BO110" s="959"/>
      <c r="BP110" s="960"/>
      <c r="BQ110" s="996">
        <v>75340827</v>
      </c>
      <c r="BR110" s="997"/>
      <c r="BS110" s="997"/>
      <c r="BT110" s="997"/>
      <c r="BU110" s="997"/>
      <c r="BV110" s="997">
        <v>75554905</v>
      </c>
      <c r="BW110" s="997"/>
      <c r="BX110" s="997"/>
      <c r="BY110" s="997"/>
      <c r="BZ110" s="997"/>
      <c r="CA110" s="997">
        <v>77481097</v>
      </c>
      <c r="CB110" s="997"/>
      <c r="CC110" s="997"/>
      <c r="CD110" s="997"/>
      <c r="CE110" s="997"/>
      <c r="CF110" s="1011">
        <v>221.8</v>
      </c>
      <c r="CG110" s="1012"/>
      <c r="CH110" s="1012"/>
      <c r="CI110" s="1012"/>
      <c r="CJ110" s="1012"/>
      <c r="CK110" s="1013" t="s">
        <v>431</v>
      </c>
      <c r="CL110" s="1014"/>
      <c r="CM110" s="993" t="s">
        <v>432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121</v>
      </c>
      <c r="DH110" s="997"/>
      <c r="DI110" s="997"/>
      <c r="DJ110" s="997"/>
      <c r="DK110" s="997"/>
      <c r="DL110" s="997" t="s">
        <v>433</v>
      </c>
      <c r="DM110" s="997"/>
      <c r="DN110" s="997"/>
      <c r="DO110" s="997"/>
      <c r="DP110" s="997"/>
      <c r="DQ110" s="997" t="s">
        <v>433</v>
      </c>
      <c r="DR110" s="997"/>
      <c r="DS110" s="997"/>
      <c r="DT110" s="997"/>
      <c r="DU110" s="997"/>
      <c r="DV110" s="998" t="s">
        <v>121</v>
      </c>
      <c r="DW110" s="998"/>
      <c r="DX110" s="998"/>
      <c r="DY110" s="998"/>
      <c r="DZ110" s="999"/>
    </row>
    <row r="111" spans="1:131" s="226" customFormat="1" ht="26.25" customHeight="1" x14ac:dyDescent="0.2">
      <c r="A111" s="1000" t="s">
        <v>434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121</v>
      </c>
      <c r="AB111" s="1004"/>
      <c r="AC111" s="1004"/>
      <c r="AD111" s="1004"/>
      <c r="AE111" s="1005"/>
      <c r="AF111" s="1006" t="s">
        <v>121</v>
      </c>
      <c r="AG111" s="1004"/>
      <c r="AH111" s="1004"/>
      <c r="AI111" s="1004"/>
      <c r="AJ111" s="1005"/>
      <c r="AK111" s="1006" t="s">
        <v>433</v>
      </c>
      <c r="AL111" s="1004"/>
      <c r="AM111" s="1004"/>
      <c r="AN111" s="1004"/>
      <c r="AO111" s="1005"/>
      <c r="AP111" s="1007" t="s">
        <v>433</v>
      </c>
      <c r="AQ111" s="1008"/>
      <c r="AR111" s="1008"/>
      <c r="AS111" s="1008"/>
      <c r="AT111" s="1009"/>
      <c r="AU111" s="970"/>
      <c r="AV111" s="971"/>
      <c r="AW111" s="971"/>
      <c r="AX111" s="971"/>
      <c r="AY111" s="971"/>
      <c r="AZ111" s="1019" t="s">
        <v>435</v>
      </c>
      <c r="BA111" s="1020"/>
      <c r="BB111" s="1020"/>
      <c r="BC111" s="1020"/>
      <c r="BD111" s="1020"/>
      <c r="BE111" s="1020"/>
      <c r="BF111" s="1020"/>
      <c r="BG111" s="1020"/>
      <c r="BH111" s="1020"/>
      <c r="BI111" s="1020"/>
      <c r="BJ111" s="1020"/>
      <c r="BK111" s="1020"/>
      <c r="BL111" s="1020"/>
      <c r="BM111" s="1020"/>
      <c r="BN111" s="1020"/>
      <c r="BO111" s="1020"/>
      <c r="BP111" s="1021"/>
      <c r="BQ111" s="989">
        <v>194175</v>
      </c>
      <c r="BR111" s="990"/>
      <c r="BS111" s="990"/>
      <c r="BT111" s="990"/>
      <c r="BU111" s="990"/>
      <c r="BV111" s="990">
        <v>2004</v>
      </c>
      <c r="BW111" s="990"/>
      <c r="BX111" s="990"/>
      <c r="BY111" s="990"/>
      <c r="BZ111" s="990"/>
      <c r="CA111" s="990" t="s">
        <v>121</v>
      </c>
      <c r="CB111" s="990"/>
      <c r="CC111" s="990"/>
      <c r="CD111" s="990"/>
      <c r="CE111" s="990"/>
      <c r="CF111" s="984" t="s">
        <v>121</v>
      </c>
      <c r="CG111" s="985"/>
      <c r="CH111" s="985"/>
      <c r="CI111" s="985"/>
      <c r="CJ111" s="985"/>
      <c r="CK111" s="1015"/>
      <c r="CL111" s="1016"/>
      <c r="CM111" s="986" t="s">
        <v>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121</v>
      </c>
      <c r="DH111" s="990"/>
      <c r="DI111" s="990"/>
      <c r="DJ111" s="990"/>
      <c r="DK111" s="990"/>
      <c r="DL111" s="990" t="s">
        <v>433</v>
      </c>
      <c r="DM111" s="990"/>
      <c r="DN111" s="990"/>
      <c r="DO111" s="990"/>
      <c r="DP111" s="990"/>
      <c r="DQ111" s="990" t="s">
        <v>433</v>
      </c>
      <c r="DR111" s="990"/>
      <c r="DS111" s="990"/>
      <c r="DT111" s="990"/>
      <c r="DU111" s="990"/>
      <c r="DV111" s="991" t="s">
        <v>433</v>
      </c>
      <c r="DW111" s="991"/>
      <c r="DX111" s="991"/>
      <c r="DY111" s="991"/>
      <c r="DZ111" s="992"/>
    </row>
    <row r="112" spans="1:131" s="226" customFormat="1" ht="26.25" customHeight="1" x14ac:dyDescent="0.2">
      <c r="A112" s="1022" t="s">
        <v>437</v>
      </c>
      <c r="B112" s="1023"/>
      <c r="C112" s="1020" t="s">
        <v>438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121</v>
      </c>
      <c r="AB112" s="1029"/>
      <c r="AC112" s="1029"/>
      <c r="AD112" s="1029"/>
      <c r="AE112" s="1030"/>
      <c r="AF112" s="1031" t="s">
        <v>121</v>
      </c>
      <c r="AG112" s="1029"/>
      <c r="AH112" s="1029"/>
      <c r="AI112" s="1029"/>
      <c r="AJ112" s="1030"/>
      <c r="AK112" s="1031" t="s">
        <v>121</v>
      </c>
      <c r="AL112" s="1029"/>
      <c r="AM112" s="1029"/>
      <c r="AN112" s="1029"/>
      <c r="AO112" s="1030"/>
      <c r="AP112" s="1032" t="s">
        <v>121</v>
      </c>
      <c r="AQ112" s="1033"/>
      <c r="AR112" s="1033"/>
      <c r="AS112" s="1033"/>
      <c r="AT112" s="1034"/>
      <c r="AU112" s="970"/>
      <c r="AV112" s="971"/>
      <c r="AW112" s="971"/>
      <c r="AX112" s="971"/>
      <c r="AY112" s="971"/>
      <c r="AZ112" s="1019" t="s">
        <v>439</v>
      </c>
      <c r="BA112" s="1020"/>
      <c r="BB112" s="1020"/>
      <c r="BC112" s="1020"/>
      <c r="BD112" s="1020"/>
      <c r="BE112" s="1020"/>
      <c r="BF112" s="1020"/>
      <c r="BG112" s="1020"/>
      <c r="BH112" s="1020"/>
      <c r="BI112" s="1020"/>
      <c r="BJ112" s="1020"/>
      <c r="BK112" s="1020"/>
      <c r="BL112" s="1020"/>
      <c r="BM112" s="1020"/>
      <c r="BN112" s="1020"/>
      <c r="BO112" s="1020"/>
      <c r="BP112" s="1021"/>
      <c r="BQ112" s="989">
        <v>42674934</v>
      </c>
      <c r="BR112" s="990"/>
      <c r="BS112" s="990"/>
      <c r="BT112" s="990"/>
      <c r="BU112" s="990"/>
      <c r="BV112" s="990">
        <v>40863306</v>
      </c>
      <c r="BW112" s="990"/>
      <c r="BX112" s="990"/>
      <c r="BY112" s="990"/>
      <c r="BZ112" s="990"/>
      <c r="CA112" s="990">
        <v>39361345</v>
      </c>
      <c r="CB112" s="990"/>
      <c r="CC112" s="990"/>
      <c r="CD112" s="990"/>
      <c r="CE112" s="990"/>
      <c r="CF112" s="984">
        <v>112.7</v>
      </c>
      <c r="CG112" s="985"/>
      <c r="CH112" s="985"/>
      <c r="CI112" s="985"/>
      <c r="CJ112" s="985"/>
      <c r="CK112" s="1015"/>
      <c r="CL112" s="1016"/>
      <c r="CM112" s="986" t="s">
        <v>440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121</v>
      </c>
      <c r="DH112" s="990"/>
      <c r="DI112" s="990"/>
      <c r="DJ112" s="990"/>
      <c r="DK112" s="990"/>
      <c r="DL112" s="990" t="s">
        <v>121</v>
      </c>
      <c r="DM112" s="990"/>
      <c r="DN112" s="990"/>
      <c r="DO112" s="990"/>
      <c r="DP112" s="990"/>
      <c r="DQ112" s="990" t="s">
        <v>121</v>
      </c>
      <c r="DR112" s="990"/>
      <c r="DS112" s="990"/>
      <c r="DT112" s="990"/>
      <c r="DU112" s="990"/>
      <c r="DV112" s="991" t="s">
        <v>121</v>
      </c>
      <c r="DW112" s="991"/>
      <c r="DX112" s="991"/>
      <c r="DY112" s="991"/>
      <c r="DZ112" s="992"/>
    </row>
    <row r="113" spans="1:130" s="226" customFormat="1" ht="26.25" customHeight="1" x14ac:dyDescent="0.2">
      <c r="A113" s="1024"/>
      <c r="B113" s="1025"/>
      <c r="C113" s="1020" t="s">
        <v>441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3939278</v>
      </c>
      <c r="AB113" s="1004"/>
      <c r="AC113" s="1004"/>
      <c r="AD113" s="1004"/>
      <c r="AE113" s="1005"/>
      <c r="AF113" s="1006">
        <v>3915606</v>
      </c>
      <c r="AG113" s="1004"/>
      <c r="AH113" s="1004"/>
      <c r="AI113" s="1004"/>
      <c r="AJ113" s="1005"/>
      <c r="AK113" s="1006">
        <v>3888717</v>
      </c>
      <c r="AL113" s="1004"/>
      <c r="AM113" s="1004"/>
      <c r="AN113" s="1004"/>
      <c r="AO113" s="1005"/>
      <c r="AP113" s="1007">
        <v>11.1</v>
      </c>
      <c r="AQ113" s="1008"/>
      <c r="AR113" s="1008"/>
      <c r="AS113" s="1008"/>
      <c r="AT113" s="1009"/>
      <c r="AU113" s="970"/>
      <c r="AV113" s="971"/>
      <c r="AW113" s="971"/>
      <c r="AX113" s="971"/>
      <c r="AY113" s="971"/>
      <c r="AZ113" s="1019" t="s">
        <v>442</v>
      </c>
      <c r="BA113" s="1020"/>
      <c r="BB113" s="1020"/>
      <c r="BC113" s="1020"/>
      <c r="BD113" s="1020"/>
      <c r="BE113" s="1020"/>
      <c r="BF113" s="1020"/>
      <c r="BG113" s="1020"/>
      <c r="BH113" s="1020"/>
      <c r="BI113" s="1020"/>
      <c r="BJ113" s="1020"/>
      <c r="BK113" s="1020"/>
      <c r="BL113" s="1020"/>
      <c r="BM113" s="1020"/>
      <c r="BN113" s="1020"/>
      <c r="BO113" s="1020"/>
      <c r="BP113" s="1021"/>
      <c r="BQ113" s="989">
        <v>4930000</v>
      </c>
      <c r="BR113" s="990"/>
      <c r="BS113" s="990"/>
      <c r="BT113" s="990"/>
      <c r="BU113" s="990"/>
      <c r="BV113" s="990">
        <v>8167554</v>
      </c>
      <c r="BW113" s="990"/>
      <c r="BX113" s="990"/>
      <c r="BY113" s="990"/>
      <c r="BZ113" s="990"/>
      <c r="CA113" s="990">
        <v>8302800</v>
      </c>
      <c r="CB113" s="990"/>
      <c r="CC113" s="990"/>
      <c r="CD113" s="990"/>
      <c r="CE113" s="990"/>
      <c r="CF113" s="984">
        <v>23.8</v>
      </c>
      <c r="CG113" s="985"/>
      <c r="CH113" s="985"/>
      <c r="CI113" s="985"/>
      <c r="CJ113" s="985"/>
      <c r="CK113" s="1015"/>
      <c r="CL113" s="1016"/>
      <c r="CM113" s="986" t="s">
        <v>443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121</v>
      </c>
      <c r="DH113" s="1029"/>
      <c r="DI113" s="1029"/>
      <c r="DJ113" s="1029"/>
      <c r="DK113" s="1030"/>
      <c r="DL113" s="1031" t="s">
        <v>121</v>
      </c>
      <c r="DM113" s="1029"/>
      <c r="DN113" s="1029"/>
      <c r="DO113" s="1029"/>
      <c r="DP113" s="1030"/>
      <c r="DQ113" s="1031" t="s">
        <v>121</v>
      </c>
      <c r="DR113" s="1029"/>
      <c r="DS113" s="1029"/>
      <c r="DT113" s="1029"/>
      <c r="DU113" s="1030"/>
      <c r="DV113" s="1032" t="s">
        <v>121</v>
      </c>
      <c r="DW113" s="1033"/>
      <c r="DX113" s="1033"/>
      <c r="DY113" s="1033"/>
      <c r="DZ113" s="1034"/>
    </row>
    <row r="114" spans="1:130" s="226" customFormat="1" ht="26.25" customHeight="1" x14ac:dyDescent="0.2">
      <c r="A114" s="1024"/>
      <c r="B114" s="1025"/>
      <c r="C114" s="1020" t="s">
        <v>444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85399</v>
      </c>
      <c r="AB114" s="1029"/>
      <c r="AC114" s="1029"/>
      <c r="AD114" s="1029"/>
      <c r="AE114" s="1030"/>
      <c r="AF114" s="1031">
        <v>137378</v>
      </c>
      <c r="AG114" s="1029"/>
      <c r="AH114" s="1029"/>
      <c r="AI114" s="1029"/>
      <c r="AJ114" s="1030"/>
      <c r="AK114" s="1031">
        <v>193760</v>
      </c>
      <c r="AL114" s="1029"/>
      <c r="AM114" s="1029"/>
      <c r="AN114" s="1029"/>
      <c r="AO114" s="1030"/>
      <c r="AP114" s="1032">
        <v>0.6</v>
      </c>
      <c r="AQ114" s="1033"/>
      <c r="AR114" s="1033"/>
      <c r="AS114" s="1033"/>
      <c r="AT114" s="1034"/>
      <c r="AU114" s="970"/>
      <c r="AV114" s="971"/>
      <c r="AW114" s="971"/>
      <c r="AX114" s="971"/>
      <c r="AY114" s="971"/>
      <c r="AZ114" s="1019" t="s">
        <v>445</v>
      </c>
      <c r="BA114" s="1020"/>
      <c r="BB114" s="1020"/>
      <c r="BC114" s="1020"/>
      <c r="BD114" s="1020"/>
      <c r="BE114" s="1020"/>
      <c r="BF114" s="1020"/>
      <c r="BG114" s="1020"/>
      <c r="BH114" s="1020"/>
      <c r="BI114" s="1020"/>
      <c r="BJ114" s="1020"/>
      <c r="BK114" s="1020"/>
      <c r="BL114" s="1020"/>
      <c r="BM114" s="1020"/>
      <c r="BN114" s="1020"/>
      <c r="BO114" s="1020"/>
      <c r="BP114" s="1021"/>
      <c r="BQ114" s="989">
        <v>12563598</v>
      </c>
      <c r="BR114" s="990"/>
      <c r="BS114" s="990"/>
      <c r="BT114" s="990"/>
      <c r="BU114" s="990"/>
      <c r="BV114" s="990">
        <v>12715941</v>
      </c>
      <c r="BW114" s="990"/>
      <c r="BX114" s="990"/>
      <c r="BY114" s="990"/>
      <c r="BZ114" s="990"/>
      <c r="CA114" s="990">
        <v>12115851</v>
      </c>
      <c r="CB114" s="990"/>
      <c r="CC114" s="990"/>
      <c r="CD114" s="990"/>
      <c r="CE114" s="990"/>
      <c r="CF114" s="984">
        <v>34.700000000000003</v>
      </c>
      <c r="CG114" s="985"/>
      <c r="CH114" s="985"/>
      <c r="CI114" s="985"/>
      <c r="CJ114" s="985"/>
      <c r="CK114" s="1015"/>
      <c r="CL114" s="1016"/>
      <c r="CM114" s="986" t="s">
        <v>446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121</v>
      </c>
      <c r="DM114" s="1029"/>
      <c r="DN114" s="1029"/>
      <c r="DO114" s="1029"/>
      <c r="DP114" s="1030"/>
      <c r="DQ114" s="1031" t="s">
        <v>121</v>
      </c>
      <c r="DR114" s="1029"/>
      <c r="DS114" s="1029"/>
      <c r="DT114" s="1029"/>
      <c r="DU114" s="1030"/>
      <c r="DV114" s="1032" t="s">
        <v>121</v>
      </c>
      <c r="DW114" s="1033"/>
      <c r="DX114" s="1033"/>
      <c r="DY114" s="1033"/>
      <c r="DZ114" s="1034"/>
    </row>
    <row r="115" spans="1:130" s="226" customFormat="1" ht="26.25" customHeight="1" x14ac:dyDescent="0.2">
      <c r="A115" s="1024"/>
      <c r="B115" s="1025"/>
      <c r="C115" s="1020" t="s">
        <v>447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411249</v>
      </c>
      <c r="AB115" s="1004"/>
      <c r="AC115" s="1004"/>
      <c r="AD115" s="1004"/>
      <c r="AE115" s="1005"/>
      <c r="AF115" s="1006">
        <v>194094</v>
      </c>
      <c r="AG115" s="1004"/>
      <c r="AH115" s="1004"/>
      <c r="AI115" s="1004"/>
      <c r="AJ115" s="1005"/>
      <c r="AK115" s="1006">
        <v>2014</v>
      </c>
      <c r="AL115" s="1004"/>
      <c r="AM115" s="1004"/>
      <c r="AN115" s="1004"/>
      <c r="AO115" s="1005"/>
      <c r="AP115" s="1007">
        <v>0</v>
      </c>
      <c r="AQ115" s="1008"/>
      <c r="AR115" s="1008"/>
      <c r="AS115" s="1008"/>
      <c r="AT115" s="1009"/>
      <c r="AU115" s="970"/>
      <c r="AV115" s="971"/>
      <c r="AW115" s="971"/>
      <c r="AX115" s="971"/>
      <c r="AY115" s="971"/>
      <c r="AZ115" s="1019" t="s">
        <v>448</v>
      </c>
      <c r="BA115" s="1020"/>
      <c r="BB115" s="1020"/>
      <c r="BC115" s="1020"/>
      <c r="BD115" s="1020"/>
      <c r="BE115" s="1020"/>
      <c r="BF115" s="1020"/>
      <c r="BG115" s="1020"/>
      <c r="BH115" s="1020"/>
      <c r="BI115" s="1020"/>
      <c r="BJ115" s="1020"/>
      <c r="BK115" s="1020"/>
      <c r="BL115" s="1020"/>
      <c r="BM115" s="1020"/>
      <c r="BN115" s="1020"/>
      <c r="BO115" s="1020"/>
      <c r="BP115" s="1021"/>
      <c r="BQ115" s="989">
        <v>17081</v>
      </c>
      <c r="BR115" s="990"/>
      <c r="BS115" s="990"/>
      <c r="BT115" s="990"/>
      <c r="BU115" s="990"/>
      <c r="BV115" s="990">
        <v>15407</v>
      </c>
      <c r="BW115" s="990"/>
      <c r="BX115" s="990"/>
      <c r="BY115" s="990"/>
      <c r="BZ115" s="990"/>
      <c r="CA115" s="990">
        <v>14389</v>
      </c>
      <c r="CB115" s="990"/>
      <c r="CC115" s="990"/>
      <c r="CD115" s="990"/>
      <c r="CE115" s="990"/>
      <c r="CF115" s="984">
        <v>0</v>
      </c>
      <c r="CG115" s="985"/>
      <c r="CH115" s="985"/>
      <c r="CI115" s="985"/>
      <c r="CJ115" s="985"/>
      <c r="CK115" s="1015"/>
      <c r="CL115" s="1016"/>
      <c r="CM115" s="1019" t="s">
        <v>449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194175</v>
      </c>
      <c r="DH115" s="1029"/>
      <c r="DI115" s="1029"/>
      <c r="DJ115" s="1029"/>
      <c r="DK115" s="1030"/>
      <c r="DL115" s="1031">
        <v>2004</v>
      </c>
      <c r="DM115" s="1029"/>
      <c r="DN115" s="1029"/>
      <c r="DO115" s="1029"/>
      <c r="DP115" s="1030"/>
      <c r="DQ115" s="1031" t="s">
        <v>121</v>
      </c>
      <c r="DR115" s="1029"/>
      <c r="DS115" s="1029"/>
      <c r="DT115" s="1029"/>
      <c r="DU115" s="1030"/>
      <c r="DV115" s="1032" t="s">
        <v>121</v>
      </c>
      <c r="DW115" s="1033"/>
      <c r="DX115" s="1033"/>
      <c r="DY115" s="1033"/>
      <c r="DZ115" s="1034"/>
    </row>
    <row r="116" spans="1:130" s="226" customFormat="1" ht="26.25" customHeight="1" x14ac:dyDescent="0.2">
      <c r="A116" s="1026"/>
      <c r="B116" s="1027"/>
      <c r="C116" s="1035" t="s">
        <v>450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433</v>
      </c>
      <c r="AB116" s="1029"/>
      <c r="AC116" s="1029"/>
      <c r="AD116" s="1029"/>
      <c r="AE116" s="1030"/>
      <c r="AF116" s="1031" t="s">
        <v>121</v>
      </c>
      <c r="AG116" s="1029"/>
      <c r="AH116" s="1029"/>
      <c r="AI116" s="1029"/>
      <c r="AJ116" s="1030"/>
      <c r="AK116" s="1031">
        <v>367</v>
      </c>
      <c r="AL116" s="1029"/>
      <c r="AM116" s="1029"/>
      <c r="AN116" s="1029"/>
      <c r="AO116" s="1030"/>
      <c r="AP116" s="1032">
        <v>0</v>
      </c>
      <c r="AQ116" s="1033"/>
      <c r="AR116" s="1033"/>
      <c r="AS116" s="1033"/>
      <c r="AT116" s="1034"/>
      <c r="AU116" s="970"/>
      <c r="AV116" s="971"/>
      <c r="AW116" s="971"/>
      <c r="AX116" s="971"/>
      <c r="AY116" s="971"/>
      <c r="AZ116" s="1037" t="s">
        <v>451</v>
      </c>
      <c r="BA116" s="1038"/>
      <c r="BB116" s="1038"/>
      <c r="BC116" s="1038"/>
      <c r="BD116" s="1038"/>
      <c r="BE116" s="1038"/>
      <c r="BF116" s="1038"/>
      <c r="BG116" s="1038"/>
      <c r="BH116" s="1038"/>
      <c r="BI116" s="1038"/>
      <c r="BJ116" s="1038"/>
      <c r="BK116" s="1038"/>
      <c r="BL116" s="1038"/>
      <c r="BM116" s="1038"/>
      <c r="BN116" s="1038"/>
      <c r="BO116" s="1038"/>
      <c r="BP116" s="1039"/>
      <c r="BQ116" s="989" t="s">
        <v>121</v>
      </c>
      <c r="BR116" s="990"/>
      <c r="BS116" s="990"/>
      <c r="BT116" s="990"/>
      <c r="BU116" s="990"/>
      <c r="BV116" s="990" t="s">
        <v>433</v>
      </c>
      <c r="BW116" s="990"/>
      <c r="BX116" s="990"/>
      <c r="BY116" s="990"/>
      <c r="BZ116" s="990"/>
      <c r="CA116" s="990" t="s">
        <v>121</v>
      </c>
      <c r="CB116" s="990"/>
      <c r="CC116" s="990"/>
      <c r="CD116" s="990"/>
      <c r="CE116" s="990"/>
      <c r="CF116" s="984" t="s">
        <v>121</v>
      </c>
      <c r="CG116" s="985"/>
      <c r="CH116" s="985"/>
      <c r="CI116" s="985"/>
      <c r="CJ116" s="985"/>
      <c r="CK116" s="1015"/>
      <c r="CL116" s="1016"/>
      <c r="CM116" s="986" t="s">
        <v>452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121</v>
      </c>
      <c r="DH116" s="1029"/>
      <c r="DI116" s="1029"/>
      <c r="DJ116" s="1029"/>
      <c r="DK116" s="1030"/>
      <c r="DL116" s="1031" t="s">
        <v>121</v>
      </c>
      <c r="DM116" s="1029"/>
      <c r="DN116" s="1029"/>
      <c r="DO116" s="1029"/>
      <c r="DP116" s="1030"/>
      <c r="DQ116" s="1031" t="s">
        <v>121</v>
      </c>
      <c r="DR116" s="1029"/>
      <c r="DS116" s="1029"/>
      <c r="DT116" s="1029"/>
      <c r="DU116" s="1030"/>
      <c r="DV116" s="1032" t="s">
        <v>433</v>
      </c>
      <c r="DW116" s="1033"/>
      <c r="DX116" s="1033"/>
      <c r="DY116" s="1033"/>
      <c r="DZ116" s="1034"/>
    </row>
    <row r="117" spans="1:130" s="226" customFormat="1" ht="26.25" customHeight="1" x14ac:dyDescent="0.2">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453</v>
      </c>
      <c r="Z117" s="956"/>
      <c r="AA117" s="1046">
        <v>11062065</v>
      </c>
      <c r="AB117" s="1047"/>
      <c r="AC117" s="1047"/>
      <c r="AD117" s="1047"/>
      <c r="AE117" s="1048"/>
      <c r="AF117" s="1049">
        <v>11206231</v>
      </c>
      <c r="AG117" s="1047"/>
      <c r="AH117" s="1047"/>
      <c r="AI117" s="1047"/>
      <c r="AJ117" s="1048"/>
      <c r="AK117" s="1049">
        <v>11135998</v>
      </c>
      <c r="AL117" s="1047"/>
      <c r="AM117" s="1047"/>
      <c r="AN117" s="1047"/>
      <c r="AO117" s="1048"/>
      <c r="AP117" s="1050"/>
      <c r="AQ117" s="1051"/>
      <c r="AR117" s="1051"/>
      <c r="AS117" s="1051"/>
      <c r="AT117" s="1052"/>
      <c r="AU117" s="970"/>
      <c r="AV117" s="971"/>
      <c r="AW117" s="971"/>
      <c r="AX117" s="971"/>
      <c r="AY117" s="971"/>
      <c r="AZ117" s="1037" t="s">
        <v>454</v>
      </c>
      <c r="BA117" s="1038"/>
      <c r="BB117" s="1038"/>
      <c r="BC117" s="1038"/>
      <c r="BD117" s="1038"/>
      <c r="BE117" s="1038"/>
      <c r="BF117" s="1038"/>
      <c r="BG117" s="1038"/>
      <c r="BH117" s="1038"/>
      <c r="BI117" s="1038"/>
      <c r="BJ117" s="1038"/>
      <c r="BK117" s="1038"/>
      <c r="BL117" s="1038"/>
      <c r="BM117" s="1038"/>
      <c r="BN117" s="1038"/>
      <c r="BO117" s="1038"/>
      <c r="BP117" s="1039"/>
      <c r="BQ117" s="989" t="s">
        <v>121</v>
      </c>
      <c r="BR117" s="990"/>
      <c r="BS117" s="990"/>
      <c r="BT117" s="990"/>
      <c r="BU117" s="990"/>
      <c r="BV117" s="990" t="s">
        <v>121</v>
      </c>
      <c r="BW117" s="990"/>
      <c r="BX117" s="990"/>
      <c r="BY117" s="990"/>
      <c r="BZ117" s="990"/>
      <c r="CA117" s="990" t="s">
        <v>121</v>
      </c>
      <c r="CB117" s="990"/>
      <c r="CC117" s="990"/>
      <c r="CD117" s="990"/>
      <c r="CE117" s="990"/>
      <c r="CF117" s="984" t="s">
        <v>121</v>
      </c>
      <c r="CG117" s="985"/>
      <c r="CH117" s="985"/>
      <c r="CI117" s="985"/>
      <c r="CJ117" s="985"/>
      <c r="CK117" s="1015"/>
      <c r="CL117" s="1016"/>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121</v>
      </c>
      <c r="DM117" s="1029"/>
      <c r="DN117" s="1029"/>
      <c r="DO117" s="1029"/>
      <c r="DP117" s="1030"/>
      <c r="DQ117" s="1031" t="s">
        <v>121</v>
      </c>
      <c r="DR117" s="1029"/>
      <c r="DS117" s="1029"/>
      <c r="DT117" s="1029"/>
      <c r="DU117" s="1030"/>
      <c r="DV117" s="1032" t="s">
        <v>121</v>
      </c>
      <c r="DW117" s="1033"/>
      <c r="DX117" s="1033"/>
      <c r="DY117" s="1033"/>
      <c r="DZ117" s="1034"/>
    </row>
    <row r="118" spans="1:130" s="226" customFormat="1" ht="26.25" customHeight="1" x14ac:dyDescent="0.2">
      <c r="A118" s="974" t="s">
        <v>428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426</v>
      </c>
      <c r="AB118" s="955"/>
      <c r="AC118" s="955"/>
      <c r="AD118" s="955"/>
      <c r="AE118" s="956"/>
      <c r="AF118" s="954" t="s">
        <v>300</v>
      </c>
      <c r="AG118" s="955"/>
      <c r="AH118" s="955"/>
      <c r="AI118" s="955"/>
      <c r="AJ118" s="956"/>
      <c r="AK118" s="954" t="s">
        <v>299</v>
      </c>
      <c r="AL118" s="955"/>
      <c r="AM118" s="955"/>
      <c r="AN118" s="955"/>
      <c r="AO118" s="956"/>
      <c r="AP118" s="1041" t="s">
        <v>427</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121</v>
      </c>
      <c r="BW118" s="1068"/>
      <c r="BX118" s="1068"/>
      <c r="BY118" s="1068"/>
      <c r="BZ118" s="1068"/>
      <c r="CA118" s="1068" t="s">
        <v>121</v>
      </c>
      <c r="CB118" s="1068"/>
      <c r="CC118" s="1068"/>
      <c r="CD118" s="1068"/>
      <c r="CE118" s="1068"/>
      <c r="CF118" s="984" t="s">
        <v>121</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121</v>
      </c>
      <c r="DM118" s="1029"/>
      <c r="DN118" s="1029"/>
      <c r="DO118" s="1029"/>
      <c r="DP118" s="1030"/>
      <c r="DQ118" s="1031" t="s">
        <v>121</v>
      </c>
      <c r="DR118" s="1029"/>
      <c r="DS118" s="1029"/>
      <c r="DT118" s="1029"/>
      <c r="DU118" s="1030"/>
      <c r="DV118" s="1032" t="s">
        <v>121</v>
      </c>
      <c r="DW118" s="1033"/>
      <c r="DX118" s="1033"/>
      <c r="DY118" s="1033"/>
      <c r="DZ118" s="1034"/>
    </row>
    <row r="119" spans="1:130" s="226" customFormat="1" ht="26.25" customHeight="1" x14ac:dyDescent="0.2">
      <c r="A119" s="1128" t="s">
        <v>431</v>
      </c>
      <c r="B119" s="1014"/>
      <c r="C119" s="993" t="s">
        <v>432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121</v>
      </c>
      <c r="AG119" s="962"/>
      <c r="AH119" s="962"/>
      <c r="AI119" s="962"/>
      <c r="AJ119" s="963"/>
      <c r="AK119" s="964" t="s">
        <v>121</v>
      </c>
      <c r="AL119" s="962"/>
      <c r="AM119" s="962"/>
      <c r="AN119" s="962"/>
      <c r="AO119" s="963"/>
      <c r="AP119" s="965" t="s">
        <v>121</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458</v>
      </c>
      <c r="BP119" s="1076"/>
      <c r="BQ119" s="1067">
        <v>135720615</v>
      </c>
      <c r="BR119" s="1068"/>
      <c r="BS119" s="1068"/>
      <c r="BT119" s="1068"/>
      <c r="BU119" s="1068"/>
      <c r="BV119" s="1068">
        <v>137319117</v>
      </c>
      <c r="BW119" s="1068"/>
      <c r="BX119" s="1068"/>
      <c r="BY119" s="1068"/>
      <c r="BZ119" s="1068"/>
      <c r="CA119" s="1068">
        <v>137275482</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121</v>
      </c>
      <c r="DH119" s="1054"/>
      <c r="DI119" s="1054"/>
      <c r="DJ119" s="1054"/>
      <c r="DK119" s="1055"/>
      <c r="DL119" s="1053" t="s">
        <v>121</v>
      </c>
      <c r="DM119" s="1054"/>
      <c r="DN119" s="1054"/>
      <c r="DO119" s="1054"/>
      <c r="DP119" s="1055"/>
      <c r="DQ119" s="1053" t="s">
        <v>121</v>
      </c>
      <c r="DR119" s="1054"/>
      <c r="DS119" s="1054"/>
      <c r="DT119" s="1054"/>
      <c r="DU119" s="1055"/>
      <c r="DV119" s="1056" t="s">
        <v>121</v>
      </c>
      <c r="DW119" s="1057"/>
      <c r="DX119" s="1057"/>
      <c r="DY119" s="1057"/>
      <c r="DZ119" s="1058"/>
    </row>
    <row r="120" spans="1:130" s="226" customFormat="1" ht="26.25" customHeight="1" x14ac:dyDescent="0.2">
      <c r="A120" s="1129"/>
      <c r="B120" s="1016"/>
      <c r="C120" s="986" t="s">
        <v>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121</v>
      </c>
      <c r="AG120" s="1029"/>
      <c r="AH120" s="1029"/>
      <c r="AI120" s="1029"/>
      <c r="AJ120" s="1030"/>
      <c r="AK120" s="1031" t="s">
        <v>121</v>
      </c>
      <c r="AL120" s="1029"/>
      <c r="AM120" s="1029"/>
      <c r="AN120" s="1029"/>
      <c r="AO120" s="1030"/>
      <c r="AP120" s="1032" t="s">
        <v>121</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7776226</v>
      </c>
      <c r="BR120" s="997"/>
      <c r="BS120" s="997"/>
      <c r="BT120" s="997"/>
      <c r="BU120" s="997"/>
      <c r="BV120" s="997">
        <v>8012925</v>
      </c>
      <c r="BW120" s="997"/>
      <c r="BX120" s="997"/>
      <c r="BY120" s="997"/>
      <c r="BZ120" s="997"/>
      <c r="CA120" s="997">
        <v>7163343</v>
      </c>
      <c r="CB120" s="997"/>
      <c r="CC120" s="997"/>
      <c r="CD120" s="997"/>
      <c r="CE120" s="997"/>
      <c r="CF120" s="1011">
        <v>20.5</v>
      </c>
      <c r="CG120" s="1012"/>
      <c r="CH120" s="1012"/>
      <c r="CI120" s="1012"/>
      <c r="CJ120" s="1012"/>
      <c r="CK120" s="1077" t="s">
        <v>462</v>
      </c>
      <c r="CL120" s="1078"/>
      <c r="CM120" s="1078"/>
      <c r="CN120" s="1078"/>
      <c r="CO120" s="1079"/>
      <c r="CP120" s="1085" t="s">
        <v>403</v>
      </c>
      <c r="CQ120" s="1086"/>
      <c r="CR120" s="1086"/>
      <c r="CS120" s="1086"/>
      <c r="CT120" s="1086"/>
      <c r="CU120" s="1086"/>
      <c r="CV120" s="1086"/>
      <c r="CW120" s="1086"/>
      <c r="CX120" s="1086"/>
      <c r="CY120" s="1086"/>
      <c r="CZ120" s="1086"/>
      <c r="DA120" s="1086"/>
      <c r="DB120" s="1086"/>
      <c r="DC120" s="1086"/>
      <c r="DD120" s="1086"/>
      <c r="DE120" s="1086"/>
      <c r="DF120" s="1087"/>
      <c r="DG120" s="996">
        <v>34837485</v>
      </c>
      <c r="DH120" s="997"/>
      <c r="DI120" s="997"/>
      <c r="DJ120" s="997"/>
      <c r="DK120" s="997"/>
      <c r="DL120" s="997">
        <v>33427992</v>
      </c>
      <c r="DM120" s="997"/>
      <c r="DN120" s="997"/>
      <c r="DO120" s="997"/>
      <c r="DP120" s="997"/>
      <c r="DQ120" s="997">
        <v>32437791</v>
      </c>
      <c r="DR120" s="997"/>
      <c r="DS120" s="997"/>
      <c r="DT120" s="997"/>
      <c r="DU120" s="997"/>
      <c r="DV120" s="998">
        <v>92.9</v>
      </c>
      <c r="DW120" s="998"/>
      <c r="DX120" s="998"/>
      <c r="DY120" s="998"/>
      <c r="DZ120" s="999"/>
    </row>
    <row r="121" spans="1:130" s="226" customFormat="1" ht="26.25" customHeight="1" x14ac:dyDescent="0.2">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121</v>
      </c>
      <c r="AB121" s="1029"/>
      <c r="AC121" s="1029"/>
      <c r="AD121" s="1029"/>
      <c r="AE121" s="1030"/>
      <c r="AF121" s="1031" t="s">
        <v>121</v>
      </c>
      <c r="AG121" s="1029"/>
      <c r="AH121" s="1029"/>
      <c r="AI121" s="1029"/>
      <c r="AJ121" s="1030"/>
      <c r="AK121" s="1031" t="s">
        <v>121</v>
      </c>
      <c r="AL121" s="1029"/>
      <c r="AM121" s="1029"/>
      <c r="AN121" s="1029"/>
      <c r="AO121" s="1030"/>
      <c r="AP121" s="1032" t="s">
        <v>121</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15810481</v>
      </c>
      <c r="BR121" s="990"/>
      <c r="BS121" s="990"/>
      <c r="BT121" s="990"/>
      <c r="BU121" s="990"/>
      <c r="BV121" s="990">
        <v>15832453</v>
      </c>
      <c r="BW121" s="990"/>
      <c r="BX121" s="990"/>
      <c r="BY121" s="990"/>
      <c r="BZ121" s="990"/>
      <c r="CA121" s="990">
        <v>15626089</v>
      </c>
      <c r="CB121" s="990"/>
      <c r="CC121" s="990"/>
      <c r="CD121" s="990"/>
      <c r="CE121" s="990"/>
      <c r="CF121" s="984">
        <v>44.7</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v>6551244</v>
      </c>
      <c r="DH121" s="990"/>
      <c r="DI121" s="990"/>
      <c r="DJ121" s="990"/>
      <c r="DK121" s="990"/>
      <c r="DL121" s="990">
        <v>6267010</v>
      </c>
      <c r="DM121" s="990"/>
      <c r="DN121" s="990"/>
      <c r="DO121" s="990"/>
      <c r="DP121" s="990"/>
      <c r="DQ121" s="990">
        <v>5859439</v>
      </c>
      <c r="DR121" s="990"/>
      <c r="DS121" s="990"/>
      <c r="DT121" s="990"/>
      <c r="DU121" s="990"/>
      <c r="DV121" s="991">
        <v>16.8</v>
      </c>
      <c r="DW121" s="991"/>
      <c r="DX121" s="991"/>
      <c r="DY121" s="991"/>
      <c r="DZ121" s="992"/>
    </row>
    <row r="122" spans="1:130" s="226" customFormat="1" ht="26.25" customHeight="1" x14ac:dyDescent="0.2">
      <c r="A122" s="1129"/>
      <c r="B122" s="1016"/>
      <c r="C122" s="986" t="s">
        <v>446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121</v>
      </c>
      <c r="AG122" s="1029"/>
      <c r="AH122" s="1029"/>
      <c r="AI122" s="1029"/>
      <c r="AJ122" s="1030"/>
      <c r="AK122" s="1031" t="s">
        <v>121</v>
      </c>
      <c r="AL122" s="1029"/>
      <c r="AM122" s="1029"/>
      <c r="AN122" s="1029"/>
      <c r="AO122" s="1030"/>
      <c r="AP122" s="1032" t="s">
        <v>121</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87995019</v>
      </c>
      <c r="BR122" s="1068"/>
      <c r="BS122" s="1068"/>
      <c r="BT122" s="1068"/>
      <c r="BU122" s="1068"/>
      <c r="BV122" s="1068">
        <v>88603025</v>
      </c>
      <c r="BW122" s="1068"/>
      <c r="BX122" s="1068"/>
      <c r="BY122" s="1068"/>
      <c r="BZ122" s="1068"/>
      <c r="CA122" s="1068">
        <v>86923808</v>
      </c>
      <c r="CB122" s="1068"/>
      <c r="CC122" s="1068"/>
      <c r="CD122" s="1068"/>
      <c r="CE122" s="1068"/>
      <c r="CF122" s="1088">
        <v>248.9</v>
      </c>
      <c r="CG122" s="1089"/>
      <c r="CH122" s="1089"/>
      <c r="CI122" s="1089"/>
      <c r="CJ122" s="1089"/>
      <c r="CK122" s="1080"/>
      <c r="CL122" s="1081"/>
      <c r="CM122" s="1081"/>
      <c r="CN122" s="1081"/>
      <c r="CO122" s="1082"/>
      <c r="CP122" s="1090" t="s">
        <v>402</v>
      </c>
      <c r="CQ122" s="1091"/>
      <c r="CR122" s="1091"/>
      <c r="CS122" s="1091"/>
      <c r="CT122" s="1091"/>
      <c r="CU122" s="1091"/>
      <c r="CV122" s="1091"/>
      <c r="CW122" s="1091"/>
      <c r="CX122" s="1091"/>
      <c r="CY122" s="1091"/>
      <c r="CZ122" s="1091"/>
      <c r="DA122" s="1091"/>
      <c r="DB122" s="1091"/>
      <c r="DC122" s="1091"/>
      <c r="DD122" s="1091"/>
      <c r="DE122" s="1091"/>
      <c r="DF122" s="1092"/>
      <c r="DG122" s="989">
        <v>458794</v>
      </c>
      <c r="DH122" s="990"/>
      <c r="DI122" s="990"/>
      <c r="DJ122" s="990"/>
      <c r="DK122" s="990"/>
      <c r="DL122" s="990">
        <v>441204</v>
      </c>
      <c r="DM122" s="990"/>
      <c r="DN122" s="990"/>
      <c r="DO122" s="990"/>
      <c r="DP122" s="990"/>
      <c r="DQ122" s="990">
        <v>469366</v>
      </c>
      <c r="DR122" s="990"/>
      <c r="DS122" s="990"/>
      <c r="DT122" s="990"/>
      <c r="DU122" s="990"/>
      <c r="DV122" s="991">
        <v>1.3</v>
      </c>
      <c r="DW122" s="991"/>
      <c r="DX122" s="991"/>
      <c r="DY122" s="991"/>
      <c r="DZ122" s="992"/>
    </row>
    <row r="123" spans="1:130" s="226" customFormat="1" ht="26.25" customHeight="1" x14ac:dyDescent="0.2">
      <c r="A123" s="1129"/>
      <c r="B123" s="1016"/>
      <c r="C123" s="986" t="s">
        <v>452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121</v>
      </c>
      <c r="AG123" s="1029"/>
      <c r="AH123" s="1029"/>
      <c r="AI123" s="1029"/>
      <c r="AJ123" s="1030"/>
      <c r="AK123" s="1031" t="s">
        <v>121</v>
      </c>
      <c r="AL123" s="1029"/>
      <c r="AM123" s="1029"/>
      <c r="AN123" s="1029"/>
      <c r="AO123" s="1030"/>
      <c r="AP123" s="1032" t="s">
        <v>121</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467</v>
      </c>
      <c r="BP123" s="1076"/>
      <c r="BQ123" s="1135">
        <v>111581726</v>
      </c>
      <c r="BR123" s="1136"/>
      <c r="BS123" s="1136"/>
      <c r="BT123" s="1136"/>
      <c r="BU123" s="1136"/>
      <c r="BV123" s="1136">
        <v>112448403</v>
      </c>
      <c r="BW123" s="1136"/>
      <c r="BX123" s="1136"/>
      <c r="BY123" s="1136"/>
      <c r="BZ123" s="1136"/>
      <c r="CA123" s="1136">
        <v>109713240</v>
      </c>
      <c r="CB123" s="1136"/>
      <c r="CC123" s="1136"/>
      <c r="CD123" s="1136"/>
      <c r="CE123" s="1136"/>
      <c r="CF123" s="1069"/>
      <c r="CG123" s="1070"/>
      <c r="CH123" s="1070"/>
      <c r="CI123" s="1070"/>
      <c r="CJ123" s="1071"/>
      <c r="CK123" s="1080"/>
      <c r="CL123" s="1081"/>
      <c r="CM123" s="1081"/>
      <c r="CN123" s="1081"/>
      <c r="CO123" s="1082"/>
      <c r="CP123" s="1090" t="s">
        <v>399</v>
      </c>
      <c r="CQ123" s="1091"/>
      <c r="CR123" s="1091"/>
      <c r="CS123" s="1091"/>
      <c r="CT123" s="1091"/>
      <c r="CU123" s="1091"/>
      <c r="CV123" s="1091"/>
      <c r="CW123" s="1091"/>
      <c r="CX123" s="1091"/>
      <c r="CY123" s="1091"/>
      <c r="CZ123" s="1091"/>
      <c r="DA123" s="1091"/>
      <c r="DB123" s="1091"/>
      <c r="DC123" s="1091"/>
      <c r="DD123" s="1091"/>
      <c r="DE123" s="1091"/>
      <c r="DF123" s="1092"/>
      <c r="DG123" s="1028">
        <v>424471</v>
      </c>
      <c r="DH123" s="1029"/>
      <c r="DI123" s="1029"/>
      <c r="DJ123" s="1029"/>
      <c r="DK123" s="1030"/>
      <c r="DL123" s="1031">
        <v>349355</v>
      </c>
      <c r="DM123" s="1029"/>
      <c r="DN123" s="1029"/>
      <c r="DO123" s="1029"/>
      <c r="DP123" s="1030"/>
      <c r="DQ123" s="1031">
        <v>244249</v>
      </c>
      <c r="DR123" s="1029"/>
      <c r="DS123" s="1029"/>
      <c r="DT123" s="1029"/>
      <c r="DU123" s="1030"/>
      <c r="DV123" s="1032">
        <v>0.7</v>
      </c>
      <c r="DW123" s="1033"/>
      <c r="DX123" s="1033"/>
      <c r="DY123" s="1033"/>
      <c r="DZ123" s="1034"/>
    </row>
    <row r="124" spans="1:130" s="226" customFormat="1" ht="26.25" customHeight="1" thickBot="1" x14ac:dyDescent="0.25">
      <c r="A124" s="1129"/>
      <c r="B124" s="1016"/>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121</v>
      </c>
      <c r="AG124" s="1029"/>
      <c r="AH124" s="1029"/>
      <c r="AI124" s="1029"/>
      <c r="AJ124" s="1030"/>
      <c r="AK124" s="1031" t="s">
        <v>121</v>
      </c>
      <c r="AL124" s="1029"/>
      <c r="AM124" s="1029"/>
      <c r="AN124" s="1029"/>
      <c r="AO124" s="1030"/>
      <c r="AP124" s="1032" t="s">
        <v>121</v>
      </c>
      <c r="AQ124" s="1033"/>
      <c r="AR124" s="1033"/>
      <c r="AS124" s="1033"/>
      <c r="AT124" s="1034"/>
      <c r="AU124" s="1131" t="s">
        <v>468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68.3</v>
      </c>
      <c r="BR124" s="1098"/>
      <c r="BS124" s="1098"/>
      <c r="BT124" s="1098"/>
      <c r="BU124" s="1098"/>
      <c r="BV124" s="1098">
        <v>70.8</v>
      </c>
      <c r="BW124" s="1098"/>
      <c r="BX124" s="1098"/>
      <c r="BY124" s="1098"/>
      <c r="BZ124" s="1098"/>
      <c r="CA124" s="1098">
        <v>78.900000000000006</v>
      </c>
      <c r="CB124" s="1098"/>
      <c r="CC124" s="1098"/>
      <c r="CD124" s="1098"/>
      <c r="CE124" s="1098"/>
      <c r="CF124" s="1099"/>
      <c r="CG124" s="1100"/>
      <c r="CH124" s="1100"/>
      <c r="CI124" s="1100"/>
      <c r="CJ124" s="1101"/>
      <c r="CK124" s="1083"/>
      <c r="CL124" s="1083"/>
      <c r="CM124" s="1083"/>
      <c r="CN124" s="1083"/>
      <c r="CO124" s="1084"/>
      <c r="CP124" s="1090" t="s">
        <v>469</v>
      </c>
      <c r="CQ124" s="1091"/>
      <c r="CR124" s="1091"/>
      <c r="CS124" s="1091"/>
      <c r="CT124" s="1091"/>
      <c r="CU124" s="1091"/>
      <c r="CV124" s="1091"/>
      <c r="CW124" s="1091"/>
      <c r="CX124" s="1091"/>
      <c r="CY124" s="1091"/>
      <c r="CZ124" s="1091"/>
      <c r="DA124" s="1091"/>
      <c r="DB124" s="1091"/>
      <c r="DC124" s="1091"/>
      <c r="DD124" s="1091"/>
      <c r="DE124" s="1091"/>
      <c r="DF124" s="1092"/>
      <c r="DG124" s="1075">
        <v>402940</v>
      </c>
      <c r="DH124" s="1054"/>
      <c r="DI124" s="1054"/>
      <c r="DJ124" s="1054"/>
      <c r="DK124" s="1055"/>
      <c r="DL124" s="1053">
        <v>377745</v>
      </c>
      <c r="DM124" s="1054"/>
      <c r="DN124" s="1054"/>
      <c r="DO124" s="1054"/>
      <c r="DP124" s="1055"/>
      <c r="DQ124" s="1053">
        <v>350500</v>
      </c>
      <c r="DR124" s="1054"/>
      <c r="DS124" s="1054"/>
      <c r="DT124" s="1054"/>
      <c r="DU124" s="1055"/>
      <c r="DV124" s="1056">
        <v>1</v>
      </c>
      <c r="DW124" s="1057"/>
      <c r="DX124" s="1057"/>
      <c r="DY124" s="1057"/>
      <c r="DZ124" s="1058"/>
    </row>
    <row r="125" spans="1:130" s="226" customFormat="1" ht="26.25" customHeight="1" x14ac:dyDescent="0.2">
      <c r="A125" s="1129"/>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121</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121</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x14ac:dyDescent="0.25">
      <c r="A126" s="1129"/>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411249</v>
      </c>
      <c r="AB126" s="1029"/>
      <c r="AC126" s="1029"/>
      <c r="AD126" s="1029"/>
      <c r="AE126" s="1030"/>
      <c r="AF126" s="1031">
        <v>194094</v>
      </c>
      <c r="AG126" s="1029"/>
      <c r="AH126" s="1029"/>
      <c r="AI126" s="1029"/>
      <c r="AJ126" s="1030"/>
      <c r="AK126" s="1031">
        <v>2014</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472</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121</v>
      </c>
      <c r="DM126" s="990"/>
      <c r="DN126" s="990"/>
      <c r="DO126" s="990"/>
      <c r="DP126" s="990"/>
      <c r="DQ126" s="990" t="s">
        <v>121</v>
      </c>
      <c r="DR126" s="990"/>
      <c r="DS126" s="990"/>
      <c r="DT126" s="990"/>
      <c r="DU126" s="990"/>
      <c r="DV126" s="991" t="s">
        <v>121</v>
      </c>
      <c r="DW126" s="991"/>
      <c r="DX126" s="991"/>
      <c r="DY126" s="991"/>
      <c r="DZ126" s="992"/>
    </row>
    <row r="127" spans="1:130" s="226" customFormat="1" ht="26.25" customHeight="1" x14ac:dyDescent="0.2">
      <c r="A127" s="1130"/>
      <c r="B127" s="1018"/>
      <c r="C127" s="1072" t="s">
        <v>473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121</v>
      </c>
      <c r="AB127" s="1029"/>
      <c r="AC127" s="1029"/>
      <c r="AD127" s="1029"/>
      <c r="AE127" s="1030"/>
      <c r="AF127" s="1031" t="s">
        <v>121</v>
      </c>
      <c r="AG127" s="1029"/>
      <c r="AH127" s="1029"/>
      <c r="AI127" s="1029"/>
      <c r="AJ127" s="1030"/>
      <c r="AK127" s="1031" t="s">
        <v>121</v>
      </c>
      <c r="AL127" s="1029"/>
      <c r="AM127" s="1029"/>
      <c r="AN127" s="1029"/>
      <c r="AO127" s="1030"/>
      <c r="AP127" s="1032" t="s">
        <v>121</v>
      </c>
      <c r="AQ127" s="1033"/>
      <c r="AR127" s="1033"/>
      <c r="AS127" s="1033"/>
      <c r="AT127" s="1034"/>
      <c r="AU127" s="262"/>
      <c r="AV127" s="262"/>
      <c r="AW127" s="262"/>
      <c r="AX127" s="1102" t="s">
        <v>474</v>
      </c>
      <c r="AY127" s="1103"/>
      <c r="AZ127" s="1103"/>
      <c r="BA127" s="1103"/>
      <c r="BB127" s="1103"/>
      <c r="BC127" s="1103"/>
      <c r="BD127" s="1103"/>
      <c r="BE127" s="1104"/>
      <c r="BF127" s="1105" t="s">
        <v>475</v>
      </c>
      <c r="BG127" s="1103"/>
      <c r="BH127" s="1103"/>
      <c r="BI127" s="1103"/>
      <c r="BJ127" s="1103"/>
      <c r="BK127" s="1103"/>
      <c r="BL127" s="1104"/>
      <c r="BM127" s="1105" t="s">
        <v>476</v>
      </c>
      <c r="BN127" s="1103"/>
      <c r="BO127" s="1103"/>
      <c r="BP127" s="1103"/>
      <c r="BQ127" s="1103"/>
      <c r="BR127" s="1103"/>
      <c r="BS127" s="1104"/>
      <c r="BT127" s="1105" t="s">
        <v>477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478</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121</v>
      </c>
      <c r="DR127" s="990"/>
      <c r="DS127" s="990"/>
      <c r="DT127" s="990"/>
      <c r="DU127" s="990"/>
      <c r="DV127" s="991" t="s">
        <v>121</v>
      </c>
      <c r="DW127" s="991"/>
      <c r="DX127" s="991"/>
      <c r="DY127" s="991"/>
      <c r="DZ127" s="992"/>
    </row>
    <row r="128" spans="1:130" s="226" customFormat="1" ht="26.25" customHeight="1" thickBot="1" x14ac:dyDescent="0.25">
      <c r="A128" s="1113" t="s">
        <v>479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480</v>
      </c>
      <c r="X128" s="1115"/>
      <c r="Y128" s="1115"/>
      <c r="Z128" s="1116"/>
      <c r="AA128" s="1117">
        <v>1864176</v>
      </c>
      <c r="AB128" s="1118"/>
      <c r="AC128" s="1118"/>
      <c r="AD128" s="1118"/>
      <c r="AE128" s="1119"/>
      <c r="AF128" s="1120">
        <v>1858162</v>
      </c>
      <c r="AG128" s="1118"/>
      <c r="AH128" s="1118"/>
      <c r="AI128" s="1118"/>
      <c r="AJ128" s="1119"/>
      <c r="AK128" s="1120">
        <v>1888362</v>
      </c>
      <c r="AL128" s="1118"/>
      <c r="AM128" s="1118"/>
      <c r="AN128" s="1118"/>
      <c r="AO128" s="1119"/>
      <c r="AP128" s="1121"/>
      <c r="AQ128" s="1122"/>
      <c r="AR128" s="1122"/>
      <c r="AS128" s="1122"/>
      <c r="AT128" s="1123"/>
      <c r="AU128" s="262"/>
      <c r="AV128" s="262"/>
      <c r="AW128" s="262"/>
      <c r="AX128" s="958" t="s">
        <v>481</v>
      </c>
      <c r="AY128" s="959"/>
      <c r="AZ128" s="959"/>
      <c r="BA128" s="959"/>
      <c r="BB128" s="959"/>
      <c r="BC128" s="959"/>
      <c r="BD128" s="959"/>
      <c r="BE128" s="960"/>
      <c r="BF128" s="1124" t="s">
        <v>121</v>
      </c>
      <c r="BG128" s="1125"/>
      <c r="BH128" s="1125"/>
      <c r="BI128" s="1125"/>
      <c r="BJ128" s="1125"/>
      <c r="BK128" s="1125"/>
      <c r="BL128" s="1126"/>
      <c r="BM128" s="1124">
        <v>11.41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482</v>
      </c>
      <c r="CQ128" s="1107"/>
      <c r="CR128" s="1107"/>
      <c r="CS128" s="1107"/>
      <c r="CT128" s="1107"/>
      <c r="CU128" s="1107"/>
      <c r="CV128" s="1107"/>
      <c r="CW128" s="1107"/>
      <c r="CX128" s="1107"/>
      <c r="CY128" s="1107"/>
      <c r="CZ128" s="1107"/>
      <c r="DA128" s="1107"/>
      <c r="DB128" s="1107"/>
      <c r="DC128" s="1107"/>
      <c r="DD128" s="1107"/>
      <c r="DE128" s="1107"/>
      <c r="DF128" s="1108"/>
      <c r="DG128" s="1109">
        <v>17081</v>
      </c>
      <c r="DH128" s="1110"/>
      <c r="DI128" s="1110"/>
      <c r="DJ128" s="1110"/>
      <c r="DK128" s="1110"/>
      <c r="DL128" s="1110">
        <v>15407</v>
      </c>
      <c r="DM128" s="1110"/>
      <c r="DN128" s="1110"/>
      <c r="DO128" s="1110"/>
      <c r="DP128" s="1110"/>
      <c r="DQ128" s="1110">
        <v>14389</v>
      </c>
      <c r="DR128" s="1110"/>
      <c r="DS128" s="1110"/>
      <c r="DT128" s="1110"/>
      <c r="DU128" s="1110"/>
      <c r="DV128" s="1111">
        <v>0</v>
      </c>
      <c r="DW128" s="1111"/>
      <c r="DX128" s="1111"/>
      <c r="DY128" s="1111"/>
      <c r="DZ128" s="1112"/>
    </row>
    <row r="129" spans="1:131" s="226" customFormat="1" ht="26.25" customHeight="1" x14ac:dyDescent="0.2">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483</v>
      </c>
      <c r="X129" s="1144"/>
      <c r="Y129" s="1144"/>
      <c r="Z129" s="1145"/>
      <c r="AA129" s="1028">
        <v>41799378</v>
      </c>
      <c r="AB129" s="1029"/>
      <c r="AC129" s="1029"/>
      <c r="AD129" s="1029"/>
      <c r="AE129" s="1030"/>
      <c r="AF129" s="1031">
        <v>41920372</v>
      </c>
      <c r="AG129" s="1029"/>
      <c r="AH129" s="1029"/>
      <c r="AI129" s="1029"/>
      <c r="AJ129" s="1030"/>
      <c r="AK129" s="1031">
        <v>41901223</v>
      </c>
      <c r="AL129" s="1029"/>
      <c r="AM129" s="1029"/>
      <c r="AN129" s="1029"/>
      <c r="AO129" s="1030"/>
      <c r="AP129" s="1146"/>
      <c r="AQ129" s="1147"/>
      <c r="AR129" s="1147"/>
      <c r="AS129" s="1147"/>
      <c r="AT129" s="1148"/>
      <c r="AU129" s="264"/>
      <c r="AV129" s="264"/>
      <c r="AW129" s="264"/>
      <c r="AX129" s="1137" t="s">
        <v>484</v>
      </c>
      <c r="AY129" s="1020"/>
      <c r="AZ129" s="1020"/>
      <c r="BA129" s="1020"/>
      <c r="BB129" s="1020"/>
      <c r="BC129" s="1020"/>
      <c r="BD129" s="1020"/>
      <c r="BE129" s="1021"/>
      <c r="BF129" s="1138" t="s">
        <v>121</v>
      </c>
      <c r="BG129" s="1139"/>
      <c r="BH129" s="1139"/>
      <c r="BI129" s="1139"/>
      <c r="BJ129" s="1139"/>
      <c r="BK129" s="1139"/>
      <c r="BL129" s="1140"/>
      <c r="BM129" s="1138">
        <v>16.41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485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486</v>
      </c>
      <c r="X130" s="1144"/>
      <c r="Y130" s="1144"/>
      <c r="Z130" s="1145"/>
      <c r="AA130" s="1028">
        <v>6474542</v>
      </c>
      <c r="AB130" s="1029"/>
      <c r="AC130" s="1029"/>
      <c r="AD130" s="1029"/>
      <c r="AE130" s="1030"/>
      <c r="AF130" s="1031">
        <v>6832596</v>
      </c>
      <c r="AG130" s="1029"/>
      <c r="AH130" s="1029"/>
      <c r="AI130" s="1029"/>
      <c r="AJ130" s="1030"/>
      <c r="AK130" s="1031">
        <v>6972983</v>
      </c>
      <c r="AL130" s="1029"/>
      <c r="AM130" s="1029"/>
      <c r="AN130" s="1029"/>
      <c r="AO130" s="1030"/>
      <c r="AP130" s="1146"/>
      <c r="AQ130" s="1147"/>
      <c r="AR130" s="1147"/>
      <c r="AS130" s="1147"/>
      <c r="AT130" s="1148"/>
      <c r="AU130" s="264"/>
      <c r="AV130" s="264"/>
      <c r="AW130" s="264"/>
      <c r="AX130" s="1137" t="s">
        <v>487</v>
      </c>
      <c r="AY130" s="1020"/>
      <c r="AZ130" s="1020"/>
      <c r="BA130" s="1020"/>
      <c r="BB130" s="1020"/>
      <c r="BC130" s="1020"/>
      <c r="BD130" s="1020"/>
      <c r="BE130" s="1021"/>
      <c r="BF130" s="1174">
        <v>7.1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488</v>
      </c>
      <c r="X131" s="1182"/>
      <c r="Y131" s="1182"/>
      <c r="Z131" s="1183"/>
      <c r="AA131" s="1075">
        <v>35324836</v>
      </c>
      <c r="AB131" s="1054"/>
      <c r="AC131" s="1054"/>
      <c r="AD131" s="1054"/>
      <c r="AE131" s="1055"/>
      <c r="AF131" s="1053">
        <v>35087776</v>
      </c>
      <c r="AG131" s="1054"/>
      <c r="AH131" s="1054"/>
      <c r="AI131" s="1054"/>
      <c r="AJ131" s="1055"/>
      <c r="AK131" s="1053">
        <v>34928240</v>
      </c>
      <c r="AL131" s="1054"/>
      <c r="AM131" s="1054"/>
      <c r="AN131" s="1054"/>
      <c r="AO131" s="1055"/>
      <c r="AP131" s="1184"/>
      <c r="AQ131" s="1185"/>
      <c r="AR131" s="1185"/>
      <c r="AS131" s="1185"/>
      <c r="AT131" s="1186"/>
      <c r="AU131" s="264"/>
      <c r="AV131" s="264"/>
      <c r="AW131" s="264"/>
      <c r="AX131" s="1156" t="s">
        <v>489</v>
      </c>
      <c r="AY131" s="1107"/>
      <c r="AZ131" s="1107"/>
      <c r="BA131" s="1107"/>
      <c r="BB131" s="1107"/>
      <c r="BC131" s="1107"/>
      <c r="BD131" s="1107"/>
      <c r="BE131" s="1108"/>
      <c r="BF131" s="1157">
        <v>78.900000000000006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490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491</v>
      </c>
      <c r="W132" s="1167"/>
      <c r="X132" s="1167"/>
      <c r="Y132" s="1167"/>
      <c r="Z132" s="1168"/>
      <c r="AA132" s="1169">
        <v>7.7094398970000002</v>
      </c>
      <c r="AB132" s="1170"/>
      <c r="AC132" s="1170"/>
      <c r="AD132" s="1170"/>
      <c r="AE132" s="1171"/>
      <c r="AF132" s="1172">
        <v>7.1690864650000004</v>
      </c>
      <c r="AG132" s="1170"/>
      <c r="AH132" s="1170"/>
      <c r="AI132" s="1170"/>
      <c r="AJ132" s="1171"/>
      <c r="AK132" s="1172">
        <v>6.5123607720000001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492</v>
      </c>
      <c r="W133" s="1150"/>
      <c r="X133" s="1150"/>
      <c r="Y133" s="1150"/>
      <c r="Z133" s="1151"/>
      <c r="AA133" s="1152">
        <v>7.8</v>
      </c>
      <c r="AB133" s="1153"/>
      <c r="AC133" s="1153"/>
      <c r="AD133" s="1153"/>
      <c r="AE133" s="1154"/>
      <c r="AF133" s="1152">
        <v>7.2</v>
      </c>
      <c r="AG133" s="1153"/>
      <c r="AH133" s="1153"/>
      <c r="AI133" s="1153"/>
      <c r="AJ133" s="1154"/>
      <c r="AK133" s="1152">
        <v>7.1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N3bqPcVY/8s6xD2nPp88jd9AWAkKzlrHUCc0ZASs3PoG7ZGC8fatmosUqGjpuoshKmgosbtCLXiCyq7hKj8wEA==" saltValue="RUQ3MXnupZ1WzQEXyns2W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493</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Roup9/0zCbozRt3mO7cxoRhDTnipJz5l0o1j+NiKOOvw50IId5O+UsWAvcW1FJ2bkDn38D7IpzwCdur/EFIgCQ==" saltValue="ohAtoiRABaXTS13CueiBF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JTndwRwFBLJQ25B2F0qCQSCvfA6GIZrKSJVI5p0qsqt+WXkWdr1unE9TNmBuoF5Qv1/nGPWrDQFGnwXWlAi+7w==" saltValue="wvQED4r3LHYPXgieNBgs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496</v>
      </c>
      <c r="AP7" s="283"/>
      <c r="AQ7" s="284" t="s">
        <v>497</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498</v>
      </c>
      <c r="AQ8" s="290" t="s">
        <v>499</v>
      </c>
      <c r="AR8" s="291" t="s">
        <v>500</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501</v>
      </c>
      <c r="AL9" s="1193"/>
      <c r="AM9" s="1193"/>
      <c r="AN9" s="1194"/>
      <c r="AO9" s="292">
        <v>11477657</v>
      </c>
      <c r="AP9" s="292">
        <v>60370</v>
      </c>
      <c r="AQ9" s="293">
        <v>56080</v>
      </c>
      <c r="AR9" s="294">
        <v>7.6</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502</v>
      </c>
      <c r="AL10" s="1193"/>
      <c r="AM10" s="1193"/>
      <c r="AN10" s="1194"/>
      <c r="AO10" s="295">
        <v>104641</v>
      </c>
      <c r="AP10" s="295">
        <v>550</v>
      </c>
      <c r="AQ10" s="296">
        <v>3754</v>
      </c>
      <c r="AR10" s="297">
        <v>-85.3</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503</v>
      </c>
      <c r="AL11" s="1193"/>
      <c r="AM11" s="1193"/>
      <c r="AN11" s="1194"/>
      <c r="AO11" s="295">
        <v>1475277</v>
      </c>
      <c r="AP11" s="295">
        <v>7760</v>
      </c>
      <c r="AQ11" s="296">
        <v>2189</v>
      </c>
      <c r="AR11" s="297">
        <v>254.5</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504</v>
      </c>
      <c r="AL12" s="1193"/>
      <c r="AM12" s="1193"/>
      <c r="AN12" s="1194"/>
      <c r="AO12" s="295">
        <v>845818</v>
      </c>
      <c r="AP12" s="295">
        <v>4449</v>
      </c>
      <c r="AQ12" s="296">
        <v>1449</v>
      </c>
      <c r="AR12" s="297">
        <v>207</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505</v>
      </c>
      <c r="AL13" s="1193"/>
      <c r="AM13" s="1193"/>
      <c r="AN13" s="1194"/>
      <c r="AO13" s="295" t="s">
        <v>506</v>
      </c>
      <c r="AP13" s="295" t="s">
        <v>506</v>
      </c>
      <c r="AQ13" s="296">
        <v>54</v>
      </c>
      <c r="AR13" s="297" t="s">
        <v>506</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507</v>
      </c>
      <c r="AL14" s="1193"/>
      <c r="AM14" s="1193"/>
      <c r="AN14" s="1194"/>
      <c r="AO14" s="295">
        <v>626567</v>
      </c>
      <c r="AP14" s="295">
        <v>3296</v>
      </c>
      <c r="AQ14" s="296">
        <v>1875</v>
      </c>
      <c r="AR14" s="297">
        <v>75.8</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508</v>
      </c>
      <c r="AL15" s="1193"/>
      <c r="AM15" s="1193"/>
      <c r="AN15" s="1194"/>
      <c r="AO15" s="295">
        <v>91783</v>
      </c>
      <c r="AP15" s="295">
        <v>483</v>
      </c>
      <c r="AQ15" s="296">
        <v>1160</v>
      </c>
      <c r="AR15" s="297">
        <v>-58.4</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509</v>
      </c>
      <c r="AL16" s="1196"/>
      <c r="AM16" s="1196"/>
      <c r="AN16" s="1197"/>
      <c r="AO16" s="295">
        <v>-1098290</v>
      </c>
      <c r="AP16" s="295">
        <v>-5777</v>
      </c>
      <c r="AQ16" s="296">
        <v>-3977</v>
      </c>
      <c r="AR16" s="297">
        <v>45.3</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13523453</v>
      </c>
      <c r="AP17" s="295">
        <v>71130</v>
      </c>
      <c r="AQ17" s="296">
        <v>62584</v>
      </c>
      <c r="AR17" s="297">
        <v>13.7</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514</v>
      </c>
      <c r="AL21" s="1188"/>
      <c r="AM21" s="1188"/>
      <c r="AN21" s="1189"/>
      <c r="AO21" s="307">
        <v>5.27</v>
      </c>
      <c r="AP21" s="308">
        <v>6.17</v>
      </c>
      <c r="AQ21" s="309">
        <v>-0.9</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515</v>
      </c>
      <c r="AL22" s="1188"/>
      <c r="AM22" s="1188"/>
      <c r="AN22" s="1189"/>
      <c r="AO22" s="312">
        <v>99</v>
      </c>
      <c r="AP22" s="313">
        <v>100.1</v>
      </c>
      <c r="AQ22" s="314">
        <v>-1.1000000000000001</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517</v>
      </c>
      <c r="AO27" s="273"/>
      <c r="AP27" s="273"/>
      <c r="AQ27" s="273"/>
      <c r="AR27" s="273"/>
      <c r="AS27" s="273"/>
      <c r="AT27" s="273"/>
    </row>
    <row r="28" spans="1:46" ht="16.2" x14ac:dyDescent="0.2">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496</v>
      </c>
      <c r="AP30" s="283"/>
      <c r="AQ30" s="284" t="s">
        <v>497</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498</v>
      </c>
      <c r="AQ31" s="290" t="s">
        <v>499</v>
      </c>
      <c r="AR31" s="291" t="s">
        <v>500</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520</v>
      </c>
      <c r="AL32" s="1204"/>
      <c r="AM32" s="1204"/>
      <c r="AN32" s="1205"/>
      <c r="AO32" s="322">
        <v>7051140</v>
      </c>
      <c r="AP32" s="322">
        <v>37087</v>
      </c>
      <c r="AQ32" s="323">
        <v>31427</v>
      </c>
      <c r="AR32" s="324">
        <v>18</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521</v>
      </c>
      <c r="AL33" s="1204"/>
      <c r="AM33" s="1204"/>
      <c r="AN33" s="1205"/>
      <c r="AO33" s="322" t="s">
        <v>506</v>
      </c>
      <c r="AP33" s="322" t="s">
        <v>506</v>
      </c>
      <c r="AQ33" s="323">
        <v>3</v>
      </c>
      <c r="AR33" s="324" t="s">
        <v>506</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522</v>
      </c>
      <c r="AL34" s="1204"/>
      <c r="AM34" s="1204"/>
      <c r="AN34" s="1205"/>
      <c r="AO34" s="322" t="s">
        <v>506</v>
      </c>
      <c r="AP34" s="322" t="s">
        <v>506</v>
      </c>
      <c r="AQ34" s="323">
        <v>30</v>
      </c>
      <c r="AR34" s="324" t="s">
        <v>506</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523</v>
      </c>
      <c r="AL35" s="1204"/>
      <c r="AM35" s="1204"/>
      <c r="AN35" s="1205"/>
      <c r="AO35" s="322">
        <v>3888717</v>
      </c>
      <c r="AP35" s="322">
        <v>20454</v>
      </c>
      <c r="AQ35" s="323">
        <v>10730</v>
      </c>
      <c r="AR35" s="324">
        <v>90.6</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524</v>
      </c>
      <c r="AL36" s="1204"/>
      <c r="AM36" s="1204"/>
      <c r="AN36" s="1205"/>
      <c r="AO36" s="322">
        <v>193760</v>
      </c>
      <c r="AP36" s="322">
        <v>1019</v>
      </c>
      <c r="AQ36" s="323">
        <v>463</v>
      </c>
      <c r="AR36" s="324">
        <v>120.1</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525</v>
      </c>
      <c r="AL37" s="1204"/>
      <c r="AM37" s="1204"/>
      <c r="AN37" s="1205"/>
      <c r="AO37" s="322">
        <v>2014</v>
      </c>
      <c r="AP37" s="322">
        <v>11</v>
      </c>
      <c r="AQ37" s="323">
        <v>1052</v>
      </c>
      <c r="AR37" s="324">
        <v>-99</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526</v>
      </c>
      <c r="AL38" s="1207"/>
      <c r="AM38" s="1207"/>
      <c r="AN38" s="1208"/>
      <c r="AO38" s="325">
        <v>367</v>
      </c>
      <c r="AP38" s="325">
        <v>2</v>
      </c>
      <c r="AQ38" s="326">
        <v>1</v>
      </c>
      <c r="AR38" s="314">
        <v>100</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527</v>
      </c>
      <c r="AL39" s="1207"/>
      <c r="AM39" s="1207"/>
      <c r="AN39" s="1208"/>
      <c r="AO39" s="322">
        <v>-1888362</v>
      </c>
      <c r="AP39" s="322">
        <v>-9932</v>
      </c>
      <c r="AQ39" s="323">
        <v>-7904</v>
      </c>
      <c r="AR39" s="324">
        <v>25.7</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528</v>
      </c>
      <c r="AL40" s="1204"/>
      <c r="AM40" s="1204"/>
      <c r="AN40" s="1205"/>
      <c r="AO40" s="322">
        <v>-6972983</v>
      </c>
      <c r="AP40" s="322">
        <v>-36676</v>
      </c>
      <c r="AQ40" s="323">
        <v>-27308</v>
      </c>
      <c r="AR40" s="324">
        <v>34.299999999999997</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2274653</v>
      </c>
      <c r="AP41" s="322">
        <v>11964</v>
      </c>
      <c r="AQ41" s="323">
        <v>8493</v>
      </c>
      <c r="AR41" s="324">
        <v>40.9</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496</v>
      </c>
      <c r="AN49" s="1200" t="s">
        <v>532</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533</v>
      </c>
      <c r="AO50" s="339" t="s">
        <v>534</v>
      </c>
      <c r="AP50" s="340" t="s">
        <v>535</v>
      </c>
      <c r="AQ50" s="341" t="s">
        <v>536</v>
      </c>
      <c r="AR50" s="342" t="s">
        <v>537</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10007171</v>
      </c>
      <c r="AN51" s="344">
        <v>51372</v>
      </c>
      <c r="AO51" s="345">
        <v>-37.200000000000003</v>
      </c>
      <c r="AP51" s="346">
        <v>41235</v>
      </c>
      <c r="AQ51" s="347">
        <v>5.6</v>
      </c>
      <c r="AR51" s="348">
        <v>-42.8</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4847735</v>
      </c>
      <c r="AN52" s="352">
        <v>24886</v>
      </c>
      <c r="AO52" s="353">
        <v>-8.4</v>
      </c>
      <c r="AP52" s="354">
        <v>22086</v>
      </c>
      <c r="AQ52" s="355">
        <v>4.2</v>
      </c>
      <c r="AR52" s="356">
        <v>-12.6</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10016956</v>
      </c>
      <c r="AN53" s="344">
        <v>51748</v>
      </c>
      <c r="AO53" s="345">
        <v>0.7</v>
      </c>
      <c r="AP53" s="346">
        <v>41862</v>
      </c>
      <c r="AQ53" s="347">
        <v>1.5</v>
      </c>
      <c r="AR53" s="348">
        <v>-0.8</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5044460</v>
      </c>
      <c r="AN54" s="352">
        <v>26060</v>
      </c>
      <c r="AO54" s="353">
        <v>4.7</v>
      </c>
      <c r="AP54" s="354">
        <v>23710</v>
      </c>
      <c r="AQ54" s="355">
        <v>7.4</v>
      </c>
      <c r="AR54" s="356">
        <v>-2.7</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9527912</v>
      </c>
      <c r="AN55" s="344">
        <v>49480</v>
      </c>
      <c r="AO55" s="345">
        <v>-4.4000000000000004</v>
      </c>
      <c r="AP55" s="346">
        <v>43554</v>
      </c>
      <c r="AQ55" s="347">
        <v>4</v>
      </c>
      <c r="AR55" s="348">
        <v>-8.4</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4731086</v>
      </c>
      <c r="AN56" s="352">
        <v>24570</v>
      </c>
      <c r="AO56" s="353">
        <v>-5.7</v>
      </c>
      <c r="AP56" s="354">
        <v>24811</v>
      </c>
      <c r="AQ56" s="355">
        <v>4.5999999999999996</v>
      </c>
      <c r="AR56" s="356">
        <v>-10.3</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7753617</v>
      </c>
      <c r="AN57" s="344">
        <v>40452</v>
      </c>
      <c r="AO57" s="345">
        <v>-18.2</v>
      </c>
      <c r="AP57" s="346">
        <v>42581</v>
      </c>
      <c r="AQ57" s="347">
        <v>-2.2000000000000002</v>
      </c>
      <c r="AR57" s="348">
        <v>-16</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4806114</v>
      </c>
      <c r="AN58" s="352">
        <v>25075</v>
      </c>
      <c r="AO58" s="353">
        <v>2.1</v>
      </c>
      <c r="AP58" s="354">
        <v>24354</v>
      </c>
      <c r="AQ58" s="355">
        <v>-1.8</v>
      </c>
      <c r="AR58" s="356">
        <v>3.9</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10368134</v>
      </c>
      <c r="AN59" s="344">
        <v>54534</v>
      </c>
      <c r="AO59" s="345">
        <v>34.799999999999997</v>
      </c>
      <c r="AP59" s="346">
        <v>45426</v>
      </c>
      <c r="AQ59" s="347">
        <v>6.7</v>
      </c>
      <c r="AR59" s="348">
        <v>28.1</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4628710</v>
      </c>
      <c r="AN60" s="352">
        <v>24346</v>
      </c>
      <c r="AO60" s="353">
        <v>-2.9</v>
      </c>
      <c r="AP60" s="354">
        <v>24508</v>
      </c>
      <c r="AQ60" s="355">
        <v>0.6</v>
      </c>
      <c r="AR60" s="356">
        <v>-3.5</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9534758</v>
      </c>
      <c r="AN61" s="359">
        <v>49517</v>
      </c>
      <c r="AO61" s="360">
        <v>-4.9000000000000004</v>
      </c>
      <c r="AP61" s="361">
        <v>42932</v>
      </c>
      <c r="AQ61" s="362">
        <v>3.1</v>
      </c>
      <c r="AR61" s="348">
        <v>-8</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4811621</v>
      </c>
      <c r="AN62" s="352">
        <v>24987</v>
      </c>
      <c r="AO62" s="353">
        <v>-2</v>
      </c>
      <c r="AP62" s="354">
        <v>23894</v>
      </c>
      <c r="AQ62" s="355">
        <v>3</v>
      </c>
      <c r="AR62" s="356">
        <v>-5</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aMG4Wgve4pXwMnEW2axPI9P303hlYPTuzdKs8SGFzquoiH8Ql2FBgCqOGRZOwGGczvuy/pJKerUnMx61Ity4/Q==" saltValue="TOhHJArGcOScAj1E6iOg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rLEN/EFCYTXNhEBhhnw23jdgcYoKXMyGzghC6w/k+l+bPILrrUr0n/eQdKX4UPjNbKdF9aaL6FFD3hZyw5FPw==" saltValue="sdnAlJTKCs3EhJGoB6jf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WH3r6Yfu5fbCCBM96+BkRSWN1TGgYYhglwJ8o+8jMd/06nuXqgj+2YOKhhpFrfTS6rWXcKcXPPPzENPW3HHUkQ==" saltValue="cjpYUT1T0ZIZFTXm2SVX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212" t="s">
        <v>3</v>
      </c>
      <c r="D47" s="1212"/>
      <c r="E47" s="1213"/>
      <c r="F47" s="11">
        <v>6.38</v>
      </c>
      <c r="G47" s="12">
        <v>7.17</v>
      </c>
      <c r="H47" s="12">
        <v>8.2899999999999991</v>
      </c>
      <c r="I47" s="12">
        <v>7.2</v>
      </c>
      <c r="J47" s="13">
        <v>5.22</v>
      </c>
    </row>
    <row r="48" spans="2:10" ht="57.75" customHeight="1" x14ac:dyDescent="0.2">
      <c r="B48" s="14"/>
      <c r="C48" s="1214" t="s">
        <v>4</v>
      </c>
      <c r="D48" s="1214"/>
      <c r="E48" s="1215"/>
      <c r="F48" s="15">
        <v>2.33</v>
      </c>
      <c r="G48" s="16">
        <v>2.2200000000000002</v>
      </c>
      <c r="H48" s="16">
        <v>2.1</v>
      </c>
      <c r="I48" s="16">
        <v>0.51</v>
      </c>
      <c r="J48" s="17">
        <v>1.24</v>
      </c>
    </row>
    <row r="49" spans="2:10" ht="57.75" customHeight="1" thickBot="1" x14ac:dyDescent="0.25">
      <c r="B49" s="18"/>
      <c r="C49" s="1216" t="s">
        <v>5</v>
      </c>
      <c r="D49" s="1216"/>
      <c r="E49" s="1217"/>
      <c r="F49" s="19">
        <v>1.9</v>
      </c>
      <c r="G49" s="20" t="s">
        <v>553</v>
      </c>
      <c r="H49" s="20" t="s">
        <v>554</v>
      </c>
      <c r="I49" s="20" t="s">
        <v>555</v>
      </c>
      <c r="J49" s="21" t="s">
        <v>556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VZW8h28h451uyfqhuw414tn+Ya9Rd930cekSdZfoE3ShCMRzsGq7eP+EVEidYLGZIry3cNTfFKVqFUhNRAAA7Q==" saltValue="KHRTebgjbnyOze432YZ7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2019-10-28T11:12:32Z</cp:lastPrinted>
  <dcterms:created xsi:type="dcterms:W3CDTF">2019-02-14T02:46:16Z</dcterms:created>
  <dcterms:modified xsi:type="dcterms:W3CDTF">2019-10-30T04:35:47Z</dcterms:modified>
  <cp:category/>
</cp:coreProperties>
</file>