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st00\redirect.V6\m-amano26\Desktop\R2経営分析表\"/>
    </mc:Choice>
  </mc:AlternateContent>
  <workbookProtection workbookAlgorithmName="SHA-512" workbookHashValue="qYvrGAyDxzCsddgaYEFdxU2IWkOxXwAr+NAQ+jPl4Zm9h5eDuzVCVSIbHptisuofvZaHH3zXWbUqcxPscXNzdA==" workbookSaltValue="0Tjb/OHbzvwB4BqLAGo/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<sst xmlns="http://schemas.openxmlformats.org/spreadsheetml/2006/main" count="239" uniqueCount="114">
  <si>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</si>
  <si>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</si>
  <si>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</si>
  <si>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</si>
  <si>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</si>
  <si>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</si>
  <si>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</si>
  <si>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</si>
  <si>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</si>
  <si>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</si>
  <si>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</si>
  <si>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</si>
  <si>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</si>
  <si>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</si>
  <si>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</si>
  <si>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</si>
  <si>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</si>
  <si>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</si>
  <si>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</si>
  <si>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</si>
  <si>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</si>
  <si>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</si>
  <si>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</si>
  <si>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</si>
  <si>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</si>
  <si>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</si>
  <si>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</si>
  <si>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</si>
  <si>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</si>
  <si>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</si>
  <si>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</si>
  <si>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</si>
  <si>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</si>
  <si>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</si>
  <si>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</si>
  <si>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</si>
  <si>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</si>
  <si>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</si>
  <si>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</si>
  <si>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</si>
  <si>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</si>
  <si>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</si>
  <si>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</si>
  <si>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</si>
  <si>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</si>
  <si>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</si>
  <si>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</si>
  <si>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</si>
  <si>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</si>
  <si>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</si>
  <si>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</si>
  <si>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</si>
  <si>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</si>
  <si>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</si>
  <si>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</si>
  <si>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</si>
  <si>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</si>
  <si>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</si>
  <si>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</si>
  <si>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</si>
  <si>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</si>
  <si>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</si>
  <si>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</si>
  <si>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</si>
  <si>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</si>
  <si>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</si>
  <si>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</si>
  <si>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</si>
  <si>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</si>
  <si>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</si>
  <si>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</si>
  <si>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</si>
  <si>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</si>
  <si>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</si>
  <si>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</si>
  <si>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</si>
  <si>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</si>
  <si>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</si>
  <si>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</si>
  <si>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</si>
  <si>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</si>
  <si>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</si>
  <si>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</si>
  <si>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</si>
  <si>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</si>
  <si>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</si>
  <si>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</si>
  <si>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</si>
  <si>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</si>
  <si>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</si>
  <si>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</si>
  <si>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</si>
  <si>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</si>
  <si>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</si>
  <si>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</si>
  <si>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</si>
  <si>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</si>
  <si>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</si>
  <si>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</si>
  <si>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</si>
  <si>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</si>
  <si>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</si>
  <si>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</si>
  <si>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</si>
  <si>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</si>
  <si>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</si>
  <si>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</si>
  <si>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</si>
  <si>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</si>
  <si>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</si>
  <si>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</si>
  <si>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①収益収支比率については、単年度での赤字が続いている。100％に近づけるよう、経費削減、使用料の改定などの経営改善を図る必要がある。
　⑤使用料の適正性の判断である経費回収率は、類似団体に比べても低い値となっている。年間の維持管理経費に見合う料金体系の検討が必要である。
　⑥費用の効率性の判断である汚水処理原価は、類似団体より低く概ね効率的な汚水処理がなされているといえる。
　⑦施設の効率性を示す施設利用率については、申請世帯に対し法令に基づいた適切な規模の施設を設置しているが、類似団体に比べやや低い値となっている。
　⑧水洗化率については、全国平均より高い数値示しているが、100%に達していないため今後も水洗化向上に努める必要がある。</t>
    <rPh sb="2" eb="4">
      <t>シュウエキ</t>
    </rPh>
    <rPh sb="4" eb="6">
      <t>シュウシ</t>
    </rPh>
    <rPh sb="6" eb="8">
      <t>ヒリツ</t>
    </rPh>
    <rPh sb="14" eb="17">
      <t>タンネンド</t>
    </rPh>
    <rPh sb="19" eb="21">
      <t>アカジ</t>
    </rPh>
    <rPh sb="22" eb="23">
      <t>ツヅ</t>
    </rPh>
    <rPh sb="33" eb="34">
      <t>チカ</t>
    </rPh>
    <rPh sb="40" eb="42">
      <t>ケイヒ</t>
    </rPh>
    <rPh sb="42" eb="44">
      <t>サクゲン</t>
    </rPh>
    <rPh sb="45" eb="48">
      <t>シヨウリョウ</t>
    </rPh>
    <rPh sb="49" eb="51">
      <t>カイテイ</t>
    </rPh>
    <rPh sb="54" eb="56">
      <t>ケイエイ</t>
    </rPh>
    <rPh sb="56" eb="58">
      <t>カイゼン</t>
    </rPh>
    <rPh sb="59" eb="60">
      <t>ハカ</t>
    </rPh>
    <rPh sb="61" eb="63">
      <t>ヒツヨウ</t>
    </rPh>
    <rPh sb="70" eb="73">
      <t>シヨウリョウ</t>
    </rPh>
    <rPh sb="74" eb="77">
      <t>テキセイセイ</t>
    </rPh>
    <rPh sb="78" eb="80">
      <t>ハンダン</t>
    </rPh>
    <rPh sb="83" eb="85">
      <t>ケイヒ</t>
    </rPh>
    <rPh sb="85" eb="87">
      <t>カイシュウ</t>
    </rPh>
    <rPh sb="87" eb="88">
      <t>リツ</t>
    </rPh>
    <rPh sb="90" eb="92">
      <t>ルイジ</t>
    </rPh>
    <rPh sb="92" eb="94">
      <t>ダンタイ</t>
    </rPh>
    <rPh sb="95" eb="96">
      <t>クラ</t>
    </rPh>
    <rPh sb="99" eb="100">
      <t>ヒク</t>
    </rPh>
    <rPh sb="101" eb="102">
      <t>アタイ</t>
    </rPh>
    <rPh sb="109" eb="111">
      <t>ネンカン</t>
    </rPh>
    <rPh sb="112" eb="114">
      <t>イジ</t>
    </rPh>
    <rPh sb="114" eb="116">
      <t>カンリ</t>
    </rPh>
    <rPh sb="116" eb="118">
      <t>ケイヒ</t>
    </rPh>
    <rPh sb="119" eb="121">
      <t>ミア</t>
    </rPh>
    <rPh sb="122" eb="124">
      <t>リョウキン</t>
    </rPh>
    <rPh sb="124" eb="126">
      <t>タイケイ</t>
    </rPh>
    <rPh sb="127" eb="129">
      <t>ケントウ</t>
    </rPh>
    <rPh sb="130" eb="132">
      <t>ヒツヨウ</t>
    </rPh>
    <rPh sb="139" eb="141">
      <t>ヒヨウ</t>
    </rPh>
    <rPh sb="142" eb="145">
      <t>コウリツセイ</t>
    </rPh>
    <rPh sb="146" eb="148">
      <t>ハンダン</t>
    </rPh>
    <rPh sb="151" eb="153">
      <t>オスイ</t>
    </rPh>
    <rPh sb="153" eb="155">
      <t>ショリ</t>
    </rPh>
    <rPh sb="155" eb="157">
      <t>ゲンカ</t>
    </rPh>
    <rPh sb="159" eb="161">
      <t>ルイジ</t>
    </rPh>
    <rPh sb="161" eb="163">
      <t>ダンタイ</t>
    </rPh>
    <rPh sb="165" eb="166">
      <t>ヒク</t>
    </rPh>
    <rPh sb="167" eb="168">
      <t>オオム</t>
    </rPh>
    <rPh sb="169" eb="171">
      <t>コウリツ</t>
    </rPh>
    <rPh sb="171" eb="172">
      <t>テキ</t>
    </rPh>
    <rPh sb="173" eb="175">
      <t>オスイ</t>
    </rPh>
    <rPh sb="175" eb="177">
      <t>ショリ</t>
    </rPh>
    <rPh sb="192" eb="194">
      <t>シセツ</t>
    </rPh>
    <rPh sb="195" eb="198">
      <t>コウリツセイ</t>
    </rPh>
    <rPh sb="199" eb="200">
      <t>シメ</t>
    </rPh>
    <rPh sb="201" eb="203">
      <t>シセツ</t>
    </rPh>
    <rPh sb="203" eb="205">
      <t>リヨウ</t>
    </rPh>
    <rPh sb="205" eb="206">
      <t>リツ</t>
    </rPh>
    <rPh sb="212" eb="214">
      <t>シンセイ</t>
    </rPh>
    <rPh sb="214" eb="216">
      <t>セタイ</t>
    </rPh>
    <rPh sb="217" eb="218">
      <t>タイ</t>
    </rPh>
    <rPh sb="219" eb="221">
      <t>ホウレイ</t>
    </rPh>
    <rPh sb="222" eb="223">
      <t>モト</t>
    </rPh>
    <rPh sb="226" eb="228">
      <t>テキセツ</t>
    </rPh>
    <rPh sb="229" eb="231">
      <t>キボ</t>
    </rPh>
    <rPh sb="232" eb="234">
      <t>シセツ</t>
    </rPh>
    <rPh sb="235" eb="237">
      <t>セッチ</t>
    </rPh>
    <rPh sb="243" eb="245">
      <t>ルイジ</t>
    </rPh>
    <rPh sb="245" eb="247">
      <t>ダンタイ</t>
    </rPh>
    <rPh sb="248" eb="249">
      <t>クラ</t>
    </rPh>
    <rPh sb="252" eb="253">
      <t>ヒク</t>
    </rPh>
    <rPh sb="254" eb="255">
      <t>アタイ</t>
    </rPh>
    <rPh sb="265" eb="268">
      <t>スイセンカ</t>
    </rPh>
    <rPh sb="268" eb="269">
      <t>リツ</t>
    </rPh>
    <rPh sb="275" eb="277">
      <t>ゼンコク</t>
    </rPh>
    <rPh sb="277" eb="279">
      <t>ヘイキン</t>
    </rPh>
    <rPh sb="281" eb="282">
      <t>タカ</t>
    </rPh>
    <rPh sb="283" eb="285">
      <t>スウチ</t>
    </rPh>
    <rPh sb="285" eb="286">
      <t>シメ</t>
    </rPh>
    <rPh sb="297" eb="298">
      <t>タッ</t>
    </rPh>
    <rPh sb="305" eb="307">
      <t>コンゴ</t>
    </rPh>
    <rPh sb="308" eb="311">
      <t>スイセンカ</t>
    </rPh>
    <rPh sb="311" eb="313">
      <t>コウジョウ</t>
    </rPh>
    <rPh sb="314" eb="315">
      <t>ツト</t>
    </rPh>
    <rPh sb="317" eb="319">
      <t>ヒツヨウ</t>
    </rPh>
    <phoneticPr fontId="4"/>
  </si>
  <si>
    <t>　戸別設置のため、各世帯の合併浄化槽の状況に応じた維持管理や修繕が必要となる。
　当初（平成20年）設置より11年が経過し、経年劣化による修繕が増加傾向にある。</t>
    <rPh sb="1" eb="3">
      <t>コベツ</t>
    </rPh>
    <rPh sb="3" eb="5">
      <t>セッチ</t>
    </rPh>
    <rPh sb="9" eb="12">
      <t>カクセタイ</t>
    </rPh>
    <rPh sb="13" eb="15">
      <t>ガッペイ</t>
    </rPh>
    <rPh sb="15" eb="18">
      <t>ジョウカソウ</t>
    </rPh>
    <rPh sb="19" eb="21">
      <t>ジョウキョウ</t>
    </rPh>
    <rPh sb="22" eb="23">
      <t>オウ</t>
    </rPh>
    <rPh sb="25" eb="27">
      <t>イジ</t>
    </rPh>
    <rPh sb="27" eb="29">
      <t>カンリ</t>
    </rPh>
    <rPh sb="30" eb="32">
      <t>シュウゼン</t>
    </rPh>
    <rPh sb="33" eb="35">
      <t>ヒツヨウ</t>
    </rPh>
    <rPh sb="41" eb="43">
      <t>トウショ</t>
    </rPh>
    <rPh sb="44" eb="46">
      <t>ヘイセイ</t>
    </rPh>
    <rPh sb="48" eb="49">
      <t>ネン</t>
    </rPh>
    <rPh sb="50" eb="52">
      <t>セッチ</t>
    </rPh>
    <rPh sb="56" eb="57">
      <t>ネン</t>
    </rPh>
    <rPh sb="58" eb="60">
      <t>ケイカ</t>
    </rPh>
    <rPh sb="62" eb="64">
      <t>ケイネン</t>
    </rPh>
    <rPh sb="64" eb="66">
      <t>レッカ</t>
    </rPh>
    <rPh sb="69" eb="71">
      <t>シュウゼン</t>
    </rPh>
    <rPh sb="72" eb="74">
      <t>ゾウカ</t>
    </rPh>
    <rPh sb="74" eb="76">
      <t>ケイコウ</t>
    </rPh>
    <phoneticPr fontId="4"/>
  </si>
  <si>
    <t>　施設については、汚水処理原価、施設利用率、水洗化率ともに概ね平均値となっているが、経費回収率については平均値を下回っている。単年度での赤字解消に向けて、料金収入や維持管理経費について経営の健全性、効率性について検討を行う必要がある。</t>
    <rPh sb="1" eb="3">
      <t>シセツ</t>
    </rPh>
    <rPh sb="9" eb="11">
      <t>オスイ</t>
    </rPh>
    <rPh sb="11" eb="13">
      <t>ショリ</t>
    </rPh>
    <rPh sb="13" eb="15">
      <t>ゲンカ</t>
    </rPh>
    <rPh sb="16" eb="18">
      <t>シセツ</t>
    </rPh>
    <rPh sb="18" eb="20">
      <t>リヨウ</t>
    </rPh>
    <rPh sb="20" eb="21">
      <t>リツ</t>
    </rPh>
    <rPh sb="22" eb="25">
      <t>スイセンカ</t>
    </rPh>
    <rPh sb="25" eb="26">
      <t>リツ</t>
    </rPh>
    <rPh sb="29" eb="30">
      <t>オオム</t>
    </rPh>
    <rPh sb="31" eb="34">
      <t>ヘイキンチ</t>
    </rPh>
    <rPh sb="42" eb="44">
      <t>ケイヒ</t>
    </rPh>
    <rPh sb="44" eb="46">
      <t>カイシュウ</t>
    </rPh>
    <rPh sb="46" eb="47">
      <t>リツ</t>
    </rPh>
    <rPh sb="52" eb="55">
      <t>ヘイキンチ</t>
    </rPh>
    <rPh sb="56" eb="58">
      <t>シタマワ</t>
    </rPh>
    <rPh sb="63" eb="66">
      <t>タンネンド</t>
    </rPh>
    <rPh sb="68" eb="70">
      <t>アカジ</t>
    </rPh>
    <rPh sb="70" eb="72">
      <t>カイショウ</t>
    </rPh>
    <rPh sb="73" eb="74">
      <t>ム</t>
    </rPh>
    <rPh sb="77" eb="79">
      <t>リョウキン</t>
    </rPh>
    <rPh sb="79" eb="81">
      <t>シュウニュウ</t>
    </rPh>
    <rPh sb="82" eb="84">
      <t>イジ</t>
    </rPh>
    <rPh sb="84" eb="86">
      <t>カンリ</t>
    </rPh>
    <rPh sb="86" eb="88">
      <t>ケイヒ</t>
    </rPh>
    <rPh sb="92" eb="94">
      <t>ケイエイ</t>
    </rPh>
    <rPh sb="95" eb="98">
      <t>ケンゼンセイ</t>
    </rPh>
    <rPh sb="99" eb="102">
      <t>コウリツセイ</t>
    </rPh>
    <rPh sb="106" eb="108">
      <t>ケントウ</t>
    </rPh>
    <rPh sb="109" eb="110">
      <t>オコナ</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</si>
</sst>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79-452A-B5C2-949FD6B57E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79-452A-B5C2-949FD6B57E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c:v>
                </c:pt>
                <c:pt idx="1">
                  <c:v>58.02</c:v>
                </c:pt>
                <c:pt idx="2">
                  <c:v>54.74</c:v>
                </c:pt>
                <c:pt idx="3">
                  <c:v>55.42</c:v>
                </c:pt>
                <c:pt idx="4">
                  <c:v>54.25</c:v>
                </c:pt>
              </c:numCache>
            </c:numRef>
          </c:val>
          <c:extLst>
            <c:ext xmlns:c16="http://schemas.microsoft.com/office/drawing/2014/chart" uri="{C3380CC4-5D6E-409C-BE32-E72D297353CC}">
              <c16:uniqueId val="{00000000-356F-48FC-9701-B4D52C7846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356F-48FC-9701-B4D52C7846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87.06</c:v>
                </c:pt>
                <c:pt idx="1">
                  <c:v>87.17</c:v>
                </c:pt>
                <c:pt idx="2">
                  <c:v>88.86</c:v>
                </c:pt>
                <c:pt idx="3">
                  <c:v>88.66</c:v>
                </c:pt>
                <c:pt idx="4">
                  <c:v>87.69</c:v>
                </c:pt>
              </c:numCache>
            </c:numRef>
          </c:val>
          <c:extLst>
            <c:ext xmlns:c16="http://schemas.microsoft.com/office/drawing/2014/chart" uri="{C3380CC4-5D6E-409C-BE32-E72D297353CC}">
              <c16:uniqueId val="{00000000-DAF5-4356-AD82-D7BAAFF3CF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DAF5-4356-AD82-D7BAAFF3CF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85.28</c:v>
                </c:pt>
                <c:pt idx="1">
                  <c:v>96.38</c:v>
                </c:pt>
                <c:pt idx="2">
                  <c:v>82.75</c:v>
                </c:pt>
                <c:pt idx="3">
                  <c:v>86.35</c:v>
                </c:pt>
                <c:pt idx="4">
                  <c:v>86.98</c:v>
                </c:pt>
              </c:numCache>
            </c:numRef>
          </c:val>
          <c:extLst>
            <c:ext xmlns:c16="http://schemas.microsoft.com/office/drawing/2014/chart" uri="{C3380CC4-5D6E-409C-BE32-E72D297353CC}">
              <c16:uniqueId val="{00000000-B144-4311-83C0-C4E72BD48A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4-4311-83C0-C4E72BD48A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7-49F1-9FDE-237FEDECD3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7-49F1-9FDE-237FEDECD3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B-4BF3-883C-22552C93C4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B-4BF3-883C-22552C93C4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D0-4B2C-A6B7-1FAE09ED88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0-4B2C-A6B7-1FAE09ED88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E-4D3C-B5E2-CED58591DA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E-4D3C-B5E2-CED58591DA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20.55</c:v>
                </c:pt>
              </c:numCache>
            </c:numRef>
          </c:val>
          <c:extLst>
            <c:ext xmlns:c16="http://schemas.microsoft.com/office/drawing/2014/chart" uri="{C3380CC4-5D6E-409C-BE32-E72D297353CC}">
              <c16:uniqueId val="{00000000-C5FC-4F3E-BC5A-02E38A1DF8E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C5FC-4F3E-BC5A-02E38A1DF8E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42.91</c:v>
                </c:pt>
                <c:pt idx="1">
                  <c:v>44.98</c:v>
                </c:pt>
                <c:pt idx="2">
                  <c:v>51.59</c:v>
                </c:pt>
                <c:pt idx="3">
                  <c:v>52.05</c:v>
                </c:pt>
                <c:pt idx="4">
                  <c:v>47.75</c:v>
                </c:pt>
              </c:numCache>
            </c:numRef>
          </c:val>
          <c:extLst>
            <c:ext xmlns:c16="http://schemas.microsoft.com/office/drawing/2014/chart" uri="{C3380CC4-5D6E-409C-BE32-E72D297353CC}">
              <c16:uniqueId val="{00000000-5A88-4401-A941-8025CA12D5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5A88-4401-A941-8025CA12D5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255</c:v>
                </c:pt>
                <c:pt idx="1">
                  <c:v>226.23</c:v>
                </c:pt>
                <c:pt idx="2">
                  <c:v>196.43</c:v>
                </c:pt>
                <c:pt idx="3">
                  <c:v>200.92</c:v>
                </c:pt>
                <c:pt idx="4">
                  <c:v>226.63</c:v>
                </c:pt>
              </c:numCache>
            </c:numRef>
          </c:val>
          <c:extLst>
            <c:ext xmlns:c16="http://schemas.microsoft.com/office/drawing/2014/chart" uri="{C3380CC4-5D6E-409C-BE32-E72D297353CC}">
              <c16:uniqueId val="{00000000-A988-48B7-9C1E-61B360E51C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A988-48B7-9C1E-61B360E51C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75771</v>
      </c>
      <c r="AM8" s="68"/>
      <c r="AN8" s="68"/>
      <c r="AO8" s="68"/>
      <c r="AP8" s="68"/>
      <c r="AQ8" s="68"/>
      <c r="AR8" s="68"/>
      <c r="AS8" s="68"/>
      <c r="AT8" s="67">
        <f>データ!T6</f>
        <v>71.95</v>
      </c>
      <c r="AU8" s="67"/>
      <c r="AV8" s="67"/>
      <c r="AW8" s="67"/>
      <c r="AX8" s="67"/>
      <c r="AY8" s="67"/>
      <c r="AZ8" s="67"/>
      <c r="BA8" s="67"/>
      <c r="BB8" s="67">
        <f>データ!U6</f>
        <v>1053.1099999999999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0.97</v>
      </c>
      <c r="Q10" s="67"/>
      <c r="R10" s="67"/>
      <c r="S10" s="67"/>
      <c r="T10" s="67"/>
      <c r="U10" s="67"/>
      <c r="V10" s="67"/>
      <c r="W10" s="67">
        <f>データ!Q6</f>
        <v>100</v>
      </c>
      <c r="X10" s="67"/>
      <c r="Y10" s="67"/>
      <c r="Z10" s="67"/>
      <c r="AA10" s="67"/>
      <c r="AB10" s="67"/>
      <c r="AC10" s="67"/>
      <c r="AD10" s="68">
        <f>データ!R6</f>
        <v>1728</v>
      </c>
      <c r="AE10" s="68"/>
      <c r="AF10" s="68"/>
      <c r="AG10" s="68"/>
      <c r="AH10" s="68"/>
      <c r="AI10" s="68"/>
      <c r="AJ10" s="68"/>
      <c r="AK10" s="2"/>
      <c r="AL10" s="68">
        <f>データ!V6</f>
        <v>731</v>
      </c>
      <c r="AM10" s="68"/>
      <c r="AN10" s="68"/>
      <c r="AO10" s="68"/>
      <c r="AP10" s="68"/>
      <c r="AQ10" s="68"/>
      <c r="AR10" s="68"/>
      <c r="AS10" s="68"/>
      <c r="AT10" s="67">
        <f>データ!W6</f>
        <v>0.01</v>
      </c>
      <c r="AU10" s="67"/>
      <c r="AV10" s="67"/>
      <c r="AW10" s="67"/>
      <c r="AX10" s="67"/>
      <c r="AY10" s="67"/>
      <c r="AZ10" s="67"/>
      <c r="BA10" s="67"/>
      <c r="BB10" s="67">
        <f>データ!X6</f>
        <v>73100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lSOJpmzD8QFjBJefe77nZ1S9RmiKbOzwmuTY/i5UiGhIbQW1xKwXb08UmRd/H0xsiy6n2tsxrQBA+5VUW+fitQ==" saltValue="J8xp6V8QNy8IDwMcHB/t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192104</v>
      </c>
      <c r="D6" s="33">
        <f t="shared" si="3"/>
        <v>47</v>
      </c>
      <c r="E6" s="33">
        <f t="shared" si="3"/>
        <v>18</v>
      </c>
      <c r="F6" s="33">
        <f t="shared" si="3"/>
        <v>0</v>
      </c>
      <c r="G6" s="33">
        <f t="shared" si="3"/>
        <v>0</v>
      </c>
      <c r="H6" s="33" t="str">
        <f t="shared" si="3"/>
        <v>山梨県　甲斐市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0.97</v>
      </c>
      <c r="Q6" s="34">
        <f t="shared" si="3"/>
        <v>100</v>
      </c>
      <c r="R6" s="34">
        <f t="shared" si="3"/>
        <v>1728</v>
      </c>
      <c r="S6" s="34">
        <f t="shared" si="3"/>
        <v>75771</v>
      </c>
      <c r="T6" s="34">
        <f t="shared" si="3"/>
        <v>71.95</v>
      </c>
      <c r="U6" s="34">
        <f t="shared" si="3"/>
        <v>1053.1099999999999</v>
      </c>
      <c r="V6" s="34">
        <f t="shared" si="3"/>
        <v>731</v>
      </c>
      <c r="W6" s="34">
        <f t="shared" si="3"/>
        <v>0.01</v>
      </c>
      <c r="X6" s="34">
        <f t="shared" si="3"/>
        <v>73100</v>
      </c>
      <c r="Y6" s="35">
        <f>IF(Y7="",NA(),Y7)</f>
        <v>85.28</v>
      </c>
      <c r="Z6" s="35">
        <f t="shared" ref="Z6:AH6" si="4">IF(Z7="",NA(),Z7)</f>
        <v>96.38</v>
      </c>
      <c r="AA6" s="35">
        <f t="shared" si="4"/>
        <v>82.75</v>
      </c>
      <c r="AB6" s="35">
        <f t="shared" si="4"/>
        <v>86.35</v>
      </c>
      <c r="AC6" s="35">
        <f t="shared" si="4"/>
        <v>86.98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20.55</v>
      </c>
      <c r="BK6" s="35">
        <f t="shared" si="7"/>
        <v>416.91</v>
      </c>
      <c r="BL6" s="35">
        <f t="shared" si="7"/>
        <v>392.19</v>
      </c>
      <c r="BM6" s="35">
        <f t="shared" si="7"/>
        <v>413.5</v>
      </c>
      <c r="BN6" s="35">
        <f t="shared" si="7"/>
        <v>407.42</v>
      </c>
      <c r="BO6" s="35">
        <f t="shared" si="7"/>
        <v>386.46</v>
      </c>
      <c r="BP6" s="34" t="str">
        <f>IF(BP7="","",IF(BP7="-","【-】","【"&amp;SUBSTITUTE(TEXT(BP7,"#,##0.00"),"-","△")&amp;"】"))</f>
        <v>【325.02】</v>
      </c>
      <c r="BQ6" s="35">
        <f>IF(BQ7="",NA(),BQ7)</f>
        <v>42.91</v>
      </c>
      <c r="BR6" s="35">
        <f t="shared" ref="BR6:BZ6" si="8">IF(BR7="",NA(),BR7)</f>
        <v>44.98</v>
      </c>
      <c r="BS6" s="35">
        <f t="shared" si="8"/>
        <v>51.59</v>
      </c>
      <c r="BT6" s="35">
        <f t="shared" si="8"/>
        <v>52.05</v>
      </c>
      <c r="BU6" s="35">
        <f t="shared" si="8"/>
        <v>47.75</v>
      </c>
      <c r="BV6" s="35">
        <f t="shared" si="8"/>
        <v>57.93</v>
      </c>
      <c r="BW6" s="35">
        <f t="shared" si="8"/>
        <v>57.03</v>
      </c>
      <c r="BX6" s="35">
        <f t="shared" si="8"/>
        <v>55.84</v>
      </c>
      <c r="BY6" s="35">
        <f t="shared" si="8"/>
        <v>57.08</v>
      </c>
      <c r="BZ6" s="35">
        <f t="shared" si="8"/>
        <v>55.85</v>
      </c>
      <c r="CA6" s="34" t="str">
        <f>IF(CA7="","",IF(CA7="-","【-】","【"&amp;SUBSTITUTE(TEXT(CA7,"#,##0.00"),"-","△")&amp;"】"))</f>
        <v>【60.61】</v>
      </c>
      <c r="CB6" s="35">
        <f>IF(CB7="",NA(),CB7)</f>
        <v>255</v>
      </c>
      <c r="CC6" s="35">
        <f t="shared" ref="CC6:CK6" si="9">IF(CC7="",NA(),CC7)</f>
        <v>226.23</v>
      </c>
      <c r="CD6" s="35">
        <f t="shared" si="9"/>
        <v>196.43</v>
      </c>
      <c r="CE6" s="35">
        <f t="shared" si="9"/>
        <v>200.92</v>
      </c>
      <c r="CF6" s="35">
        <f t="shared" si="9"/>
        <v>226.63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54</v>
      </c>
      <c r="CN6" s="35">
        <f t="shared" ref="CN6:CV6" si="10">IF(CN7="",NA(),CN7)</f>
        <v>58.02</v>
      </c>
      <c r="CO6" s="35">
        <f t="shared" si="10"/>
        <v>54.74</v>
      </c>
      <c r="CP6" s="35">
        <f t="shared" si="10"/>
        <v>55.42</v>
      </c>
      <c r="CQ6" s="35">
        <f t="shared" si="10"/>
        <v>54.25</v>
      </c>
      <c r="CR6" s="35">
        <f t="shared" si="10"/>
        <v>59.08</v>
      </c>
      <c r="CS6" s="35">
        <f t="shared" si="10"/>
        <v>58.25</v>
      </c>
      <c r="CT6" s="35">
        <f t="shared" si="10"/>
        <v>61.55</v>
      </c>
      <c r="CU6" s="35">
        <f t="shared" si="10"/>
        <v>57.22</v>
      </c>
      <c r="CV6" s="35">
        <f t="shared" si="10"/>
        <v>54.93</v>
      </c>
      <c r="CW6" s="34" t="str">
        <f>IF(CW7="","",IF(CW7="-","【-】","【"&amp;SUBSTITUTE(TEXT(CW7,"#,##0.00"),"-","△")&amp;"】"))</f>
        <v>【57.80】</v>
      </c>
      <c r="CX6" s="35">
        <f>IF(CX7="",NA(),CX7)</f>
        <v>87.06</v>
      </c>
      <c r="CY6" s="35">
        <f t="shared" ref="CY6:DG6" si="11">IF(CY7="",NA(),CY7)</f>
        <v>87.17</v>
      </c>
      <c r="CZ6" s="35">
        <f t="shared" si="11"/>
        <v>88.86</v>
      </c>
      <c r="DA6" s="35">
        <f t="shared" si="11"/>
        <v>88.66</v>
      </c>
      <c r="DB6" s="35">
        <f t="shared" si="11"/>
        <v>87.69</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192104</v>
      </c>
      <c r="D7" s="37">
        <v>47</v>
      </c>
      <c r="E7" s="37">
        <v>18</v>
      </c>
      <c r="F7" s="37">
        <v>0</v>
      </c>
      <c r="G7" s="37">
        <v>0</v>
      </c>
      <c r="H7" s="37" t="s">
        <v>98</v>
      </c>
      <c r="I7" s="37" t="s">
        <v>99</v>
      </c>
      <c r="J7" s="37" t="s">
        <v>100</v>
      </c>
      <c r="K7" s="37" t="s">
        <v>101</v>
      </c>
      <c r="L7" s="37" t="s">
        <v>102</v>
      </c>
      <c r="M7" s="37" t="s">
        <v>103</v>
      </c>
      <c r="N7" s="38" t="s">
        <v>104</v>
      </c>
      <c r="O7" s="38" t="s">
        <v>105</v>
      </c>
      <c r="P7" s="38">
        <v>0.97</v>
      </c>
      <c r="Q7" s="38">
        <v>100</v>
      </c>
      <c r="R7" s="38">
        <v>1728</v>
      </c>
      <c r="S7" s="38">
        <v>75771</v>
      </c>
      <c r="T7" s="38">
        <v>71.95</v>
      </c>
      <c r="U7" s="38">
        <v>1053.1099999999999</v>
      </c>
      <c r="V7" s="38">
        <v>731</v>
      </c>
      <c r="W7" s="38">
        <v>0.01</v>
      </c>
      <c r="X7" s="38">
        <v>73100</v>
      </c>
      <c r="Y7" s="38">
        <v>85.28</v>
      </c>
      <c r="Z7" s="38">
        <v>96.38</v>
      </c>
      <c r="AA7" s="38">
        <v>82.75</v>
      </c>
      <c r="AB7" s="38">
        <v>86.35</v>
      </c>
      <c r="AC7" s="38">
        <v>86.98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20.55</v>
      </c>
      <c r="BK7" s="38">
        <v>416.91</v>
      </c>
      <c r="BL7" s="38">
        <v>392.19</v>
      </c>
      <c r="BM7" s="38">
        <v>413.5</v>
      </c>
      <c r="BN7" s="38">
        <v>407.42</v>
      </c>
      <c r="BO7" s="38">
        <v>386.46</v>
      </c>
      <c r="BP7" s="38">
        <v>325.02</v>
      </c>
      <c r="BQ7" s="38">
        <v>42.91</v>
      </c>
      <c r="BR7" s="38">
        <v>44.98</v>
      </c>
      <c r="BS7" s="38">
        <v>51.59</v>
      </c>
      <c r="BT7" s="38">
        <v>52.05</v>
      </c>
      <c r="BU7" s="38">
        <v>47.75</v>
      </c>
      <c r="BV7" s="38">
        <v>57.93</v>
      </c>
      <c r="BW7" s="38">
        <v>57.03</v>
      </c>
      <c r="BX7" s="38">
        <v>55.84</v>
      </c>
      <c r="BY7" s="38">
        <v>57.08</v>
      </c>
      <c r="BZ7" s="38">
        <v>55.85</v>
      </c>
      <c r="CA7" s="38">
        <v>60.61</v>
      </c>
      <c r="CB7" s="38">
        <v>255</v>
      </c>
      <c r="CC7" s="38">
        <v>226.23</v>
      </c>
      <c r="CD7" s="38">
        <v>196.43</v>
      </c>
      <c r="CE7" s="38">
        <v>200.92</v>
      </c>
      <c r="CF7" s="38">
        <v>226.63</v>
      </c>
      <c r="CG7" s="38">
        <v>276.93</v>
      </c>
      <c r="CH7" s="38">
        <v>283.73</v>
      </c>
      <c r="CI7" s="38">
        <v>287.57</v>
      </c>
      <c r="CJ7" s="38">
        <v>286.86</v>
      </c>
      <c r="CK7" s="38">
        <v>287.91000000000003</v>
      </c>
      <c r="CL7" s="38">
        <v>270.94</v>
      </c>
      <c r="CM7" s="38">
        <v>54</v>
      </c>
      <c r="CN7" s="38">
        <v>58.02</v>
      </c>
      <c r="CO7" s="38">
        <v>54.74</v>
      </c>
      <c r="CP7" s="38">
        <v>55.42</v>
      </c>
      <c r="CQ7" s="38">
        <v>54.25</v>
      </c>
      <c r="CR7" s="38">
        <v>59.08</v>
      </c>
      <c r="CS7" s="38">
        <v>58.25</v>
      </c>
      <c r="CT7" s="38">
        <v>61.55</v>
      </c>
      <c r="CU7" s="38">
        <v>57.22</v>
      </c>
      <c r="CV7" s="38">
        <v>54.93</v>
      </c>
      <c r="CW7" s="38">
        <v>57.8</v>
      </c>
      <c r="CX7" s="38">
        <v>87.06</v>
      </c>
      <c r="CY7" s="38">
        <v>87.17</v>
      </c>
      <c r="CZ7" s="38">
        <v>88.86</v>
      </c>
      <c r="DA7" s="38">
        <v>88.66</v>
      </c>
      <c r="DB7" s="38">
        <v>87.69</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天野真</cp:lastModifiedBy>
  <dcterms:created xsi:type="dcterms:W3CDTF">2019-12-05T05:29:12Z</dcterms:created>
  <dcterms:modified xsi:type="dcterms:W3CDTF">2020-01-23T05:56:30Z</dcterms:modified>
  <cp:category/>
</cp:coreProperties>
</file>