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都留市\"/>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<sst xmlns="http://schemas.openxmlformats.org/spreadsheetml/2006/main" count="1148" uniqueCount="622">
  <si>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</si>
  <si>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</si>
  <si>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</si>
  <si>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</si>
  <si>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</si>
  <si>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</si>
  <si>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</si>
  <si>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</si>
  <si>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</si>
  <si>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</si>
  <si>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</si>
  <si>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</si>
  <si>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</si>
  <si>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</si>
  <si>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</si>
  <si>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</si>
  <si>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</si>
  <si>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</si>
  <si>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</si>
  <si>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</si>
  <si>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</si>
  <si>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</si>
  <si>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</si>
  <si>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</si>
  <si>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</si>
  <si>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</si>
  <si>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</si>
  <si>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</si>
  <si>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</si>
  <si>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</si>
  <si>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</si>
  <si>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</si>
  <si>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</si>
  <si>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</si>
  <si>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</si>
  <si>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</si>
  <si>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</si>
  <si>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</si>
  <si>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</si>
  <si>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</si>
  <si>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</si>
  <si>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</si>
  <si>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</si>
  <si>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</si>
  <si>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</si>
  <si>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</si>
  <si>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</si>
  <si>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</si>
  <si>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</si>
  <si>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</si>
  <si>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</si>
  <si>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</si>
  <si>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</si>
  <si>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</si>
  <si>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</si>
  <si>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</si>
  <si>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</si>
  <si>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</si>
  <si>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</si>
  <si>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</si>
  <si>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</si>
  <si>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</si>
  <si>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</si>
  <si>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</si>
  <si>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</si>
  <si>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</si>
  <si>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</si>
  <si>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</si>
  <si>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</si>
  <si>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</si>
  <si>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</si>
  <si>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</si>
  <si>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</si>
  <si>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</si>
  <si>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</si>
  <si>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</si>
  <si>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</si>
  <si>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</si>
  <si>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</si>
  <si>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</si>
  <si>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</si>
  <si>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</si>
  <si>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</si>
  <si>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</si>
  <si>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</si>
  <si>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</si>
  <si>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</si>
  <si>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</si>
  <si>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</si>
  <si>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</si>
  <si>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</si>
  <si>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</si>
  <si>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</si>
  <si>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</si>
  <si>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</si>
  <si>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</si>
  <si>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</si>
  <si>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</si>
  <si>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都留市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</si>
  <si>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</si>
  <si>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</si>
  <si>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</si>
  <si>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</si>
  <si>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</si>
  <si>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</si>
  <si>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</si>
  <si>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</si>
  <si>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</si>
  <si>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</si>
  <si>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</si>
  <si>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</si>
  <si>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</si>
  <si>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</si>
  <si>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</si>
  <si>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</si>
  <si>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</si>
  <si>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</si>
  <si>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</si>
  <si>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</si>
  <si>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</si>
  <si>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</si>
  <si>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</si>
  <si>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</si>
  <si>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</si>
  <si>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</si>
  <si>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</si>
  <si>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</si>
  <si>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</si>
  <si>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</si>
  <si>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</si>
  <si>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</si>
  <si>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</si>
  <si>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</si>
  <si>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</si>
  <si>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</si>
  <si>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</si>
  <si>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</si>
  <si>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</si>
  <si>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</si>
  <si>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</si>
  <si>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</si>
  <si>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</si>
  <si>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</si>
  <si>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</si>
  <si>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</si>
  <si>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</si>
  <si>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</si>
  <si>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</si>
  <si>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</si>
  <si>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</si>
  <si>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</si>
  <si>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</si>
  <si>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</si>
  <si>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</si>
  <si>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</si>
  <si>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</si>
  <si>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</si>
  <si>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</si>
  <si>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</si>
  <si>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</si>
  <si>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</si>
  <si>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</si>
  <si>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</si>
  <si>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</si>
  <si>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</si>
  <si>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</si>
  <si>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</si>
  <si>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</si>
  <si>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</si>
  <si>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</si>
  <si>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</si>
  <si>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</si>
  <si>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</si>
  <si>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</si>
  <si>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</si>
  <si>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</si>
  <si>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</si>
  <si>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</si>
  <si>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</si>
  <si>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</si>
  <si>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</si>
  <si>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</si>
  <si>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</si>
  <si>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</si>
  <si>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</si>
  <si>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</si>
  <si>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</si>
  <si>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</si>
  <si>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</si>
  <si>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</si>
  <si>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</si>
  <si>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</si>
  <si>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</si>
  <si>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</si>
  <si>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</si>
  <si>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</si>
  <si>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</si>
  <si>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</si>
  <si>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</si>
  <si>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</si>
  <si>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</si>
  <si>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</si>
  <si>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</si>
  <si>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</si>
  <si>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</si>
  <si>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</si>
  <si>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</si>
  <si>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</si>
  <si>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</si>
  <si>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</si>
  <si>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</si>
  <si>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</si>
  <si>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</si>
  <si>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</si>
  <si>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</si>
  <si>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山梨県都留市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</si>
  <si>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</si>
  <si>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</si>
  <si>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</si>
  <si>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</si>
  <si>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</si>
  <si>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</si>
  <si>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</si>
  <si>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</si>
  <si>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</si>
  <si>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</si>
  <si>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</si>
  <si>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</si>
  <si>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</si>
  <si>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</si>
  <si>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</si>
  <si>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</si>
  <si>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</si>
  <si>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</si>
  <si>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</si>
  <si>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</si>
  <si>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</si>
  <si>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</si>
  <si>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</si>
  <si>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</si>
  <si>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</si>
  <si>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</si>
  <si>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</si>
  <si>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</si>
  <si>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</si>
  <si>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</si>
  <si>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</si>
  <si>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</si>
  <si>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</si>
  <si>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</si>
  <si>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</si>
  <si>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</si>
  <si>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</si>
  <si>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</si>
  <si>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</si>
  <si>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</si>
  <si>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</si>
  <si>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</si>
  <si>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</si>
  <si>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</si>
  <si>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</si>
  <si>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</si>
  <si>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</si>
  <si>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</si>
  <si>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</si>
  <si>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</si>
  <si>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</si>
  <si>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</si>
  <si>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</si>
  <si>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</si>
  <si>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</si>
  <si>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</si>
  <si>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</si>
  <si>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</si>
  <si>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</si>
  <si>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</si>
  <si>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</si>
  <si>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</si>
  <si>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</si>
  <si>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</si>
  <si>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</si>
  <si>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</si>
  <si>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</si>
  <si>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</si>
  <si>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</si>
  <si>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</si>
  <si>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</si>
  <si>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</si>
  <si>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</si>
  <si>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</si>
  <si>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</si>
  <si>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</si>
  <si>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</si>
  <si>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</si>
  <si>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</si>
  <si>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</si>
  <si>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</si>
  <si>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</si>
  <si>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</si>
  <si>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</si>
  <si>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</si>
  <si>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</si>
  <si>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</si>
  <si>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</si>
  <si>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</si>
  <si>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</si>
  <si>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</si>
  <si>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</si>
  <si>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</si>
  <si>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</si>
  <si>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</si>
  <si>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</si>
  <si>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</si>
  <si>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</si>
  <si>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</si>
  <si>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</si>
  <si>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</si>
  <si>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</si>
  <si>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</si>
  <si>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</si>
  <si>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</si>
  <si>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</si>
  <si>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</si>
  <si>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</si>
  <si>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</si>
  <si>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</si>
  <si>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</si>
  <si>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</si>
  <si>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</si>
  <si>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</si>
  <si>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</si>
  <si>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</si>
  <si>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</si>
  <si>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</si>
  <si>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</si>
  <si>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</si>
  <si>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</si>
  <si>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</si>
  <si>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</si>
  <si>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</si>
  <si>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</si>
  <si>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</si>
  <si>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</si>
  <si>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</si>
  <si>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</si>
  <si>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</si>
  <si>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</si>
  <si>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</si>
  <si>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</si>
  <si>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</si>
  <si>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</si>
  <si>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</si>
  <si>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</si>
  <si>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</si>
  <si>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</si>
  <si>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</si>
  <si>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</si>
  <si>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</si>
  <si>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</si>
  <si>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</si>
  <si>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</si>
  <si>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</si>
  <si>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</si>
  <si>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</si>
  <si>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</si>
  <si>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</si>
  <si>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山梨県都留市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</si>
  <si>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</si>
  <si>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</si>
  <si>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</si>
  <si>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</si>
  <si>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</si>
  <si>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</si>
  <si>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</si>
  <si>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</si>
  <si>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</si>
  <si>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</si>
  <si>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</si>
  <si>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</si>
  <si>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</si>
  <si>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</si>
  <si>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</si>
  <si>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</si>
  <si>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</si>
  <si>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</si>
  <si>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</si>
  <si>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</si>
  <si>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</si>
  <si>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</si>
  <si>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</si>
  <si>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</si>
  <si>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</si>
  <si>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</si>
  <si>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</si>
  <si>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</si>
  <si>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</si>
  <si>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</si>
  <si>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</si>
  <si>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</si>
  <si>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</si>
  <si>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</si>
  <si>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</si>
  <si>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</si>
  <si>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介護保険サービス事業特別会計</t>
    <phoneticPr fontId="5"/>
  </si>
  <si>
    <t>-</t>
    <phoneticPr fontId="5"/>
  </si>
  <si>
    <t>後期高齢者医療特別会計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</si>
  <si>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</si>
  <si>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</si>
  <si>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</si>
  <si>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</si>
  <si>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</si>
  <si>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</si>
  <si>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</si>
  <si>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</si>
  <si>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</si>
  <si>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</si>
  <si>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</si>
  <si>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</si>
  <si>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</si>
  <si>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</si>
  <si>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</si>
  <si>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</si>
  <si>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</si>
  <si>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</si>
  <si>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</si>
  <si>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</si>
  <si>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</si>
  <si>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</si>
  <si>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</si>
  <si>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</si>
  <si>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</si>
  <si>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</si>
  <si>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</si>
  <si>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</si>
  <si>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</si>
  <si>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</si>
  <si>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</si>
  <si>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</si>
  <si>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</si>
  <si>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</si>
  <si>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</si>
  <si>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</si>
  <si>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</si>
  <si>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</si>
  <si>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</si>
  <si>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</si>
  <si>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</si>
  <si>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</si>
  <si>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</si>
  <si>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</si>
  <si>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</si>
  <si>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</si>
  <si>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</si>
  <si>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</si>
  <si>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</si>
  <si>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</si>
  <si>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</si>
  <si>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</si>
  <si>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</si>
  <si>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</si>
  <si>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</si>
  <si>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</si>
  <si>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</si>
  <si>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</si>
  <si>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</si>
  <si>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</si>
  <si>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</si>
  <si>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</si>
  <si>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</si>
  <si>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</si>
  <si>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</si>
  <si>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</si>
  <si>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</si>
  <si>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</si>
  <si>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</si>
  <si>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</si>
  <si>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</si>
  <si>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</si>
  <si>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</si>
  <si>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</si>
  <si>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</si>
  <si>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</si>
  <si>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</si>
  <si>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</si>
  <si>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</si>
  <si>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</si>
  <si>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</si>
  <si>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</si>
  <si>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</si>
  <si>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</si>
  <si>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</si>
  <si>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</si>
  <si>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</si>
  <si>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</si>
  <si>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</si>
  <si>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</si>
  <si>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</si>
  <si>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</si>
  <si>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</si>
  <si>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</si>
  <si>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</si>
  <si>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</si>
  <si>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</si>
  <si>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</si>
  <si>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</si>
  <si>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</si>
  <si>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</si>
  <si>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</si>
  <si>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</si>
  <si>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</si>
  <si>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</si>
  <si>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</si>
  <si>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</si>
  <si>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</si>
  <si>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</si>
  <si>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</si>
  <si>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</si>
  <si>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</si>
  <si>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</si>
  <si>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</si>
  <si>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</si>
  <si>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</si>
  <si>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</si>
  <si>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</si>
  <si>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</si>
  <si>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</si>
  <si>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</si>
  <si>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</si>
  <si>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</si>
  <si>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</si>
  <si>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</si>
  <si>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</si>
  <si>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</si>
  <si>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</si>
  <si>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</si>
  <si>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</si>
  <si>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</si>
  <si>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</si>
  <si>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</si>
  <si>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</si>
  <si>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</si>
  <si>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</si>
  <si>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</si>
  <si>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</si>
  <si>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</si>
  <si>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</si>
  <si>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</si>
  <si>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</si>
  <si>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</si>
  <si>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</si>
  <si>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</si>
  <si>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</si>
  <si>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</si>
  <si>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</si>
  <si>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</si>
  <si>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</si>
  <si>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</si>
  <si>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</si>
  <si>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</si>
  <si>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</si>
  <si>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</si>
  <si>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</si>
  <si>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</si>
  <si>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</si>
  <si>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</si>
  <si>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</si>
  <si>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</si>
  <si>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</si>
  <si>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</si>
  <si>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</si>
  <si>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8.73</t>
  </si>
  <si>
    <t>▲ 2.08</t>
  </si>
  <si>
    <t>▲ 0.32</t>
  </si>
  <si>
    <t>▲ 4.91</t>
  </si>
  <si>
    <t>一般会計</t>
  </si>
  <si>
    <t>水道事業会計</t>
  </si>
  <si>
    <t>病院事業会計</t>
  </si>
  <si>
    <t>国民健康保険事業特別会計</t>
  </si>
  <si>
    <t>簡易水道事業特別会計</t>
  </si>
  <si>
    <t>介護保険事業特別会計</t>
  </si>
  <si>
    <t>後期高齢者医療特別会計</t>
  </si>
  <si>
    <t>介護保険サービス事業特別会計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</si>
  <si>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</si>
  <si>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</si>
  <si>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</si>
  <si>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</si>
  <si>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</si>
  <si>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</si>
  <si>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</si>
  <si>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</si>
  <si>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都留楽友協会</t>
    <rPh sb="0" eb="2">
      <t>ツル</t>
    </rPh>
    <rPh sb="2" eb="4">
      <t>ガクユウ</t>
    </rPh>
    <rPh sb="4" eb="6">
      <t>キョウカイ</t>
    </rPh>
    <phoneticPr fontId="2"/>
  </si>
  <si>
    <t>都留市観光振興公社</t>
    <rPh sb="0" eb="3">
      <t>ツルシ</t>
    </rPh>
    <rPh sb="3" eb="5">
      <t>カンコウ</t>
    </rPh>
    <rPh sb="5" eb="7">
      <t>シンコウ</t>
    </rPh>
    <rPh sb="7" eb="9">
      <t>コウシャ</t>
    </rPh>
    <phoneticPr fontId="2"/>
  </si>
  <si>
    <t>都留市土地開発公社</t>
    <rPh sb="0" eb="3">
      <t>ツルシ</t>
    </rPh>
    <rPh sb="3" eb="5">
      <t>トチ</t>
    </rPh>
    <rPh sb="5" eb="7">
      <t>カイハツ</t>
    </rPh>
    <rPh sb="7" eb="9">
      <t>コウシャ</t>
    </rPh>
    <phoneticPr fontId="2"/>
  </si>
  <si>
    <t>公立大学法人都留文科大学</t>
    <rPh sb="0" eb="2">
      <t>コウリツ</t>
    </rPh>
    <rPh sb="2" eb="4">
      <t>ダイガク</t>
    </rPh>
    <rPh sb="4" eb="6">
      <t>ホウジン</t>
    </rPh>
    <rPh sb="6" eb="8">
      <t>ツル</t>
    </rPh>
    <rPh sb="8" eb="10">
      <t>ブンカ</t>
    </rPh>
    <rPh sb="10" eb="12">
      <t>ダイガク</t>
    </rPh>
    <phoneticPr fontId="2"/>
  </si>
  <si>
    <t>〇</t>
    <phoneticPr fontId="2"/>
  </si>
  <si>
    <t>大月都留広域事務組合</t>
  </si>
  <si>
    <t>山梨県東部広域連合</t>
  </si>
  <si>
    <t>山梨県市町村総合事務組合（一般会計）</t>
  </si>
  <si>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11"/>
  </si>
  <si>
    <t>山梨県市町村総合事務組合（交通災害共済事業特別会計）</t>
  </si>
  <si>
    <t>山梨県後期高齢者医療広域連合（一般会計）</t>
  </si>
  <si>
    <t>山梨県市町村総合事務組合（一般廃棄物最終処分場事業特別会計）</t>
    <phoneticPr fontId="2"/>
  </si>
  <si>
    <t>〇</t>
  </si>
  <si>
    <t>山梨県市町村総合事務組合（電子化事業及び会館管理・研修事業特別会計）</t>
    <phoneticPr fontId="2"/>
  </si>
  <si>
    <t>山梨県後期高齢者医療広域連合（後期高齢者医療特別会計）</t>
    <phoneticPr fontId="2"/>
  </si>
  <si>
    <t>公立大学法人都留文科大学運営基金</t>
    <rPh sb="0" eb="2">
      <t>コウリツ</t>
    </rPh>
    <rPh sb="2" eb="4">
      <t>ダイガク</t>
    </rPh>
    <rPh sb="4" eb="6">
      <t>ホウジン</t>
    </rPh>
    <rPh sb="6" eb="8">
      <t>ツル</t>
    </rPh>
    <rPh sb="8" eb="10">
      <t>ブンカ</t>
    </rPh>
    <rPh sb="10" eb="12">
      <t>ダイガク</t>
    </rPh>
    <rPh sb="12" eb="14">
      <t>ウンエイ</t>
    </rPh>
    <rPh sb="14" eb="16">
      <t>キキン</t>
    </rPh>
    <phoneticPr fontId="11"/>
  </si>
  <si>
    <t>都留市公共施設整備基金</t>
    <rPh sb="0" eb="3">
      <t>ツルシ</t>
    </rPh>
    <rPh sb="3" eb="5">
      <t>コウキョウ</t>
    </rPh>
    <rPh sb="5" eb="7">
      <t>シセツ</t>
    </rPh>
    <rPh sb="7" eb="9">
      <t>セイビ</t>
    </rPh>
    <rPh sb="9" eb="11">
      <t>キキン</t>
    </rPh>
    <phoneticPr fontId="11"/>
  </si>
  <si>
    <t>都留市社会福祉基金</t>
    <rPh sb="0" eb="3">
      <t>ツルシ</t>
    </rPh>
    <rPh sb="3" eb="5">
      <t>シャカイ</t>
    </rPh>
    <rPh sb="5" eb="7">
      <t>フクシ</t>
    </rPh>
    <rPh sb="7" eb="9">
      <t>キキン</t>
    </rPh>
    <phoneticPr fontId="11"/>
  </si>
  <si>
    <t>都留市職員退職手当金支給準備基金</t>
    <rPh sb="0" eb="3">
      <t>ツルシ</t>
    </rPh>
    <rPh sb="3" eb="5">
      <t>ショクイン</t>
    </rPh>
    <rPh sb="5" eb="7">
      <t>タイショク</t>
    </rPh>
    <rPh sb="7" eb="9">
      <t>テアテ</t>
    </rPh>
    <rPh sb="9" eb="10">
      <t>キン</t>
    </rPh>
    <rPh sb="10" eb="12">
      <t>シキュウ</t>
    </rPh>
    <rPh sb="12" eb="14">
      <t>ジュンビ</t>
    </rPh>
    <rPh sb="14" eb="16">
      <t>キキン</t>
    </rPh>
    <phoneticPr fontId="11"/>
  </si>
  <si>
    <t>ふるさと応援基金</t>
    <rPh sb="4" eb="6">
      <t>オウエン</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</si>
  <si>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</si>
  <si>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</si>
  <si>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</si>
  <si>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</si>
  <si>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</si>
  <si>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26年度を境に地方債残高が増加傾向にあったが令和元年度については前年度比減となり２年連続の減となっている。、将来負担比率においては、類似団体内平均値に比べ低い数値であり、実質公債費比率については、類似団体内平均値より高い数値となっている。地方債の元利償還金については、類似団体よりも少なく、また算入公債費も少ないことが地方債残高の減少を妨げているものと考えられ、類似団体に比べて実質公債費比率が高くなっている要因であると思われる。また、将来負担比率については、公営企業債等への繰入額、退職者数の減により退職手当負担の額は減少しているものの、地方債の新規発行については有利な起債の発行に努めることとし、将来負担比率・実質公債費比率の数値の健全化を図っていく。</t>
    <rPh sb="24" eb="29">
      <t>レイワガンネンド</t>
    </rPh>
    <rPh sb="34" eb="38">
      <t>ゼンネンドヒ</t>
    </rPh>
    <rPh sb="38" eb="39">
      <t>ゲン</t>
    </rPh>
    <rPh sb="43" eb="46">
      <t>ネンレンゾク</t>
    </rPh>
    <rPh sb="47" eb="48">
      <t>ゲン</t>
    </rPh>
    <rPh sb="232" eb="237">
      <t>コウエイキギョウサイ</t>
    </rPh>
    <rPh sb="237" eb="238">
      <t>トウ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</si>
  <si>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</si>
  <si>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</si>
  <si>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</si>
  <si>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20.9ポイントと類似団体内平均値に比べ低い数値にあり、有形固定資産減価償却率については、63.1ポイントと類似団体内平均値に比べ高い数値となっている。有形固定資産減価償却率については、近年、施設の長寿命化を図る修繕等を多く実施しており、建築から相当年経過している建物が有形固定資産の大部分を占めているため、高い数値となっており、今後、長寿命化を含めた大規模改修を検討していく中で、建設費用に係る起債の発行や基金の繰入れによる充当可能基金の減により、将来負担比率についても増加することが想定されるため、今後の新規の市債発行の抑制や公共施設整備基金への計画的な積み立てを行い、数値の健全化に向けて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</si>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</sst>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5" xfId="4"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88"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9"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68B1-40C3-B41C-1673DE797B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99298</c:v>
                </c:pt>
                <c:pt idx="1">
                  <c:v>89351</c:v>
                </c:pt>
                <c:pt idx="2">
                  <c:v>65624</c:v>
                </c:pt>
                <c:pt idx="3">
                  <c:v>70262</c:v>
                </c:pt>
                <c:pt idx="4">
                  <c:v>59945</c:v>
                </c:pt>
              </c:numCache>
            </c:numRef>
          </c:val>
          <c:smooth val="0"/>
          <c:extLst>
            <c:ext xmlns:c16="http://schemas.microsoft.com/office/drawing/2014/chart" uri="{C3380CC4-5D6E-409C-BE32-E72D297353CC}">
              <c16:uniqueId val="{00000001-68B1-40C3-B41C-1673DE797B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3.75</c:v>
                </c:pt>
                <c:pt idx="1">
                  <c:v>7.68</c:v>
                </c:pt>
                <c:pt idx="2">
                  <c:v>7.27</c:v>
                </c:pt>
                <c:pt idx="3">
                  <c:v>2.1800000000000002</c:v>
                </c:pt>
                <c:pt idx="4">
                  <c:v>6.59</c:v>
                </c:pt>
              </c:numCache>
            </c:numRef>
          </c:val>
          <c:extLst>
            <c:ext xmlns:c16="http://schemas.microsoft.com/office/drawing/2014/chart" uri="{C3380CC4-5D6E-409C-BE32-E72D297353CC}">
              <c16:uniqueId val="{00000000-9560-46D8-93CD-D0E77390A7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29.71</c:v>
                </c:pt>
                <c:pt idx="1">
                  <c:v>25.09</c:v>
                </c:pt>
                <c:pt idx="2">
                  <c:v>29.06</c:v>
                </c:pt>
                <c:pt idx="3">
                  <c:v>32.36</c:v>
                </c:pt>
                <c:pt idx="4">
                  <c:v>32.26</c:v>
                </c:pt>
              </c:numCache>
            </c:numRef>
          </c:val>
          <c:extLst>
            <c:ext xmlns:c16="http://schemas.microsoft.com/office/drawing/2014/chart" uri="{C3380CC4-5D6E-409C-BE32-E72D297353CC}">
              <c16:uniqueId val="{00000001-9560-46D8-93CD-D0E77390A7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-8.73</c:v>
                </c:pt>
                <c:pt idx="1">
                  <c:v>-2.08</c:v>
                </c:pt>
                <c:pt idx="2">
                  <c:v>-0.32</c:v>
                </c:pt>
                <c:pt idx="3">
                  <c:v>-4.91</c:v>
                </c:pt>
                <c:pt idx="4">
                  <c:v>3.37</c:v>
                </c:pt>
              </c:numCache>
            </c:numRef>
          </c:val>
          <c:smooth val="0"/>
          <c:extLst>
            <c:ext xmlns:c16="http://schemas.microsoft.com/office/drawing/2014/chart" uri="{C3380CC4-5D6E-409C-BE32-E72D297353CC}">
              <c16:uniqueId val="{00000002-9560-46D8-93CD-D0E77390A7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3FC-410F-A320-E7EA76CCE3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FC-410F-A320-E7EA76CCE3A5}"/>
            </c:ext>
          </c:extLst>
        </c:ser>
        <c:ser>
          <c:idx val="2"/>
          <c:order val="2"/>
          <c:tx>
            <c:strRef>
              <c:f>データシート!$A$29</c:f>
              <c:strCache>
                <c:ptCount val="1"/>
                <c:pt idx="0">
                  <c:v>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FC-410F-A320-E7EA76CCE3A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83FC-410F-A320-E7EA76CCE3A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0.32</c:v>
                </c:pt>
                <c:pt idx="2">
                  <c:v>#N/A</c:v>
                </c:pt>
                <c:pt idx="3">
                  <c:v>0.66</c:v>
                </c:pt>
                <c:pt idx="4">
                  <c:v>#N/A</c:v>
                </c:pt>
                <c:pt idx="5">
                  <c:v>0.62</c:v>
                </c:pt>
                <c:pt idx="6">
                  <c:v>#N/A</c:v>
                </c:pt>
                <c:pt idx="7">
                  <c:v>0.57999999999999996</c:v>
                </c:pt>
                <c:pt idx="8">
                  <c:v>#N/A</c:v>
                </c:pt>
                <c:pt idx="9">
                  <c:v>0.63</c:v>
                </c:pt>
              </c:numCache>
            </c:numRef>
          </c:val>
          <c:extLst>
            <c:ext xmlns:c16="http://schemas.microsoft.com/office/drawing/2014/chart" uri="{C3380CC4-5D6E-409C-BE32-E72D297353CC}">
              <c16:uniqueId val="{00000004-83FC-410F-A320-E7EA76CCE3A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0.28999999999999998</c:v>
                </c:pt>
                <c:pt idx="4">
                  <c:v>#N/A</c:v>
                </c:pt>
                <c:pt idx="5">
                  <c:v>0.44</c:v>
                </c:pt>
                <c:pt idx="6">
                  <c:v>#N/A</c:v>
                </c:pt>
                <c:pt idx="7">
                  <c:v>0.81</c:v>
                </c:pt>
                <c:pt idx="8">
                  <c:v>#N/A</c:v>
                </c:pt>
                <c:pt idx="9">
                  <c:v>0.84</c:v>
                </c:pt>
              </c:numCache>
            </c:numRef>
          </c:val>
          <c:extLst>
            <c:ext xmlns:c16="http://schemas.microsoft.com/office/drawing/2014/chart" uri="{C3380CC4-5D6E-409C-BE32-E72D297353CC}">
              <c16:uniqueId val="{00000005-83FC-410F-A320-E7EA76CCE3A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1.56</c:v>
                </c:pt>
                <c:pt idx="2">
                  <c:v>#N/A</c:v>
                </c:pt>
                <c:pt idx="3">
                  <c:v>1.86</c:v>
                </c:pt>
                <c:pt idx="4">
                  <c:v>#N/A</c:v>
                </c:pt>
                <c:pt idx="5">
                  <c:v>1.91</c:v>
                </c:pt>
                <c:pt idx="6">
                  <c:v>#N/A</c:v>
                </c:pt>
                <c:pt idx="7">
                  <c:v>3.44</c:v>
                </c:pt>
                <c:pt idx="8">
                  <c:v>#N/A</c:v>
                </c:pt>
                <c:pt idx="9">
                  <c:v>1.45</c:v>
                </c:pt>
              </c:numCache>
            </c:numRef>
          </c:val>
          <c:extLst>
            <c:ext xmlns:c16="http://schemas.microsoft.com/office/drawing/2014/chart" uri="{C3380CC4-5D6E-409C-BE32-E72D297353CC}">
              <c16:uniqueId val="{00000006-83FC-410F-A320-E7EA76CCE3A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15.21</c:v>
                </c:pt>
                <c:pt idx="2">
                  <c:v>#N/A</c:v>
                </c:pt>
                <c:pt idx="3">
                  <c:v>11.18</c:v>
                </c:pt>
                <c:pt idx="4">
                  <c:v>#N/A</c:v>
                </c:pt>
                <c:pt idx="5">
                  <c:v>10.24</c:v>
                </c:pt>
                <c:pt idx="6">
                  <c:v>#N/A</c:v>
                </c:pt>
                <c:pt idx="7">
                  <c:v>8.11</c:v>
                </c:pt>
                <c:pt idx="8">
                  <c:v>#N/A</c:v>
                </c:pt>
                <c:pt idx="9">
                  <c:v>3.02</c:v>
                </c:pt>
              </c:numCache>
            </c:numRef>
          </c:val>
          <c:extLst>
            <c:ext xmlns:c16="http://schemas.microsoft.com/office/drawing/2014/chart" uri="{C3380CC4-5D6E-409C-BE32-E72D297353CC}">
              <c16:uniqueId val="{00000007-83FC-410F-A320-E7EA76CCE3A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3.31</c:v>
                </c:pt>
                <c:pt idx="2">
                  <c:v>#N/A</c:v>
                </c:pt>
                <c:pt idx="3">
                  <c:v>3.4</c:v>
                </c:pt>
                <c:pt idx="4">
                  <c:v>#N/A</c:v>
                </c:pt>
                <c:pt idx="5">
                  <c:v>3.42</c:v>
                </c:pt>
                <c:pt idx="6">
                  <c:v>#N/A</c:v>
                </c:pt>
                <c:pt idx="7">
                  <c:v>3.78</c:v>
                </c:pt>
                <c:pt idx="8">
                  <c:v>#N/A</c:v>
                </c:pt>
                <c:pt idx="9">
                  <c:v>4.07</c:v>
                </c:pt>
              </c:numCache>
            </c:numRef>
          </c:val>
          <c:extLst>
            <c:ext xmlns:c16="http://schemas.microsoft.com/office/drawing/2014/chart" uri="{C3380CC4-5D6E-409C-BE32-E72D297353CC}">
              <c16:uniqueId val="{00000008-83FC-410F-A320-E7EA76CCE3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3.75</c:v>
                </c:pt>
                <c:pt idx="2">
                  <c:v>#N/A</c:v>
                </c:pt>
                <c:pt idx="3">
                  <c:v>7.68</c:v>
                </c:pt>
                <c:pt idx="4">
                  <c:v>#N/A</c:v>
                </c:pt>
                <c:pt idx="5">
                  <c:v>7.27</c:v>
                </c:pt>
                <c:pt idx="6">
                  <c:v>#N/A</c:v>
                </c:pt>
                <c:pt idx="7">
                  <c:v>2.1800000000000002</c:v>
                </c:pt>
                <c:pt idx="8">
                  <c:v>#N/A</c:v>
                </c:pt>
                <c:pt idx="9">
                  <c:v>6.59</c:v>
                </c:pt>
              </c:numCache>
            </c:numRef>
          </c:val>
          <c:extLst>
            <c:ext xmlns:c16="http://schemas.microsoft.com/office/drawing/2014/chart" uri="{C3380CC4-5D6E-409C-BE32-E72D297353CC}">
              <c16:uniqueId val="{00000009-83FC-410F-A320-E7EA76CCE3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978</c:v>
                </c:pt>
                <c:pt idx="5">
                  <c:v>939</c:v>
                </c:pt>
                <c:pt idx="8">
                  <c:v>959</c:v>
                </c:pt>
                <c:pt idx="11">
                  <c:v>993</c:v>
                </c:pt>
                <c:pt idx="14">
                  <c:v>1001</c:v>
                </c:pt>
              </c:numCache>
            </c:numRef>
          </c:val>
          <c:extLst>
            <c:ext xmlns:c16="http://schemas.microsoft.com/office/drawing/2014/chart" uri="{C3380CC4-5D6E-409C-BE32-E72D297353CC}">
              <c16:uniqueId val="{00000000-189F-41AA-BB86-E7749492F6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9F-41AA-BB86-E7749492F6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89F-41AA-BB86-E7749492F6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185</c:v>
                </c:pt>
                <c:pt idx="3">
                  <c:v>186</c:v>
                </c:pt>
                <c:pt idx="6">
                  <c:v>181</c:v>
                </c:pt>
                <c:pt idx="9">
                  <c:v>132</c:v>
                </c:pt>
                <c:pt idx="12">
                  <c:v>40</c:v>
                </c:pt>
              </c:numCache>
            </c:numRef>
          </c:val>
          <c:extLst>
            <c:ext xmlns:c16="http://schemas.microsoft.com/office/drawing/2014/chart" uri="{C3380CC4-5D6E-409C-BE32-E72D297353CC}">
              <c16:uniqueId val="{00000003-189F-41AA-BB86-E7749492F6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554</c:v>
                </c:pt>
                <c:pt idx="3">
                  <c:v>534</c:v>
                </c:pt>
                <c:pt idx="6">
                  <c:v>564</c:v>
                </c:pt>
                <c:pt idx="9">
                  <c:v>603</c:v>
                </c:pt>
                <c:pt idx="12">
                  <c:v>605</c:v>
                </c:pt>
              </c:numCache>
            </c:numRef>
          </c:val>
          <c:extLst>
            <c:ext xmlns:c16="http://schemas.microsoft.com/office/drawing/2014/chart" uri="{C3380CC4-5D6E-409C-BE32-E72D297353CC}">
              <c16:uniqueId val="{00000004-189F-41AA-BB86-E7749492F6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189F-41AA-BB86-E7749492F6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9F-41AA-BB86-E7749492F6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1322</c:v>
                </c:pt>
                <c:pt idx="3">
                  <c:v>1255</c:v>
                </c:pt>
                <c:pt idx="6">
                  <c:v>1221</c:v>
                </c:pt>
                <c:pt idx="9">
                  <c:v>1254</c:v>
                </c:pt>
                <c:pt idx="12">
                  <c:v>1251</c:v>
                </c:pt>
              </c:numCache>
            </c:numRef>
          </c:val>
          <c:extLst>
            <c:ext xmlns:c16="http://schemas.microsoft.com/office/drawing/2014/chart" uri="{C3380CC4-5D6E-409C-BE32-E72D297353CC}">
              <c16:uniqueId val="{00000007-189F-41AA-BB86-E7749492F6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1084</c:v>
                </c:pt>
                <c:pt idx="2">
                  <c:v>#N/A</c:v>
                </c:pt>
                <c:pt idx="3">
                  <c:v>#N/A</c:v>
                </c:pt>
                <c:pt idx="4">
                  <c:v>1037</c:v>
                </c:pt>
                <c:pt idx="5">
                  <c:v>#N/A</c:v>
                </c:pt>
                <c:pt idx="6">
                  <c:v>#N/A</c:v>
                </c:pt>
                <c:pt idx="7">
                  <c:v>1008</c:v>
                </c:pt>
                <c:pt idx="8">
                  <c:v>#N/A</c:v>
                </c:pt>
                <c:pt idx="9">
                  <c:v>#N/A</c:v>
                </c:pt>
                <c:pt idx="10">
                  <c:v>996</c:v>
                </c:pt>
                <c:pt idx="11">
                  <c:v>#N/A</c:v>
                </c:pt>
                <c:pt idx="12">
                  <c:v>#N/A</c:v>
                </c:pt>
                <c:pt idx="13">
                  <c:v>895</c:v>
                </c:pt>
                <c:pt idx="14">
                  <c:v>#N/A</c:v>
                </c:pt>
              </c:numCache>
            </c:numRef>
          </c:val>
          <c:smooth val="0"/>
          <c:extLst>
            <c:ext xmlns:c16="http://schemas.microsoft.com/office/drawing/2014/chart" uri="{C3380CC4-5D6E-409C-BE32-E72D297353CC}">
              <c16:uniqueId val="{00000008-189F-41AA-BB86-E7749492F6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12045</c:v>
                </c:pt>
                <c:pt idx="5">
                  <c:v>12264</c:v>
                </c:pt>
                <c:pt idx="8">
                  <c:v>12242</c:v>
                </c:pt>
                <c:pt idx="11">
                  <c:v>12226</c:v>
                </c:pt>
                <c:pt idx="14">
                  <c:v>12307</c:v>
                </c:pt>
              </c:numCache>
            </c:numRef>
          </c:val>
          <c:extLst>
            <c:ext xmlns:c16="http://schemas.microsoft.com/office/drawing/2014/chart" uri="{C3380CC4-5D6E-409C-BE32-E72D297353CC}">
              <c16:uniqueId val="{00000000-9E7A-48A5-B728-C414159AC2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796</c:v>
                </c:pt>
                <c:pt idx="5">
                  <c:v>738</c:v>
                </c:pt>
                <c:pt idx="8">
                  <c:v>565</c:v>
                </c:pt>
                <c:pt idx="11">
                  <c:v>502</c:v>
                </c:pt>
                <c:pt idx="14">
                  <c:v>430</c:v>
                </c:pt>
              </c:numCache>
            </c:numRef>
          </c:val>
          <c:extLst>
            <c:ext xmlns:c16="http://schemas.microsoft.com/office/drawing/2014/chart" uri="{C3380CC4-5D6E-409C-BE32-E72D297353CC}">
              <c16:uniqueId val="{00000001-9E7A-48A5-B728-C414159AC2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8226</c:v>
                </c:pt>
                <c:pt idx="5">
                  <c:v>7519</c:v>
                </c:pt>
                <c:pt idx="8">
                  <c:v>8115</c:v>
                </c:pt>
                <c:pt idx="11">
                  <c:v>8209</c:v>
                </c:pt>
                <c:pt idx="14">
                  <c:v>8162</c:v>
                </c:pt>
              </c:numCache>
            </c:numRef>
          </c:val>
          <c:extLst>
            <c:ext xmlns:c16="http://schemas.microsoft.com/office/drawing/2014/chart" uri="{C3380CC4-5D6E-409C-BE32-E72D297353CC}">
              <c16:uniqueId val="{00000002-9E7A-48A5-B728-C414159AC2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7A-48A5-B728-C414159AC2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7A-48A5-B728-C414159AC2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649</c:v>
                </c:pt>
                <c:pt idx="3">
                  <c:v>532</c:v>
                </c:pt>
                <c:pt idx="6">
                  <c:v>426</c:v>
                </c:pt>
                <c:pt idx="9">
                  <c:v>295</c:v>
                </c:pt>
                <c:pt idx="12">
                  <c:v>218</c:v>
                </c:pt>
              </c:numCache>
            </c:numRef>
          </c:val>
          <c:extLst>
            <c:ext xmlns:c16="http://schemas.microsoft.com/office/drawing/2014/chart" uri="{C3380CC4-5D6E-409C-BE32-E72D297353CC}">
              <c16:uniqueId val="{00000005-9E7A-48A5-B728-C414159AC2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2424</c:v>
                </c:pt>
                <c:pt idx="3">
                  <c:v>2177</c:v>
                </c:pt>
                <c:pt idx="6">
                  <c:v>1959</c:v>
                </c:pt>
                <c:pt idx="9">
                  <c:v>1954</c:v>
                </c:pt>
                <c:pt idx="12">
                  <c:v>1880</c:v>
                </c:pt>
              </c:numCache>
            </c:numRef>
          </c:val>
          <c:extLst>
            <c:ext xmlns:c16="http://schemas.microsoft.com/office/drawing/2014/chart" uri="{C3380CC4-5D6E-409C-BE32-E72D297353CC}">
              <c16:uniqueId val="{00000006-9E7A-48A5-B728-C414159AC2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577</c:v>
                </c:pt>
                <c:pt idx="3">
                  <c:v>461</c:v>
                </c:pt>
                <c:pt idx="6">
                  <c:v>382</c:v>
                </c:pt>
                <c:pt idx="9">
                  <c:v>386</c:v>
                </c:pt>
                <c:pt idx="12">
                  <c:v>559</c:v>
                </c:pt>
              </c:numCache>
            </c:numRef>
          </c:val>
          <c:extLst>
            <c:ext xmlns:c16="http://schemas.microsoft.com/office/drawing/2014/chart" uri="{C3380CC4-5D6E-409C-BE32-E72D297353CC}">
              <c16:uniqueId val="{00000007-9E7A-48A5-B728-C414159AC2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8886</c:v>
                </c:pt>
                <c:pt idx="3">
                  <c:v>8325</c:v>
                </c:pt>
                <c:pt idx="6">
                  <c:v>8117</c:v>
                </c:pt>
                <c:pt idx="9">
                  <c:v>7986</c:v>
                </c:pt>
                <c:pt idx="12">
                  <c:v>7926</c:v>
                </c:pt>
              </c:numCache>
            </c:numRef>
          </c:val>
          <c:extLst>
            <c:ext xmlns:c16="http://schemas.microsoft.com/office/drawing/2014/chart" uri="{C3380CC4-5D6E-409C-BE32-E72D297353CC}">
              <c16:uniqueId val="{00000008-9E7A-48A5-B728-C414159AC2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7A-48A5-B728-C414159AC2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12150</c:v>
                </c:pt>
                <c:pt idx="3">
                  <c:v>12193</c:v>
                </c:pt>
                <c:pt idx="6">
                  <c:v>12292</c:v>
                </c:pt>
                <c:pt idx="9">
                  <c:v>12147</c:v>
                </c:pt>
                <c:pt idx="12">
                  <c:v>11973</c:v>
                </c:pt>
              </c:numCache>
            </c:numRef>
          </c:val>
          <c:extLst>
            <c:ext xmlns:c16="http://schemas.microsoft.com/office/drawing/2014/chart" uri="{C3380CC4-5D6E-409C-BE32-E72D297353CC}">
              <c16:uniqueId val="{0000000A-9E7A-48A5-B728-C414159AC2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3620</c:v>
                </c:pt>
                <c:pt idx="2">
                  <c:v>#N/A</c:v>
                </c:pt>
                <c:pt idx="3">
                  <c:v>#N/A</c:v>
                </c:pt>
                <c:pt idx="4">
                  <c:v>3168</c:v>
                </c:pt>
                <c:pt idx="5">
                  <c:v>#N/A</c:v>
                </c:pt>
                <c:pt idx="6">
                  <c:v>#N/A</c:v>
                </c:pt>
                <c:pt idx="7">
                  <c:v>2254</c:v>
                </c:pt>
                <c:pt idx="8">
                  <c:v>#N/A</c:v>
                </c:pt>
                <c:pt idx="9">
                  <c:v>#N/A</c:v>
                </c:pt>
                <c:pt idx="10">
                  <c:v>1832</c:v>
                </c:pt>
                <c:pt idx="11">
                  <c:v>#N/A</c:v>
                </c:pt>
                <c:pt idx="12">
                  <c:v>#N/A</c:v>
                </c:pt>
                <c:pt idx="13">
                  <c:v>1657</c:v>
                </c:pt>
                <c:pt idx="14">
                  <c:v>#N/A</c:v>
                </c:pt>
              </c:numCache>
            </c:numRef>
          </c:val>
          <c:smooth val="0"/>
          <c:extLst>
            <c:ext xmlns:c16="http://schemas.microsoft.com/office/drawing/2014/chart" uri="{C3380CC4-5D6E-409C-BE32-E72D297353CC}">
              <c16:uniqueId val="{0000000B-9E7A-48A5-B728-C414159AC2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2511</c:v>
                </c:pt>
                <c:pt idx="1">
                  <c:v>2834</c:v>
                </c:pt>
                <c:pt idx="2">
                  <c:v>2837</c:v>
                </c:pt>
              </c:numCache>
            </c:numRef>
          </c:val>
          <c:extLst>
            <c:ext xmlns:c16="http://schemas.microsoft.com/office/drawing/2014/chart" uri="{C3380CC4-5D6E-409C-BE32-E72D297353CC}">
              <c16:uniqueId val="{00000000-200D-4D8E-AE77-A0F72DD832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200D-4D8E-AE77-A0F72DD832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5257</c:v>
                </c:pt>
                <c:pt idx="1">
                  <c:v>4980</c:v>
                </c:pt>
                <c:pt idx="2">
                  <c:v>4738</c:v>
                </c:pt>
              </c:numCache>
            </c:numRef>
          </c:val>
          <c:extLst>
            <c:ext xmlns:c16="http://schemas.microsoft.com/office/drawing/2014/chart" uri="{C3380CC4-5D6E-409C-BE32-E72D297353CC}">
              <c16:uniqueId val="{00000002-200D-4D8E-AE77-A0F72DD832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{FC0B340C-2C27-4CE5-9447-880B5AACE998}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449-4BBB-B3F1-6A2F840A81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{09DB5AF6-FF01-422F-A51B-D00E5A6A6BB6}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49-4BBB-B3F1-6A2F840A81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{5EEC9009-97D2-4685-8844-67799A520F9C}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49-4BBB-B3F1-6A2F840A81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{546F15A4-0E45-4D88-91DC-8796723FB340}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49-4BBB-B3F1-6A2F840A81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{FA426E42-7924-43DF-8287-E2DD833F3F64}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49-4BBB-B3F1-6A2F840A81D8}"/>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{55413CD7-4C00-42AA-88C4-812E0EBC382D}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449-4BBB-B3F1-6A2F840A81D8}"/>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{31D928E8-B476-462A-9794-DA816E226FF6}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449-4BBB-B3F1-6A2F840A81D8}"/>
                </c:ext>
              </c:extLst>
            </c:dLbl>
            <c:dLbl>
              <c:idx val="24"/>
              <c:layout>
                <c:manualLayout>
                  <c:x val="0"/>
                  <c:y val="-5.5007493594300106E-4"/>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{4810B121-8E46-4884-93EB-FEA06D2A7EDF}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449-4BBB-B3F1-6A2F840A81D8}"/>
                </c:ext>
              </c:extLst>
            </c:dLbl>
            <c:dLbl>
              <c:idx val="32"/>
              <c:layout>
                <c:manualLayout>
                  <c:x val="0"/>
                  <c:y val="5.5007493594291833E-4"/>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{A5D8CE53-DBE9-478D-93C2-56308D054051}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449-4BBB-B3F1-6A2F840A81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63.6</c:v>
                </c:pt>
                <c:pt idx="24">
                  <c:v>63</c:v>
                </c:pt>
                <c:pt idx="32">
                  <c:v>63.1</c:v>
                </c:pt>
              </c:numCache>
            </c:numRef>
          </c:xVal>
          <c:yVal>
            <c:numRef>
              <c:f>公会計指標分析・財政指標組合せ分析表!$BP$51:$DC$51</c:f>
              <c:numCache>
                <c:formatCode>#,##0.0;"▲ "#,##0.0</c:formatCode>
                <c:ptCount val="40"/>
                <c:pt idx="8">
                  <c:v>40.299999999999997</c:v>
                </c:pt>
                <c:pt idx="16">
                  <c:v>28.8</c:v>
                </c:pt>
                <c:pt idx="24">
                  <c:v>23.2</c:v>
                </c:pt>
                <c:pt idx="32">
                  <c:v>20.9</c:v>
                </c:pt>
              </c:numCache>
            </c:numRef>
          </c:yVal>
          <c:smooth val="0"/>
          <c:extLst>
            <c:ext xmlns:c16="http://schemas.microsoft.com/office/drawing/2014/chart" uri="{C3380CC4-5D6E-409C-BE32-E72D297353CC}">
              <c16:uniqueId val="{00000009-5449-4BBB-B3F1-6A2F840A81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{F1A8DC47-9A1B-44D5-A815-CF8B3DFDE7A6}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449-4BBB-B3F1-6A2F840A81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{F8819BDC-6D6F-4C1E-971C-6D3DB7972605}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49-4BBB-B3F1-6A2F840A81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{235422F4-44F6-4321-A27C-3A22879DC72D}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49-4BBB-B3F1-6A2F840A81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{6B3E6D45-077D-441E-9F2A-C3340BF5572A}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49-4BBB-B3F1-6A2F840A81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{BE4A7340-1153-4E23-87B3-68029B699AB2}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49-4BBB-B3F1-6A2F840A81D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{E1A3B40E-F87F-4F41-8C44-BD42D20792F4}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449-4BBB-B3F1-6A2F840A81D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{D4574700-1D07-4DC1-A8E0-7141DE3BEC0E}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449-4BBB-B3F1-6A2F840A81D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{F56A630A-A961-48D1-91F3-A277A83F6FC3}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449-4BBB-B3F1-6A2F840A81D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{A96E56C9-B7AB-486D-8E4D-9BB9040AA314}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449-4BBB-B3F1-6A2F840A81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5449-4BBB-B3F1-6A2F840A81D8}"/>
            </c:ext>
          </c:extLst>
        </c:ser>
        <c:dLbls>
          <c:showLegendKey val="0"/>
          <c:showVal val="1"/>
          <c:showCatName val="0"/>
          <c:showSerName val="0"/>
          <c:showPercent val="0"/>
          <c:showBubbleSize val="0"/>
        </c:dLbls>
        <c:axId val="46179840"/>
        <c:axId val="46181760"/>
      </c:scatterChart>
      <c:valAx>
        <c:axId val="46179840"/>
        <c:scaling>
          <c:orientation val="minMax"/>
          <c:max val="64.400000000000006"/>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{D22503AC-021F-44BF-80B0-4D5C98095882}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40-491F-B63B-2BAB690CFE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{804E1DFB-90FE-4E17-8AF8-D84664A9859A}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0-491F-B63B-2BAB690CFE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{AA64A45A-BB48-4C0D-9774-F29E94A27E1F}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0-491F-B63B-2BAB690CFE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{916B391A-5698-4E55-AC4D-1030E0B5260E}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0-491F-B63B-2BAB690CFE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{E1238EE4-ED30-4C49-A801-45D87ED427DF}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0-491F-B63B-2BAB690CFE7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{A11257AD-A2B7-4114-9301-B51A4896B6A9}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40-491F-B63B-2BAB690CFE7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{A0BDCA50-EA5E-452F-BE11-3A144EC21830}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40-491F-B63B-2BAB690CFE7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{2EEAD4AD-5E66-416D-9A4B-386997744F47}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40-491F-B63B-2BAB690CFE7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{4DAFACD8-B28F-45D1-93B5-0B75B17AC204}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40-491F-B63B-2BAB690CFE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13.9</c:v>
                </c:pt>
                <c:pt idx="16">
                  <c:v>13.5</c:v>
                </c:pt>
                <c:pt idx="24">
                  <c:v>13</c:v>
                </c:pt>
                <c:pt idx="32">
                  <c:v>12.2</c:v>
                </c:pt>
              </c:numCache>
            </c:numRef>
          </c:xVal>
          <c:yVal>
            <c:numRef>
              <c:f>公会計指標分析・財政指標組合せ分析表!$BP$73:$DC$73</c:f>
              <c:numCache>
                <c:formatCode>#,##0.0;"▲ "#,##0.0</c:formatCode>
                <c:ptCount val="40"/>
                <c:pt idx="0">
                  <c:v>46.9</c:v>
                </c:pt>
                <c:pt idx="8">
                  <c:v>40.299999999999997</c:v>
                </c:pt>
                <c:pt idx="16">
                  <c:v>28.8</c:v>
                </c:pt>
                <c:pt idx="24">
                  <c:v>23.2</c:v>
                </c:pt>
                <c:pt idx="32">
                  <c:v>20.9</c:v>
                </c:pt>
              </c:numCache>
            </c:numRef>
          </c:yVal>
          <c:smooth val="0"/>
          <c:extLst>
            <c:ext xmlns:c16="http://schemas.microsoft.com/office/drawing/2014/chart" uri="{C3380CC4-5D6E-409C-BE32-E72D297353CC}">
              <c16:uniqueId val="{00000009-8540-491F-B63B-2BAB690CFE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{7A9B2E3B-1884-4247-B415-58A283494497}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40-491F-B63B-2BAB690CFE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{9CD50A70-14C0-4F3A-AEB5-B402B46FD1D4}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0-491F-B63B-2BAB690CFE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{4BBD6228-B6BD-41AC-83CD-2D59FCDF8761}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0-491F-B63B-2BAB690CFE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{6B9F21B1-E988-4A9C-9CF8-333EE1A6A88F}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0-491F-B63B-2BAB690CFE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{8CF98723-5675-4C1F-B190-C74F65AE45AB}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0-491F-B63B-2BAB690CFE7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{0C9E9121-B220-4406-998F-1CF3D53C6E95}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40-491F-B63B-2BAB690CFE7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{D4E450EC-42DE-4114-B433-2F7A59DF6527}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40-491F-B63B-2BAB690CFE77}"/>
                </c:ext>
              </c:extLst>
            </c:dLbl>
            <c:dLbl>
              <c:idx val="24"/>
              <c:layout>
                <c:manualLayout>
                  <c:x val="-3.127469697387404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{D9CAA809-8276-4E37-8CE3-3DF6F5A5B6A2}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40-491F-B63B-2BAB690CFE77}"/>
                </c:ext>
              </c:extLst>
            </c:dLbl>
            <c:dLbl>
              <c:idx val="32"/>
              <c:layout>
                <c:manualLayout>
                  <c:x val="-3.212128626434720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{FA711ACB-F6CA-4DF7-943A-08C1550BAB18}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40-491F-B63B-2BAB690CFE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8540-491F-B63B-2BAB690CFE77}"/>
            </c:ext>
          </c:extLst>
        </c:ser>
        <c:dLbls>
          <c:showLegendKey val="0"/>
          <c:showVal val="1"/>
          <c:showCatName val="0"/>
          <c:showSerName val="0"/>
          <c:showPercent val="0"/>
          <c:showBubbleSize val="0"/>
        </c:dLbls>
        <c:axId val="84219776"/>
        <c:axId val="84234240"/>
      </c:scatterChart>
      <c:valAx>
        <c:axId val="84219776"/>
        <c:scaling>
          <c:orientation val="minMax"/>
          <c:max val="15.6"/>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地方債元利償還等に係る交付税算入額が前年度に比べ増加したこと等により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しかしながら、類似団体等との比較では依然高い状況にあることから、今後も引き続き公債費利子の縮減を図るとともに、市債の発行については交付税措置のある有利なものを最大限活用することに努め、さらなる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年度に満期一括償還で利用。以降積立、取り崩し共になし。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地方債残高の減少や土地開発公社経営健全化事業により公社の債務負担額が減少したこと、将来負担額項目の減少や充当可能財源の増加により、将来負担費比率は前年度から</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今後とも行財政改革を進め、財政の健全化に努めるとともに、後世への負担を少しでも軽減するよう地方債の計画的な発行により起債を抑制し、地方債残高の解消を図る。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山梨県都留市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基金全体としては、前年と比較し、減少しており、平成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減少の主な要因としては、大学用地拡張事業の実施に伴い、公立大学法人都留文科大学運営基金の取崩しを行い、公共施設整備基金への積立や財政調整基金への積立が減少幅を下回ったことにより、前年度から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財政状況を注視する中で基金の目的に沿い、将来を見据えた計画的な運用を行う。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・公立大学法人都留文科大学運営基金：大学の用地取得、教育研究費用や施設の建設費などに充てる資金を積み立て、公立大学法人都留文科大学の健全な財政運営を図ることを目的とした基金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・都留市公共施設整備基金：都留市長期総合計画に定める公共施設の老朽化による大規模修繕や更新などの将来的に発生する公共施設整備費に必要な資金を積み立てることを目的とした基金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・都留市社会福祉基金：住民が主体となって行う福祉活動の活発化、その他福祉事業を推進することを目的とした基金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・都留市職員退職手当金支給準備基金：都留市職員の退職手当に関する条例に基づき、職員の退職手当の資金を準備することを目的とした基金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・都留市ふるさと水と土保全対策基金：地域の活性化を図るため、土地改良施設の公益的機能を良好に発揮させるための地域住民の共同活動及び人材の育成の支援等を目的とした基金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主な減少要因としては、公共施設整備基金において、公共施設の大規模改修に係る将来負担に備え、積立を行ったものの、大学用地拡張事業の実施に伴い、公立大学法人都留文科大学運営基金の取崩を行ったことにより前年度から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公共施設個別施設計画に基づく公共施設の大規模改修や更新などの財政負担に備え、公共施設整備基金への積立を行うなど、その他特定目的基金についても基金の目的に沿った計画的な運用を行う。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を下らない額を財政調整基金へ編入することとしており、そのルールに準じて積立を行っているため、増加している。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基金の使途の明確化を図るため、特定目的基金への積立を行うなど、財政状況を注視していく中で、適正な運用を行う。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年度の取崩し以降積立を行っていないため、以降の増減はない。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地方債の適正管理に努め、必要に応じて積立を行う。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30,669
30,014
161.63
13,791,077
13,180,872
580,042
8,796,111
11,973,124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ポイントと類似団体内の平均値に比べ</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ポイント高い数値となっている。これは、建築から相当年経過している建物が有形固定資産の大部分を占めているため、減価償却率が増加する傾向が続いていることが要因と思われる。今後は、令和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年度中に個別施設計画を策定し、令和３年度以降において施設の長寿命化に向けた改修を進める予定である。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4502241"/>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581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5816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427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450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049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07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524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159748</xdr:rowOff>
    </xdr:from>
    <xdr:to>
      <xdr:col>23</xdr:col>
      <xdr:colOff>136525</xdr:colOff>
      <xdr:row>29</xdr:row>
      <xdr:rowOff>89898</xdr:rowOff>
    </xdr:to>
    <xdr:sp macro="" textlink="">
      <xdr:nvSpPr>
        <xdr:cNvPr id="81" name="楕円 80"/>
        <xdr:cNvSpPr/>
      </xdr:nvSpPr>
      <xdr:spPr>
        <a:xfrm>
          <a:off x="4711700" y="49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11175</xdr:rowOff>
    </xdr:from>
    <xdr:ext cx="405111" cy="259045"/>
    <xdr:sp macro="" textlink="">
      <xdr:nvSpPr>
        <xdr:cNvPr id="82" name="有形固定資産減価償却率該当値テキスト"/>
        <xdr:cNvSpPr txBox="1"/>
      </xdr:nvSpPr>
      <xdr:spPr>
        <a:xfrm>
          <a:off x="4813300" y="4811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162832</xdr:rowOff>
    </xdr:from>
    <xdr:to>
      <xdr:col>19</xdr:col>
      <xdr:colOff>187325</xdr:colOff>
      <xdr:row>29</xdr:row>
      <xdr:rowOff>92982</xdr:rowOff>
    </xdr:to>
    <xdr:sp macro="" textlink="">
      <xdr:nvSpPr>
        <xdr:cNvPr id="83" name="楕円 82"/>
        <xdr:cNvSpPr/>
      </xdr:nvSpPr>
      <xdr:spPr>
        <a:xfrm>
          <a:off x="4000500" y="49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39098</xdr:rowOff>
    </xdr:from>
    <xdr:to>
      <xdr:col>23</xdr:col>
      <xdr:colOff>85725</xdr:colOff>
      <xdr:row>29</xdr:row>
      <xdr:rowOff>42182</xdr:rowOff>
    </xdr:to>
    <xdr:cxnSp macro="">
      <xdr:nvCxnSpPr>
        <xdr:cNvPr id="84" name="直線コネクタ 83"/>
        <xdr:cNvCxnSpPr/>
      </xdr:nvCxnSpPr>
      <xdr:spPr>
        <a:xfrm flipV="1">
          <a:off x="4051300" y="5011148"/>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144326</xdr:rowOff>
    </xdr:from>
    <xdr:to>
      <xdr:col>15</xdr:col>
      <xdr:colOff>187325</xdr:colOff>
      <xdr:row>29</xdr:row>
      <xdr:rowOff>74476</xdr:rowOff>
    </xdr:to>
    <xdr:sp macro="" textlink="">
      <xdr:nvSpPr>
        <xdr:cNvPr id="85" name="楕円 84"/>
        <xdr:cNvSpPr/>
      </xdr:nvSpPr>
      <xdr:spPr>
        <a:xfrm>
          <a:off x="3238500" y="49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23676</xdr:rowOff>
    </xdr:from>
    <xdr:to>
      <xdr:col>19</xdr:col>
      <xdr:colOff>136525</xdr:colOff>
      <xdr:row>29</xdr:row>
      <xdr:rowOff>42182</xdr:rowOff>
    </xdr:to>
    <xdr:cxnSp macro="">
      <xdr:nvCxnSpPr>
        <xdr:cNvPr id="86" name="直線コネクタ 85"/>
        <xdr:cNvCxnSpPr/>
      </xdr:nvCxnSpPr>
      <xdr:spPr>
        <a:xfrm>
          <a:off x="3289300" y="499572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40731</xdr:rowOff>
    </xdr:from>
    <xdr:to>
      <xdr:col>11</xdr:col>
      <xdr:colOff>187325</xdr:colOff>
      <xdr:row>29</xdr:row>
      <xdr:rowOff>142331</xdr:rowOff>
    </xdr:to>
    <xdr:sp macro="" textlink="">
      <xdr:nvSpPr>
        <xdr:cNvPr id="87" name="楕円 86"/>
        <xdr:cNvSpPr/>
      </xdr:nvSpPr>
      <xdr:spPr>
        <a:xfrm>
          <a:off x="2476500" y="50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23676</xdr:rowOff>
    </xdr:from>
    <xdr:to>
      <xdr:col>15</xdr:col>
      <xdr:colOff>136525</xdr:colOff>
      <xdr:row>29</xdr:row>
      <xdr:rowOff>91531</xdr:rowOff>
    </xdr:to>
    <xdr:cxnSp macro="">
      <xdr:nvCxnSpPr>
        <xdr:cNvPr id="88" name="直線コネクタ 87"/>
        <xdr:cNvCxnSpPr/>
      </xdr:nvCxnSpPr>
      <xdr:spPr>
        <a:xfrm flipV="1">
          <a:off x="2527300" y="4995726"/>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18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533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109509</xdr:rowOff>
    </xdr:from>
    <xdr:ext cx="405111" cy="259045"/>
    <xdr:sp macro="" textlink="">
      <xdr:nvSpPr>
        <xdr:cNvPr id="92" name="n_1mainValue有形固定資産減価償却率"/>
        <xdr:cNvSpPr txBox="1"/>
      </xdr:nvSpPr>
      <xdr:spPr>
        <a:xfrm>
          <a:off x="38360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91003</xdr:rowOff>
    </xdr:from>
    <xdr:ext cx="405111" cy="259045"/>
    <xdr:sp macro="" textlink="">
      <xdr:nvSpPr>
        <xdr:cNvPr id="93" name="n_2mainValue有形固定資産減価償却率"/>
        <xdr:cNvSpPr txBox="1"/>
      </xdr:nvSpPr>
      <xdr:spPr>
        <a:xfrm>
          <a:off x="3086744" y="472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158858</xdr:rowOff>
    </xdr:from>
    <xdr:ext cx="405111" cy="259045"/>
    <xdr:sp macro="" textlink="">
      <xdr:nvSpPr>
        <xdr:cNvPr id="94" name="n_3mainValue有形固定資産減価償却率"/>
        <xdr:cNvSpPr txBox="1"/>
      </xdr:nvSpPr>
      <xdr:spPr>
        <a:xfrm>
          <a:off x="2324744" y="478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全国平均及び山梨県平均と比較しても低い数値となっている。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に当たる充当可能基金の増加や市債発行の抑制等が要因と考えられる。今後については建設費用に係る起債の発行や基金の繰入れによる充当可能基金の減が想定されるため数値を注視し、引き続き類似団体内平均値を上回ら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4807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4649858"/>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59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59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44250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464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5294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544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5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69405</xdr:rowOff>
    </xdr:from>
    <xdr:to>
      <xdr:col>76</xdr:col>
      <xdr:colOff>73025</xdr:colOff>
      <xdr:row>33</xdr:row>
      <xdr:rowOff>171005</xdr:rowOff>
    </xdr:to>
    <xdr:sp macro="" textlink="">
      <xdr:nvSpPr>
        <xdr:cNvPr id="137" name="楕円 136"/>
        <xdr:cNvSpPr/>
      </xdr:nvSpPr>
      <xdr:spPr>
        <a:xfrm>
          <a:off x="14744700" y="57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47833</xdr:rowOff>
    </xdr:from>
    <xdr:ext cx="469744" cy="259045"/>
    <xdr:sp macro="" textlink="">
      <xdr:nvSpPr>
        <xdr:cNvPr id="138" name="債務償還比率該当値テキスト"/>
        <xdr:cNvSpPr txBox="1"/>
      </xdr:nvSpPr>
      <xdr:spPr>
        <a:xfrm>
          <a:off x="14846300" y="57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96993</xdr:rowOff>
    </xdr:from>
    <xdr:to>
      <xdr:col>72</xdr:col>
      <xdr:colOff>123825</xdr:colOff>
      <xdr:row>34</xdr:row>
      <xdr:rowOff>27143</xdr:rowOff>
    </xdr:to>
    <xdr:sp macro="" textlink="">
      <xdr:nvSpPr>
        <xdr:cNvPr id="139" name="楕円 138"/>
        <xdr:cNvSpPr/>
      </xdr:nvSpPr>
      <xdr:spPr>
        <a:xfrm>
          <a:off x="14033500" y="575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120206</xdr:rowOff>
    </xdr:from>
    <xdr:to>
      <xdr:col>76</xdr:col>
      <xdr:colOff>22225</xdr:colOff>
      <xdr:row>33</xdr:row>
      <xdr:rowOff>147793</xdr:rowOff>
    </xdr:to>
    <xdr:cxnSp macro="">
      <xdr:nvCxnSpPr>
        <xdr:cNvPr id="140" name="直線コネクタ 139"/>
        <xdr:cNvCxnSpPr/>
      </xdr:nvCxnSpPr>
      <xdr:spPr>
        <a:xfrm flipV="1">
          <a:off x="14084300" y="5778056"/>
          <a:ext cx="7112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2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18270</xdr:rowOff>
    </xdr:from>
    <xdr:ext cx="469744" cy="259045"/>
    <xdr:sp macro="" textlink="">
      <xdr:nvSpPr>
        <xdr:cNvPr id="142" name="n_1mainValue債務償還比率"/>
        <xdr:cNvSpPr txBox="1"/>
      </xdr:nvSpPr>
      <xdr:spPr>
        <a:xfrm>
          <a:off x="13836727" y="584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30,669
30,014
161.63
13,791,077
13,180,872
580,042
8,796,111
11,973,124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23767</xdr:rowOff>
    </xdr:from>
    <xdr:to>
      <xdr:col>24</xdr:col>
      <xdr:colOff>114300</xdr:colOff>
      <xdr:row>36</xdr:row>
      <xdr:rowOff>125367</xdr:rowOff>
    </xdr:to>
    <xdr:sp macro="" textlink="">
      <xdr:nvSpPr>
        <xdr:cNvPr id="72" name="楕円 71"/>
        <xdr:cNvSpPr/>
      </xdr:nvSpPr>
      <xdr:spPr>
        <a:xfrm>
          <a:off x="45847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46644</xdr:rowOff>
    </xdr:from>
    <xdr:ext cx="405111" cy="259045"/>
    <xdr:sp macro="" textlink="">
      <xdr:nvSpPr>
        <xdr:cNvPr id="73" name="【道路】&#10;有形固定資産減価償却率該当値テキスト"/>
        <xdr:cNvSpPr txBox="1"/>
      </xdr:nvSpPr>
      <xdr:spPr>
        <a:xfrm>
          <a:off x="4673600" y="604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41728</xdr:rowOff>
    </xdr:from>
    <xdr:to>
      <xdr:col>20</xdr:col>
      <xdr:colOff>38100</xdr:colOff>
      <xdr:row>36</xdr:row>
      <xdr:rowOff>143328</xdr:rowOff>
    </xdr:to>
    <xdr:sp macro="" textlink="">
      <xdr:nvSpPr>
        <xdr:cNvPr id="74" name="楕円 73"/>
        <xdr:cNvSpPr/>
      </xdr:nvSpPr>
      <xdr:spPr>
        <a:xfrm>
          <a:off x="3746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74567</xdr:rowOff>
    </xdr:from>
    <xdr:to>
      <xdr:col>24</xdr:col>
      <xdr:colOff>63500</xdr:colOff>
      <xdr:row>36</xdr:row>
      <xdr:rowOff>92528</xdr:rowOff>
    </xdr:to>
    <xdr:cxnSp macro="">
      <xdr:nvCxnSpPr>
        <xdr:cNvPr id="75" name="直線コネクタ 74"/>
        <xdr:cNvCxnSpPr/>
      </xdr:nvCxnSpPr>
      <xdr:spPr>
        <a:xfrm flipV="1">
          <a:off x="3797300" y="62467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67854</xdr:rowOff>
    </xdr:from>
    <xdr:to>
      <xdr:col>15</xdr:col>
      <xdr:colOff>101600</xdr:colOff>
      <xdr:row>36</xdr:row>
      <xdr:rowOff>169454</xdr:rowOff>
    </xdr:to>
    <xdr:sp macro="" textlink="">
      <xdr:nvSpPr>
        <xdr:cNvPr id="76" name="楕円 75"/>
        <xdr:cNvSpPr/>
      </xdr:nvSpPr>
      <xdr:spPr>
        <a:xfrm>
          <a:off x="2857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92528</xdr:rowOff>
    </xdr:from>
    <xdr:to>
      <xdr:col>19</xdr:col>
      <xdr:colOff>177800</xdr:colOff>
      <xdr:row>36</xdr:row>
      <xdr:rowOff>118654</xdr:rowOff>
    </xdr:to>
    <xdr:cxnSp macro="">
      <xdr:nvCxnSpPr>
        <xdr:cNvPr id="77" name="直線コネクタ 76"/>
        <xdr:cNvCxnSpPr/>
      </xdr:nvCxnSpPr>
      <xdr:spPr>
        <a:xfrm flipV="1">
          <a:off x="2908300" y="62647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87449</xdr:rowOff>
    </xdr:from>
    <xdr:to>
      <xdr:col>10</xdr:col>
      <xdr:colOff>165100</xdr:colOff>
      <xdr:row>37</xdr:row>
      <xdr:rowOff>17599</xdr:rowOff>
    </xdr:to>
    <xdr:sp macro="" textlink="">
      <xdr:nvSpPr>
        <xdr:cNvPr id="78" name="楕円 77"/>
        <xdr:cNvSpPr/>
      </xdr:nvSpPr>
      <xdr:spPr>
        <a:xfrm>
          <a:off x="1968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118654</xdr:rowOff>
    </xdr:from>
    <xdr:to>
      <xdr:col>15</xdr:col>
      <xdr:colOff>50800</xdr:colOff>
      <xdr:row>36</xdr:row>
      <xdr:rowOff>138249</xdr:rowOff>
    </xdr:to>
    <xdr:cxnSp macro="">
      <xdr:nvCxnSpPr>
        <xdr:cNvPr id="79" name="直線コネクタ 78"/>
        <xdr:cNvCxnSpPr/>
      </xdr:nvCxnSpPr>
      <xdr:spPr>
        <a:xfrm flipV="1">
          <a:off x="2019300" y="62908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159855</xdr:rowOff>
    </xdr:from>
    <xdr:ext cx="405111" cy="259045"/>
    <xdr:sp macro="" textlink="">
      <xdr:nvSpPr>
        <xdr:cNvPr id="83" name="n_1mainValue【道路】&#10;有形固定資産減価償却率"/>
        <xdr:cNvSpPr txBox="1"/>
      </xdr:nvSpPr>
      <xdr:spPr>
        <a:xfrm>
          <a:off x="35820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14531</xdr:rowOff>
    </xdr:from>
    <xdr:ext cx="405111" cy="259045"/>
    <xdr:sp macro="" textlink="">
      <xdr:nvSpPr>
        <xdr:cNvPr id="84" name="n_2mainValue【道路】&#10;有形固定資産減価償却率"/>
        <xdr:cNvSpPr txBox="1"/>
      </xdr:nvSpPr>
      <xdr:spPr>
        <a:xfrm>
          <a:off x="2705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5" name="n_3main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16828</xdr:rowOff>
    </xdr:from>
    <xdr:to>
      <xdr:col>55</xdr:col>
      <xdr:colOff>50800</xdr:colOff>
      <xdr:row>40</xdr:row>
      <xdr:rowOff>118428</xdr:rowOff>
    </xdr:to>
    <xdr:sp macro="" textlink="">
      <xdr:nvSpPr>
        <xdr:cNvPr id="124" name="楕円 123"/>
        <xdr:cNvSpPr/>
      </xdr:nvSpPr>
      <xdr:spPr>
        <a:xfrm>
          <a:off x="104267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166705</xdr:rowOff>
    </xdr:from>
    <xdr:ext cx="469744" cy="259045"/>
    <xdr:sp macro="" textlink="">
      <xdr:nvSpPr>
        <xdr:cNvPr id="125" name="【道路】&#10;一人当たり延長該当値テキスト"/>
        <xdr:cNvSpPr txBox="1"/>
      </xdr:nvSpPr>
      <xdr:spPr>
        <a:xfrm>
          <a:off x="10515600" y="68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27801</xdr:rowOff>
    </xdr:from>
    <xdr:to>
      <xdr:col>50</xdr:col>
      <xdr:colOff>165100</xdr:colOff>
      <xdr:row>40</xdr:row>
      <xdr:rowOff>129401</xdr:rowOff>
    </xdr:to>
    <xdr:sp macro="" textlink="">
      <xdr:nvSpPr>
        <xdr:cNvPr id="126" name="楕円 125"/>
        <xdr:cNvSpPr/>
      </xdr:nvSpPr>
      <xdr:spPr>
        <a:xfrm>
          <a:off x="9588500" y="68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67628</xdr:rowOff>
    </xdr:from>
    <xdr:to>
      <xdr:col>55</xdr:col>
      <xdr:colOff>0</xdr:colOff>
      <xdr:row>40</xdr:row>
      <xdr:rowOff>78601</xdr:rowOff>
    </xdr:to>
    <xdr:cxnSp macro="">
      <xdr:nvCxnSpPr>
        <xdr:cNvPr id="127" name="直線コネクタ 126"/>
        <xdr:cNvCxnSpPr/>
      </xdr:nvCxnSpPr>
      <xdr:spPr>
        <a:xfrm flipV="1">
          <a:off x="9639300" y="692562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32334</xdr:rowOff>
    </xdr:from>
    <xdr:to>
      <xdr:col>46</xdr:col>
      <xdr:colOff>38100</xdr:colOff>
      <xdr:row>40</xdr:row>
      <xdr:rowOff>133934</xdr:rowOff>
    </xdr:to>
    <xdr:sp macro="" textlink="">
      <xdr:nvSpPr>
        <xdr:cNvPr id="128" name="楕円 127"/>
        <xdr:cNvSpPr/>
      </xdr:nvSpPr>
      <xdr:spPr>
        <a:xfrm>
          <a:off x="8699500" y="68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78601</xdr:rowOff>
    </xdr:from>
    <xdr:to>
      <xdr:col>50</xdr:col>
      <xdr:colOff>114300</xdr:colOff>
      <xdr:row>40</xdr:row>
      <xdr:rowOff>83134</xdr:rowOff>
    </xdr:to>
    <xdr:cxnSp macro="">
      <xdr:nvCxnSpPr>
        <xdr:cNvPr id="129" name="直線コネクタ 128"/>
        <xdr:cNvCxnSpPr/>
      </xdr:nvCxnSpPr>
      <xdr:spPr>
        <a:xfrm flipV="1">
          <a:off x="8750300" y="6936601"/>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39954</xdr:rowOff>
    </xdr:from>
    <xdr:to>
      <xdr:col>41</xdr:col>
      <xdr:colOff>101600</xdr:colOff>
      <xdr:row>40</xdr:row>
      <xdr:rowOff>141554</xdr:rowOff>
    </xdr:to>
    <xdr:sp macro="" textlink="">
      <xdr:nvSpPr>
        <xdr:cNvPr id="130" name="楕円 129"/>
        <xdr:cNvSpPr/>
      </xdr:nvSpPr>
      <xdr:spPr>
        <a:xfrm>
          <a:off x="7810500" y="689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83134</xdr:rowOff>
    </xdr:from>
    <xdr:to>
      <xdr:col>45</xdr:col>
      <xdr:colOff>177800</xdr:colOff>
      <xdr:row>40</xdr:row>
      <xdr:rowOff>90754</xdr:rowOff>
    </xdr:to>
    <xdr:cxnSp macro="">
      <xdr:nvCxnSpPr>
        <xdr:cNvPr id="131" name="直線コネクタ 130"/>
        <xdr:cNvCxnSpPr/>
      </xdr:nvCxnSpPr>
      <xdr:spPr>
        <a:xfrm flipV="1">
          <a:off x="7861300" y="69411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120528</xdr:rowOff>
    </xdr:from>
    <xdr:ext cx="469744" cy="259045"/>
    <xdr:sp macro="" textlink="">
      <xdr:nvSpPr>
        <xdr:cNvPr id="135" name="n_1mainValue【道路】&#10;一人当たり延長"/>
        <xdr:cNvSpPr txBox="1"/>
      </xdr:nvSpPr>
      <xdr:spPr>
        <a:xfrm>
          <a:off x="9391727" y="6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125061</xdr:rowOff>
    </xdr:from>
    <xdr:ext cx="469744" cy="259045"/>
    <xdr:sp macro="" textlink="">
      <xdr:nvSpPr>
        <xdr:cNvPr id="136" name="n_2mainValue【道路】&#10;一人当たり延長"/>
        <xdr:cNvSpPr txBox="1"/>
      </xdr:nvSpPr>
      <xdr:spPr>
        <a:xfrm>
          <a:off x="8515427" y="698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132681</xdr:rowOff>
    </xdr:from>
    <xdr:ext cx="469744" cy="259045"/>
    <xdr:sp macro="" textlink="">
      <xdr:nvSpPr>
        <xdr:cNvPr id="137" name="n_3mainValue【道路】&#10;一人当たり延長"/>
        <xdr:cNvSpPr txBox="1"/>
      </xdr:nvSpPr>
      <xdr:spPr>
        <a:xfrm>
          <a:off x="7626427" y="69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117384</xdr:rowOff>
    </xdr:from>
    <xdr:to>
      <xdr:col>24</xdr:col>
      <xdr:colOff>114300</xdr:colOff>
      <xdr:row>57</xdr:row>
      <xdr:rowOff>47534</xdr:rowOff>
    </xdr:to>
    <xdr:sp macro="" textlink="">
      <xdr:nvSpPr>
        <xdr:cNvPr id="178" name="楕円 177"/>
        <xdr:cNvSpPr/>
      </xdr:nvSpPr>
      <xdr:spPr>
        <a:xfrm>
          <a:off x="45847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140261</xdr:rowOff>
    </xdr:from>
    <xdr:ext cx="405111" cy="259045"/>
    <xdr:sp macro="" textlink="">
      <xdr:nvSpPr>
        <xdr:cNvPr id="179" name="【橋りょう・トンネル】&#10;有形固定資産減価償却率該当値テキスト"/>
        <xdr:cNvSpPr txBox="1"/>
      </xdr:nvSpPr>
      <xdr:spPr>
        <a:xfrm>
          <a:off x="4673600" y="95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143510</xdr:rowOff>
    </xdr:from>
    <xdr:to>
      <xdr:col>20</xdr:col>
      <xdr:colOff>38100</xdr:colOff>
      <xdr:row>57</xdr:row>
      <xdr:rowOff>73660</xdr:rowOff>
    </xdr:to>
    <xdr:sp macro="" textlink="">
      <xdr:nvSpPr>
        <xdr:cNvPr id="180" name="楕円 179"/>
        <xdr:cNvSpPr/>
      </xdr:nvSpPr>
      <xdr:spPr>
        <a:xfrm>
          <a:off x="3746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168184</xdr:rowOff>
    </xdr:from>
    <xdr:to>
      <xdr:col>24</xdr:col>
      <xdr:colOff>63500</xdr:colOff>
      <xdr:row>57</xdr:row>
      <xdr:rowOff>22860</xdr:rowOff>
    </xdr:to>
    <xdr:cxnSp macro="">
      <xdr:nvCxnSpPr>
        <xdr:cNvPr id="181" name="直線コネクタ 180"/>
        <xdr:cNvCxnSpPr/>
      </xdr:nvCxnSpPr>
      <xdr:spPr>
        <a:xfrm flipV="1">
          <a:off x="3797300" y="97693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161472</xdr:rowOff>
    </xdr:from>
    <xdr:to>
      <xdr:col>15</xdr:col>
      <xdr:colOff>101600</xdr:colOff>
      <xdr:row>57</xdr:row>
      <xdr:rowOff>91622</xdr:rowOff>
    </xdr:to>
    <xdr:sp macro="" textlink="">
      <xdr:nvSpPr>
        <xdr:cNvPr id="182" name="楕円 181"/>
        <xdr:cNvSpPr/>
      </xdr:nvSpPr>
      <xdr:spPr>
        <a:xfrm>
          <a:off x="2857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22860</xdr:rowOff>
    </xdr:from>
    <xdr:to>
      <xdr:col>19</xdr:col>
      <xdr:colOff>177800</xdr:colOff>
      <xdr:row>57</xdr:row>
      <xdr:rowOff>40822</xdr:rowOff>
    </xdr:to>
    <xdr:cxnSp macro="">
      <xdr:nvCxnSpPr>
        <xdr:cNvPr id="183" name="直線コネクタ 182"/>
        <xdr:cNvCxnSpPr/>
      </xdr:nvCxnSpPr>
      <xdr:spPr>
        <a:xfrm flipV="1">
          <a:off x="2908300" y="97955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135346</xdr:rowOff>
    </xdr:from>
    <xdr:to>
      <xdr:col>10</xdr:col>
      <xdr:colOff>165100</xdr:colOff>
      <xdr:row>57</xdr:row>
      <xdr:rowOff>65496</xdr:rowOff>
    </xdr:to>
    <xdr:sp macro="" textlink="">
      <xdr:nvSpPr>
        <xdr:cNvPr id="184" name="楕円 183"/>
        <xdr:cNvSpPr/>
      </xdr:nvSpPr>
      <xdr:spPr>
        <a:xfrm>
          <a:off x="1968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14696</xdr:rowOff>
    </xdr:from>
    <xdr:to>
      <xdr:col>15</xdr:col>
      <xdr:colOff>50800</xdr:colOff>
      <xdr:row>57</xdr:row>
      <xdr:rowOff>40822</xdr:rowOff>
    </xdr:to>
    <xdr:cxnSp macro="">
      <xdr:nvCxnSpPr>
        <xdr:cNvPr id="185" name="直線コネクタ 184"/>
        <xdr:cNvCxnSpPr/>
      </xdr:nvCxnSpPr>
      <xdr:spPr>
        <a:xfrm>
          <a:off x="2019300" y="97873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90187</xdr:rowOff>
    </xdr:from>
    <xdr:ext cx="405111" cy="259045"/>
    <xdr:sp macro="" textlink="">
      <xdr:nvSpPr>
        <xdr:cNvPr id="189" name="n_1mainValue【橋りょう・トンネル】&#10;有形固定資産減価償却率"/>
        <xdr:cNvSpPr txBox="1"/>
      </xdr:nvSpPr>
      <xdr:spPr>
        <a:xfrm>
          <a:off x="3582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108149</xdr:rowOff>
    </xdr:from>
    <xdr:ext cx="405111" cy="259045"/>
    <xdr:sp macro="" textlink="">
      <xdr:nvSpPr>
        <xdr:cNvPr id="190" name="n_2mainValue【橋りょう・トンネル】&#10;有形固定資産減価償却率"/>
        <xdr:cNvSpPr txBox="1"/>
      </xdr:nvSpPr>
      <xdr:spPr>
        <a:xfrm>
          <a:off x="2705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82023</xdr:rowOff>
    </xdr:from>
    <xdr:ext cx="405111" cy="259045"/>
    <xdr:sp macro="" textlink="">
      <xdr:nvSpPr>
        <xdr:cNvPr id="191" name="n_3mainValue【橋りょう・トンネル】&#10;有形固定資産減価償却率"/>
        <xdr:cNvSpPr txBox="1"/>
      </xdr:nvSpPr>
      <xdr:spPr>
        <a:xfrm>
          <a:off x="1816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87314</xdr:rowOff>
    </xdr:from>
    <xdr:to>
      <xdr:col>55</xdr:col>
      <xdr:colOff>50800</xdr:colOff>
      <xdr:row>62</xdr:row>
      <xdr:rowOff>17464</xdr:rowOff>
    </xdr:to>
    <xdr:sp macro="" textlink="">
      <xdr:nvSpPr>
        <xdr:cNvPr id="230" name="楕円 229"/>
        <xdr:cNvSpPr/>
      </xdr:nvSpPr>
      <xdr:spPr>
        <a:xfrm>
          <a:off x="10426700" y="105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110191</xdr:rowOff>
    </xdr:from>
    <xdr:ext cx="599010" cy="259045"/>
    <xdr:sp macro="" textlink="">
      <xdr:nvSpPr>
        <xdr:cNvPr id="231" name="【橋りょう・トンネル】&#10;一人当たり有形固定資産（償却資産）額該当値テキスト"/>
        <xdr:cNvSpPr txBox="1"/>
      </xdr:nvSpPr>
      <xdr:spPr>
        <a:xfrm>
          <a:off x="10515600" y="103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76009</xdr:rowOff>
    </xdr:from>
    <xdr:to>
      <xdr:col>50</xdr:col>
      <xdr:colOff>165100</xdr:colOff>
      <xdr:row>62</xdr:row>
      <xdr:rowOff>6159</xdr:rowOff>
    </xdr:to>
    <xdr:sp macro="" textlink="">
      <xdr:nvSpPr>
        <xdr:cNvPr id="232" name="楕円 231"/>
        <xdr:cNvSpPr/>
      </xdr:nvSpPr>
      <xdr:spPr>
        <a:xfrm>
          <a:off x="9588500" y="105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126809</xdr:rowOff>
    </xdr:from>
    <xdr:to>
      <xdr:col>55</xdr:col>
      <xdr:colOff>0</xdr:colOff>
      <xdr:row>61</xdr:row>
      <xdr:rowOff>138114</xdr:rowOff>
    </xdr:to>
    <xdr:cxnSp macro="">
      <xdr:nvCxnSpPr>
        <xdr:cNvPr id="233" name="直線コネクタ 232"/>
        <xdr:cNvCxnSpPr/>
      </xdr:nvCxnSpPr>
      <xdr:spPr>
        <a:xfrm>
          <a:off x="9639300" y="10585259"/>
          <a:ext cx="8382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77947</xdr:rowOff>
    </xdr:from>
    <xdr:to>
      <xdr:col>46</xdr:col>
      <xdr:colOff>38100</xdr:colOff>
      <xdr:row>62</xdr:row>
      <xdr:rowOff>8097</xdr:rowOff>
    </xdr:to>
    <xdr:sp macro="" textlink="">
      <xdr:nvSpPr>
        <xdr:cNvPr id="234" name="楕円 233"/>
        <xdr:cNvSpPr/>
      </xdr:nvSpPr>
      <xdr:spPr>
        <a:xfrm>
          <a:off x="8699500" y="105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126809</xdr:rowOff>
    </xdr:from>
    <xdr:to>
      <xdr:col>50</xdr:col>
      <xdr:colOff>114300</xdr:colOff>
      <xdr:row>61</xdr:row>
      <xdr:rowOff>128747</xdr:rowOff>
    </xdr:to>
    <xdr:cxnSp macro="">
      <xdr:nvCxnSpPr>
        <xdr:cNvPr id="235" name="直線コネクタ 234"/>
        <xdr:cNvCxnSpPr/>
      </xdr:nvCxnSpPr>
      <xdr:spPr>
        <a:xfrm flipV="1">
          <a:off x="8750300" y="10585259"/>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99055</xdr:rowOff>
    </xdr:from>
    <xdr:to>
      <xdr:col>41</xdr:col>
      <xdr:colOff>101600</xdr:colOff>
      <xdr:row>62</xdr:row>
      <xdr:rowOff>29205</xdr:rowOff>
    </xdr:to>
    <xdr:sp macro="" textlink="">
      <xdr:nvSpPr>
        <xdr:cNvPr id="236" name="楕円 235"/>
        <xdr:cNvSpPr/>
      </xdr:nvSpPr>
      <xdr:spPr>
        <a:xfrm>
          <a:off x="7810500" y="10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128747</xdr:rowOff>
    </xdr:from>
    <xdr:to>
      <xdr:col>45</xdr:col>
      <xdr:colOff>177800</xdr:colOff>
      <xdr:row>61</xdr:row>
      <xdr:rowOff>149855</xdr:rowOff>
    </xdr:to>
    <xdr:cxnSp macro="">
      <xdr:nvCxnSpPr>
        <xdr:cNvPr id="237" name="直線コネクタ 236"/>
        <xdr:cNvCxnSpPr/>
      </xdr:nvCxnSpPr>
      <xdr:spPr>
        <a:xfrm flipV="1">
          <a:off x="7861300" y="10587197"/>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22686</xdr:rowOff>
    </xdr:from>
    <xdr:ext cx="599010" cy="259045"/>
    <xdr:sp macro="" textlink="">
      <xdr:nvSpPr>
        <xdr:cNvPr id="241" name="n_1mainValue【橋りょう・トンネル】&#10;一人当たり有形固定資産（償却資産）額"/>
        <xdr:cNvSpPr txBox="1"/>
      </xdr:nvSpPr>
      <xdr:spPr>
        <a:xfrm>
          <a:off x="9327095" y="1030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24624</xdr:rowOff>
    </xdr:from>
    <xdr:ext cx="599010" cy="259045"/>
    <xdr:sp macro="" textlink="">
      <xdr:nvSpPr>
        <xdr:cNvPr id="242" name="n_2mainValue【橋りょう・トンネル】&#10;一人当たり有形固定資産（償却資産）額"/>
        <xdr:cNvSpPr txBox="1"/>
      </xdr:nvSpPr>
      <xdr:spPr>
        <a:xfrm>
          <a:off x="8450795" y="103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20332</xdr:rowOff>
    </xdr:from>
    <xdr:ext cx="599010" cy="259045"/>
    <xdr:sp macro="" textlink="">
      <xdr:nvSpPr>
        <xdr:cNvPr id="243" name="n_3mainValue【橋りょう・トンネル】&#10;一人当たり有形固定資産（償却資産）額"/>
        <xdr:cNvSpPr txBox="1"/>
      </xdr:nvSpPr>
      <xdr:spPr>
        <a:xfrm>
          <a:off x="7561795" y="1065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106499</xdr:rowOff>
    </xdr:from>
    <xdr:to>
      <xdr:col>24</xdr:col>
      <xdr:colOff>114300</xdr:colOff>
      <xdr:row>81</xdr:row>
      <xdr:rowOff>36649</xdr:rowOff>
    </xdr:to>
    <xdr:sp macro="" textlink="">
      <xdr:nvSpPr>
        <xdr:cNvPr id="284" name="楕円 283"/>
        <xdr:cNvSpPr/>
      </xdr:nvSpPr>
      <xdr:spPr>
        <a:xfrm>
          <a:off x="4584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129376</xdr:rowOff>
    </xdr:from>
    <xdr:ext cx="405111" cy="259045"/>
    <xdr:sp macro="" textlink="">
      <xdr:nvSpPr>
        <xdr:cNvPr id="285" name="【公営住宅】&#10;有形固定資産減価償却率該当値テキスト"/>
        <xdr:cNvSpPr txBox="1"/>
      </xdr:nvSpPr>
      <xdr:spPr>
        <a:xfrm>
          <a:off x="4673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86" name="楕円 285"/>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157299</xdr:rowOff>
    </xdr:from>
    <xdr:to>
      <xdr:col>24</xdr:col>
      <xdr:colOff>63500</xdr:colOff>
      <xdr:row>81</xdr:row>
      <xdr:rowOff>26670</xdr:rowOff>
    </xdr:to>
    <xdr:cxnSp macro="">
      <xdr:nvCxnSpPr>
        <xdr:cNvPr id="287" name="直線コネクタ 286"/>
        <xdr:cNvCxnSpPr/>
      </xdr:nvCxnSpPr>
      <xdr:spPr>
        <a:xfrm flipV="1">
          <a:off x="3797300" y="138732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6894</xdr:rowOff>
    </xdr:from>
    <xdr:to>
      <xdr:col>15</xdr:col>
      <xdr:colOff>101600</xdr:colOff>
      <xdr:row>81</xdr:row>
      <xdr:rowOff>108494</xdr:rowOff>
    </xdr:to>
    <xdr:sp macro="" textlink="">
      <xdr:nvSpPr>
        <xdr:cNvPr id="288" name="楕円 287"/>
        <xdr:cNvSpPr/>
      </xdr:nvSpPr>
      <xdr:spPr>
        <a:xfrm>
          <a:off x="2857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57694</xdr:rowOff>
    </xdr:to>
    <xdr:cxnSp macro="">
      <xdr:nvCxnSpPr>
        <xdr:cNvPr id="289" name="直線コネクタ 288"/>
        <xdr:cNvCxnSpPr/>
      </xdr:nvCxnSpPr>
      <xdr:spPr>
        <a:xfrm flipV="1">
          <a:off x="2908300" y="1391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41184</xdr:rowOff>
    </xdr:from>
    <xdr:to>
      <xdr:col>10</xdr:col>
      <xdr:colOff>165100</xdr:colOff>
      <xdr:row>81</xdr:row>
      <xdr:rowOff>142784</xdr:rowOff>
    </xdr:to>
    <xdr:sp macro="" textlink="">
      <xdr:nvSpPr>
        <xdr:cNvPr id="290" name="楕円 289"/>
        <xdr:cNvSpPr/>
      </xdr:nvSpPr>
      <xdr:spPr>
        <a:xfrm>
          <a:off x="1968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57694</xdr:rowOff>
    </xdr:from>
    <xdr:to>
      <xdr:col>15</xdr:col>
      <xdr:colOff>50800</xdr:colOff>
      <xdr:row>81</xdr:row>
      <xdr:rowOff>91984</xdr:rowOff>
    </xdr:to>
    <xdr:cxnSp macro="">
      <xdr:nvCxnSpPr>
        <xdr:cNvPr id="291" name="直線コネクタ 290"/>
        <xdr:cNvCxnSpPr/>
      </xdr:nvCxnSpPr>
      <xdr:spPr>
        <a:xfrm flipV="1">
          <a:off x="2019300" y="1394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95" name="n_1main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99621</xdr:rowOff>
    </xdr:from>
    <xdr:ext cx="405111" cy="259045"/>
    <xdr:sp macro="" textlink="">
      <xdr:nvSpPr>
        <xdr:cNvPr id="296" name="n_2mainValue【公営住宅】&#10;有形固定資産減価償却率"/>
        <xdr:cNvSpPr txBox="1"/>
      </xdr:nvSpPr>
      <xdr:spPr>
        <a:xfrm>
          <a:off x="2705744"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133911</xdr:rowOff>
    </xdr:from>
    <xdr:ext cx="405111" cy="259045"/>
    <xdr:sp macro="" textlink="">
      <xdr:nvSpPr>
        <xdr:cNvPr id="297" name="n_3mainValue【公営住宅】&#10;有形固定資産減価償却率"/>
        <xdr:cNvSpPr txBox="1"/>
      </xdr:nvSpPr>
      <xdr:spPr>
        <a:xfrm>
          <a:off x="1816744" y="1402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9398</xdr:rowOff>
    </xdr:from>
    <xdr:to>
      <xdr:col>55</xdr:col>
      <xdr:colOff>50800</xdr:colOff>
      <xdr:row>83</xdr:row>
      <xdr:rowOff>110998</xdr:rowOff>
    </xdr:to>
    <xdr:sp macro="" textlink="">
      <xdr:nvSpPr>
        <xdr:cNvPr id="336" name="楕円 335"/>
        <xdr:cNvSpPr/>
      </xdr:nvSpPr>
      <xdr:spPr>
        <a:xfrm>
          <a:off x="10426700" y="142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32275</xdr:rowOff>
    </xdr:from>
    <xdr:ext cx="469744" cy="259045"/>
    <xdr:sp macro="" textlink="">
      <xdr:nvSpPr>
        <xdr:cNvPr id="337" name="【公営住宅】&#10;一人当たり面積該当値テキスト"/>
        <xdr:cNvSpPr txBox="1"/>
      </xdr:nvSpPr>
      <xdr:spPr>
        <a:xfrm>
          <a:off x="10515600"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xdr:rowOff>
    </xdr:from>
    <xdr:to>
      <xdr:col>50</xdr:col>
      <xdr:colOff>165100</xdr:colOff>
      <xdr:row>83</xdr:row>
      <xdr:rowOff>116332</xdr:rowOff>
    </xdr:to>
    <xdr:sp macro="" textlink="">
      <xdr:nvSpPr>
        <xdr:cNvPr id="338" name="楕円 337"/>
        <xdr:cNvSpPr/>
      </xdr:nvSpPr>
      <xdr:spPr>
        <a:xfrm>
          <a:off x="9588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60198</xdr:rowOff>
    </xdr:from>
    <xdr:to>
      <xdr:col>55</xdr:col>
      <xdr:colOff>0</xdr:colOff>
      <xdr:row>83</xdr:row>
      <xdr:rowOff>65532</xdr:rowOff>
    </xdr:to>
    <xdr:cxnSp macro="">
      <xdr:nvCxnSpPr>
        <xdr:cNvPr id="339" name="直線コネクタ 338"/>
        <xdr:cNvCxnSpPr/>
      </xdr:nvCxnSpPr>
      <xdr:spPr>
        <a:xfrm flipV="1">
          <a:off x="9639300" y="1429054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xdr:rowOff>
    </xdr:from>
    <xdr:to>
      <xdr:col>46</xdr:col>
      <xdr:colOff>38100</xdr:colOff>
      <xdr:row>83</xdr:row>
      <xdr:rowOff>118618</xdr:rowOff>
    </xdr:to>
    <xdr:sp macro="" textlink="">
      <xdr:nvSpPr>
        <xdr:cNvPr id="340" name="楕円 339"/>
        <xdr:cNvSpPr/>
      </xdr:nvSpPr>
      <xdr:spPr>
        <a:xfrm>
          <a:off x="8699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65532</xdr:rowOff>
    </xdr:from>
    <xdr:to>
      <xdr:col>50</xdr:col>
      <xdr:colOff>114300</xdr:colOff>
      <xdr:row>83</xdr:row>
      <xdr:rowOff>67818</xdr:rowOff>
    </xdr:to>
    <xdr:cxnSp macro="">
      <xdr:nvCxnSpPr>
        <xdr:cNvPr id="341" name="直線コネクタ 340"/>
        <xdr:cNvCxnSpPr/>
      </xdr:nvCxnSpPr>
      <xdr:spPr>
        <a:xfrm flipV="1">
          <a:off x="8750300" y="1429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24257</xdr:rowOff>
    </xdr:from>
    <xdr:to>
      <xdr:col>41</xdr:col>
      <xdr:colOff>101600</xdr:colOff>
      <xdr:row>83</xdr:row>
      <xdr:rowOff>125857</xdr:rowOff>
    </xdr:to>
    <xdr:sp macro="" textlink="">
      <xdr:nvSpPr>
        <xdr:cNvPr id="342" name="楕円 341"/>
        <xdr:cNvSpPr/>
      </xdr:nvSpPr>
      <xdr:spPr>
        <a:xfrm>
          <a:off x="7810500" y="142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67818</xdr:rowOff>
    </xdr:from>
    <xdr:to>
      <xdr:col>45</xdr:col>
      <xdr:colOff>177800</xdr:colOff>
      <xdr:row>83</xdr:row>
      <xdr:rowOff>75057</xdr:rowOff>
    </xdr:to>
    <xdr:cxnSp macro="">
      <xdr:nvCxnSpPr>
        <xdr:cNvPr id="343" name="直線コネクタ 342"/>
        <xdr:cNvCxnSpPr/>
      </xdr:nvCxnSpPr>
      <xdr:spPr>
        <a:xfrm flipV="1">
          <a:off x="7861300" y="142981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46" name="n_3aveValue【公営住宅】&#10;一人当たり面積"/>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132859</xdr:rowOff>
    </xdr:from>
    <xdr:ext cx="469744" cy="259045"/>
    <xdr:sp macro="" textlink="">
      <xdr:nvSpPr>
        <xdr:cNvPr id="347" name="n_1mainValue【公営住宅】&#10;一人当たり面積"/>
        <xdr:cNvSpPr txBox="1"/>
      </xdr:nvSpPr>
      <xdr:spPr>
        <a:xfrm>
          <a:off x="93917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135145</xdr:rowOff>
    </xdr:from>
    <xdr:ext cx="469744" cy="259045"/>
    <xdr:sp macro="" textlink="">
      <xdr:nvSpPr>
        <xdr:cNvPr id="348" name="n_2mainValue【公営住宅】&#10;一人当たり面積"/>
        <xdr:cNvSpPr txBox="1"/>
      </xdr:nvSpPr>
      <xdr:spPr>
        <a:xfrm>
          <a:off x="8515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142384</xdr:rowOff>
    </xdr:from>
    <xdr:ext cx="469744" cy="259045"/>
    <xdr:sp macro="" textlink="">
      <xdr:nvSpPr>
        <xdr:cNvPr id="349" name="n_3mainValue【公営住宅】&#10;一人当たり面積"/>
        <xdr:cNvSpPr txBox="1"/>
      </xdr:nvSpPr>
      <xdr:spPr>
        <a:xfrm>
          <a:off x="7626427" y="1402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6" name="楕円 405"/>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7"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8" name="楕円 407"/>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9" name="直線コネクタ 408"/>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10" name="楕円 409"/>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11" name="直線コネクタ 410"/>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12" name="楕円 411"/>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13" name="直線コネクタ 412"/>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7"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8"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9" name="n_3mainValue【認定こども園・幼稚園・保育所】&#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164193</xdr:rowOff>
    </xdr:from>
    <xdr:to>
      <xdr:col>116</xdr:col>
      <xdr:colOff>114300</xdr:colOff>
      <xdr:row>42</xdr:row>
      <xdr:rowOff>94343</xdr:rowOff>
    </xdr:to>
    <xdr:sp macro="" textlink="">
      <xdr:nvSpPr>
        <xdr:cNvPr id="460" name="楕円 459"/>
        <xdr:cNvSpPr/>
      </xdr:nvSpPr>
      <xdr:spPr>
        <a:xfrm>
          <a:off x="22110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79120</xdr:rowOff>
    </xdr:from>
    <xdr:ext cx="469744" cy="259045"/>
    <xdr:sp macro="" textlink="">
      <xdr:nvSpPr>
        <xdr:cNvPr id="461" name="【認定こども園・幼稚園・保育所】&#10;一人当たり面積該当値テキスト"/>
        <xdr:cNvSpPr txBox="1"/>
      </xdr:nvSpPr>
      <xdr:spPr>
        <a:xfrm>
          <a:off x="221996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164193</xdr:rowOff>
    </xdr:from>
    <xdr:to>
      <xdr:col>112</xdr:col>
      <xdr:colOff>38100</xdr:colOff>
      <xdr:row>42</xdr:row>
      <xdr:rowOff>94343</xdr:rowOff>
    </xdr:to>
    <xdr:sp macro="" textlink="">
      <xdr:nvSpPr>
        <xdr:cNvPr id="462" name="楕円 461"/>
        <xdr:cNvSpPr/>
      </xdr:nvSpPr>
      <xdr:spPr>
        <a:xfrm>
          <a:off x="21272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43543</xdr:rowOff>
    </xdr:from>
    <xdr:to>
      <xdr:col>116</xdr:col>
      <xdr:colOff>63500</xdr:colOff>
      <xdr:row>42</xdr:row>
      <xdr:rowOff>43543</xdr:rowOff>
    </xdr:to>
    <xdr:cxnSp macro="">
      <xdr:nvCxnSpPr>
        <xdr:cNvPr id="463" name="直線コネクタ 462"/>
        <xdr:cNvCxnSpPr/>
      </xdr:nvCxnSpPr>
      <xdr:spPr>
        <a:xfrm>
          <a:off x="21323300" y="724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164193</xdr:rowOff>
    </xdr:from>
    <xdr:to>
      <xdr:col>107</xdr:col>
      <xdr:colOff>101600</xdr:colOff>
      <xdr:row>42</xdr:row>
      <xdr:rowOff>94343</xdr:rowOff>
    </xdr:to>
    <xdr:sp macro="" textlink="">
      <xdr:nvSpPr>
        <xdr:cNvPr id="464" name="楕円 463"/>
        <xdr:cNvSpPr/>
      </xdr:nvSpPr>
      <xdr:spPr>
        <a:xfrm>
          <a:off x="20383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43543</xdr:rowOff>
    </xdr:from>
    <xdr:to>
      <xdr:col>111</xdr:col>
      <xdr:colOff>177800</xdr:colOff>
      <xdr:row>42</xdr:row>
      <xdr:rowOff>43543</xdr:rowOff>
    </xdr:to>
    <xdr:cxnSp macro="">
      <xdr:nvCxnSpPr>
        <xdr:cNvPr id="465" name="直線コネクタ 464"/>
        <xdr:cNvCxnSpPr/>
      </xdr:nvCxnSpPr>
      <xdr:spPr>
        <a:xfrm>
          <a:off x="20434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164193</xdr:rowOff>
    </xdr:from>
    <xdr:to>
      <xdr:col>102</xdr:col>
      <xdr:colOff>165100</xdr:colOff>
      <xdr:row>42</xdr:row>
      <xdr:rowOff>94343</xdr:rowOff>
    </xdr:to>
    <xdr:sp macro="" textlink="">
      <xdr:nvSpPr>
        <xdr:cNvPr id="466" name="楕円 465"/>
        <xdr:cNvSpPr/>
      </xdr:nvSpPr>
      <xdr:spPr>
        <a:xfrm>
          <a:off x="19494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43543</xdr:rowOff>
    </xdr:from>
    <xdr:to>
      <xdr:col>107</xdr:col>
      <xdr:colOff>50800</xdr:colOff>
      <xdr:row>42</xdr:row>
      <xdr:rowOff>43543</xdr:rowOff>
    </xdr:to>
    <xdr:cxnSp macro="">
      <xdr:nvCxnSpPr>
        <xdr:cNvPr id="467" name="直線コネクタ 466"/>
        <xdr:cNvCxnSpPr/>
      </xdr:nvCxnSpPr>
      <xdr:spPr>
        <a:xfrm>
          <a:off x="19545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85470</xdr:rowOff>
    </xdr:from>
    <xdr:ext cx="469744" cy="259045"/>
    <xdr:sp macro="" textlink="">
      <xdr:nvSpPr>
        <xdr:cNvPr id="471" name="n_1mainValue【認定こども園・幼稚園・保育所】&#10;一人当たり面積"/>
        <xdr:cNvSpPr txBox="1"/>
      </xdr:nvSpPr>
      <xdr:spPr>
        <a:xfrm>
          <a:off x="21075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85470</xdr:rowOff>
    </xdr:from>
    <xdr:ext cx="469744" cy="259045"/>
    <xdr:sp macro="" textlink="">
      <xdr:nvSpPr>
        <xdr:cNvPr id="472" name="n_2mainValue【認定こども園・幼稚園・保育所】&#10;一人当たり面積"/>
        <xdr:cNvSpPr txBox="1"/>
      </xdr:nvSpPr>
      <xdr:spPr>
        <a:xfrm>
          <a:off x="20199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85470</xdr:rowOff>
    </xdr:from>
    <xdr:ext cx="469744" cy="259045"/>
    <xdr:sp macro="" textlink="">
      <xdr:nvSpPr>
        <xdr:cNvPr id="473" name="n_3mainValue【認定こども園・幼稚園・保育所】&#10;一人当たり面積"/>
        <xdr:cNvSpPr txBox="1"/>
      </xdr:nvSpPr>
      <xdr:spPr>
        <a:xfrm>
          <a:off x="19310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513" name="楕円 512"/>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83202</xdr:rowOff>
    </xdr:from>
    <xdr:ext cx="405111" cy="259045"/>
    <xdr:sp macro="" textlink="">
      <xdr:nvSpPr>
        <xdr:cNvPr id="514" name="【学校施設】&#10;有形固定資産減価償却率該当値テキスト"/>
        <xdr:cNvSpPr txBox="1"/>
      </xdr:nvSpPr>
      <xdr:spPr>
        <a:xfrm>
          <a:off x="16357600" y="968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515" name="楕円 514"/>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58</xdr:row>
      <xdr:rowOff>30480</xdr:rowOff>
    </xdr:to>
    <xdr:cxnSp macro="">
      <xdr:nvCxnSpPr>
        <xdr:cNvPr id="516" name="直線コネクタ 515"/>
        <xdr:cNvCxnSpPr/>
      </xdr:nvCxnSpPr>
      <xdr:spPr>
        <a:xfrm flipV="1">
          <a:off x="15481300" y="982027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34925</xdr:rowOff>
    </xdr:from>
    <xdr:to>
      <xdr:col>76</xdr:col>
      <xdr:colOff>165100</xdr:colOff>
      <xdr:row>58</xdr:row>
      <xdr:rowOff>136525</xdr:rowOff>
    </xdr:to>
    <xdr:sp macro="" textlink="">
      <xdr:nvSpPr>
        <xdr:cNvPr id="517" name="楕円 516"/>
        <xdr:cNvSpPr/>
      </xdr:nvSpPr>
      <xdr:spPr>
        <a:xfrm>
          <a:off x="14541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30480</xdr:rowOff>
    </xdr:from>
    <xdr:to>
      <xdr:col>81</xdr:col>
      <xdr:colOff>50800</xdr:colOff>
      <xdr:row>58</xdr:row>
      <xdr:rowOff>85725</xdr:rowOff>
    </xdr:to>
    <xdr:cxnSp macro="">
      <xdr:nvCxnSpPr>
        <xdr:cNvPr id="518" name="直線コネクタ 517"/>
        <xdr:cNvCxnSpPr/>
      </xdr:nvCxnSpPr>
      <xdr:spPr>
        <a:xfrm flipV="1">
          <a:off x="14592300" y="99745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164465</xdr:rowOff>
    </xdr:from>
    <xdr:to>
      <xdr:col>72</xdr:col>
      <xdr:colOff>38100</xdr:colOff>
      <xdr:row>58</xdr:row>
      <xdr:rowOff>94615</xdr:rowOff>
    </xdr:to>
    <xdr:sp macro="" textlink="">
      <xdr:nvSpPr>
        <xdr:cNvPr id="519" name="楕円 518"/>
        <xdr:cNvSpPr/>
      </xdr:nvSpPr>
      <xdr:spPr>
        <a:xfrm>
          <a:off x="13652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43815</xdr:rowOff>
    </xdr:from>
    <xdr:to>
      <xdr:col>76</xdr:col>
      <xdr:colOff>114300</xdr:colOff>
      <xdr:row>58</xdr:row>
      <xdr:rowOff>85725</xdr:rowOff>
    </xdr:to>
    <xdr:cxnSp macro="">
      <xdr:nvCxnSpPr>
        <xdr:cNvPr id="520" name="直線コネクタ 519"/>
        <xdr:cNvCxnSpPr/>
      </xdr:nvCxnSpPr>
      <xdr:spPr>
        <a:xfrm>
          <a:off x="13703300" y="9987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524" name="n_1mainValue【学校施設】&#10;有形固定資産減価償却率"/>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153052</xdr:rowOff>
    </xdr:from>
    <xdr:ext cx="405111" cy="259045"/>
    <xdr:sp macro="" textlink="">
      <xdr:nvSpPr>
        <xdr:cNvPr id="525" name="n_2mainValue【学校施設】&#10;有形固定資産減価償却率"/>
        <xdr:cNvSpPr txBox="1"/>
      </xdr:nvSpPr>
      <xdr:spPr>
        <a:xfrm>
          <a:off x="14389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111142</xdr:rowOff>
    </xdr:from>
    <xdr:ext cx="405111" cy="259045"/>
    <xdr:sp macro="" textlink="">
      <xdr:nvSpPr>
        <xdr:cNvPr id="526" name="n_3mainValue【学校施設】&#10;有形固定資産減価償却率"/>
        <xdr:cNvSpPr txBox="1"/>
      </xdr:nvSpPr>
      <xdr:spPr>
        <a:xfrm>
          <a:off x="13500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17323</xdr:rowOff>
    </xdr:from>
    <xdr:to>
      <xdr:col>116</xdr:col>
      <xdr:colOff>114300</xdr:colOff>
      <xdr:row>62</xdr:row>
      <xdr:rowOff>118923</xdr:rowOff>
    </xdr:to>
    <xdr:sp macro="" textlink="">
      <xdr:nvSpPr>
        <xdr:cNvPr id="564" name="楕円 563"/>
        <xdr:cNvSpPr/>
      </xdr:nvSpPr>
      <xdr:spPr>
        <a:xfrm>
          <a:off x="22110700" y="106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167200</xdr:rowOff>
    </xdr:from>
    <xdr:ext cx="469744" cy="259045"/>
    <xdr:sp macro="" textlink="">
      <xdr:nvSpPr>
        <xdr:cNvPr id="565" name="【学校施設】&#10;一人当たり面積該当値テキスト"/>
        <xdr:cNvSpPr txBox="1"/>
      </xdr:nvSpPr>
      <xdr:spPr>
        <a:xfrm>
          <a:off x="22199600"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8179</xdr:rowOff>
    </xdr:from>
    <xdr:to>
      <xdr:col>112</xdr:col>
      <xdr:colOff>38100</xdr:colOff>
      <xdr:row>62</xdr:row>
      <xdr:rowOff>109779</xdr:rowOff>
    </xdr:to>
    <xdr:sp macro="" textlink="">
      <xdr:nvSpPr>
        <xdr:cNvPr id="566" name="楕円 565"/>
        <xdr:cNvSpPr/>
      </xdr:nvSpPr>
      <xdr:spPr>
        <a:xfrm>
          <a:off x="21272500" y="106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58979</xdr:rowOff>
    </xdr:from>
    <xdr:to>
      <xdr:col>116</xdr:col>
      <xdr:colOff>63500</xdr:colOff>
      <xdr:row>62</xdr:row>
      <xdr:rowOff>68123</xdr:rowOff>
    </xdr:to>
    <xdr:cxnSp macro="">
      <xdr:nvCxnSpPr>
        <xdr:cNvPr id="567" name="直線コネクタ 566"/>
        <xdr:cNvCxnSpPr/>
      </xdr:nvCxnSpPr>
      <xdr:spPr>
        <a:xfrm>
          <a:off x="21323300" y="1068887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xdr:rowOff>
    </xdr:from>
    <xdr:to>
      <xdr:col>107</xdr:col>
      <xdr:colOff>101600</xdr:colOff>
      <xdr:row>62</xdr:row>
      <xdr:rowOff>112979</xdr:rowOff>
    </xdr:to>
    <xdr:sp macro="" textlink="">
      <xdr:nvSpPr>
        <xdr:cNvPr id="568" name="楕円 567"/>
        <xdr:cNvSpPr/>
      </xdr:nvSpPr>
      <xdr:spPr>
        <a:xfrm>
          <a:off x="20383500" y="106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58979</xdr:rowOff>
    </xdr:from>
    <xdr:to>
      <xdr:col>111</xdr:col>
      <xdr:colOff>177800</xdr:colOff>
      <xdr:row>62</xdr:row>
      <xdr:rowOff>62179</xdr:rowOff>
    </xdr:to>
    <xdr:cxnSp macro="">
      <xdr:nvCxnSpPr>
        <xdr:cNvPr id="569" name="直線コネクタ 568"/>
        <xdr:cNvCxnSpPr/>
      </xdr:nvCxnSpPr>
      <xdr:spPr>
        <a:xfrm flipV="1">
          <a:off x="20434300" y="1068887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20524</xdr:rowOff>
    </xdr:from>
    <xdr:to>
      <xdr:col>102</xdr:col>
      <xdr:colOff>165100</xdr:colOff>
      <xdr:row>62</xdr:row>
      <xdr:rowOff>122124</xdr:rowOff>
    </xdr:to>
    <xdr:sp macro="" textlink="">
      <xdr:nvSpPr>
        <xdr:cNvPr id="570" name="楕円 569"/>
        <xdr:cNvSpPr/>
      </xdr:nvSpPr>
      <xdr:spPr>
        <a:xfrm>
          <a:off x="19494500" y="106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62179</xdr:rowOff>
    </xdr:from>
    <xdr:to>
      <xdr:col>107</xdr:col>
      <xdr:colOff>50800</xdr:colOff>
      <xdr:row>62</xdr:row>
      <xdr:rowOff>71324</xdr:rowOff>
    </xdr:to>
    <xdr:cxnSp macro="">
      <xdr:nvCxnSpPr>
        <xdr:cNvPr id="571" name="直線コネクタ 570"/>
        <xdr:cNvCxnSpPr/>
      </xdr:nvCxnSpPr>
      <xdr:spPr>
        <a:xfrm flipV="1">
          <a:off x="19545300" y="1069207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100906</xdr:rowOff>
    </xdr:from>
    <xdr:ext cx="469744" cy="259045"/>
    <xdr:sp macro="" textlink="">
      <xdr:nvSpPr>
        <xdr:cNvPr id="575" name="n_1mainValue【学校施設】&#10;一人当たり面積"/>
        <xdr:cNvSpPr txBox="1"/>
      </xdr:nvSpPr>
      <xdr:spPr>
        <a:xfrm>
          <a:off x="21075727" y="1073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104106</xdr:rowOff>
    </xdr:from>
    <xdr:ext cx="469744" cy="259045"/>
    <xdr:sp macro="" textlink="">
      <xdr:nvSpPr>
        <xdr:cNvPr id="576" name="n_2mainValue【学校施設】&#10;一人当たり面積"/>
        <xdr:cNvSpPr txBox="1"/>
      </xdr:nvSpPr>
      <xdr:spPr>
        <a:xfrm>
          <a:off x="20199427" y="107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113251</xdr:rowOff>
    </xdr:from>
    <xdr:ext cx="469744" cy="259045"/>
    <xdr:sp macro="" textlink="">
      <xdr:nvSpPr>
        <xdr:cNvPr id="577" name="n_3mainValue【学校施設】&#10;一人当たり面積"/>
        <xdr:cNvSpPr txBox="1"/>
      </xdr:nvSpPr>
      <xdr:spPr>
        <a:xfrm>
          <a:off x="19310427" y="1074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21"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631" name="楕円 630"/>
        <xdr:cNvSpPr/>
      </xdr:nvSpPr>
      <xdr:spPr>
        <a:xfrm>
          <a:off x="16268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104157</xdr:rowOff>
    </xdr:from>
    <xdr:ext cx="405111" cy="259045"/>
    <xdr:sp macro="" textlink="">
      <xdr:nvSpPr>
        <xdr:cNvPr id="632" name="【公民館】&#10;有形固定資産減価償却率該当値テキスト"/>
        <xdr:cNvSpPr txBox="1"/>
      </xdr:nvSpPr>
      <xdr:spPr>
        <a:xfrm>
          <a:off x="16357600"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633" name="楕円 632"/>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30480</xdr:rowOff>
    </xdr:from>
    <xdr:to>
      <xdr:col>85</xdr:col>
      <xdr:colOff>127000</xdr:colOff>
      <xdr:row>104</xdr:row>
      <xdr:rowOff>133350</xdr:rowOff>
    </xdr:to>
    <xdr:cxnSp macro="">
      <xdr:nvCxnSpPr>
        <xdr:cNvPr id="634" name="直線コネクタ 633"/>
        <xdr:cNvCxnSpPr/>
      </xdr:nvCxnSpPr>
      <xdr:spPr>
        <a:xfrm flipV="1">
          <a:off x="15481300" y="17346930"/>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87122</xdr:rowOff>
    </xdr:from>
    <xdr:to>
      <xdr:col>76</xdr:col>
      <xdr:colOff>165100</xdr:colOff>
      <xdr:row>104</xdr:row>
      <xdr:rowOff>17272</xdr:rowOff>
    </xdr:to>
    <xdr:sp macro="" textlink="">
      <xdr:nvSpPr>
        <xdr:cNvPr id="635" name="楕円 634"/>
        <xdr:cNvSpPr/>
      </xdr:nvSpPr>
      <xdr:spPr>
        <a:xfrm>
          <a:off x="14541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137922</xdr:rowOff>
    </xdr:from>
    <xdr:to>
      <xdr:col>81</xdr:col>
      <xdr:colOff>50800</xdr:colOff>
      <xdr:row>104</xdr:row>
      <xdr:rowOff>133350</xdr:rowOff>
    </xdr:to>
    <xdr:cxnSp macro="">
      <xdr:nvCxnSpPr>
        <xdr:cNvPr id="636" name="直線コネクタ 635"/>
        <xdr:cNvCxnSpPr/>
      </xdr:nvCxnSpPr>
      <xdr:spPr>
        <a:xfrm>
          <a:off x="14592300" y="17797272"/>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637" name="楕円 636"/>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103</xdr:row>
      <xdr:rowOff>137922</xdr:rowOff>
    </xdr:to>
    <xdr:cxnSp macro="">
      <xdr:nvCxnSpPr>
        <xdr:cNvPr id="638" name="直線コネクタ 637"/>
        <xdr:cNvCxnSpPr/>
      </xdr:nvCxnSpPr>
      <xdr:spPr>
        <a:xfrm>
          <a:off x="13703300" y="174498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4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41"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642" name="n_1main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33799</xdr:rowOff>
    </xdr:from>
    <xdr:ext cx="405111" cy="259045"/>
    <xdr:sp macro="" textlink="">
      <xdr:nvSpPr>
        <xdr:cNvPr id="643" name="n_2mainValue【公民館】&#10;有形固定資産減価償却率"/>
        <xdr:cNvSpPr txBox="1"/>
      </xdr:nvSpPr>
      <xdr:spPr>
        <a:xfrm>
          <a:off x="143897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644" name="n_3mainValue【公民館】&#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71"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681" name="楕円 680"/>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682"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683" name="楕円 682"/>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684" name="直線コネクタ 683"/>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29972</xdr:rowOff>
    </xdr:from>
    <xdr:to>
      <xdr:col>107</xdr:col>
      <xdr:colOff>101600</xdr:colOff>
      <xdr:row>107</xdr:row>
      <xdr:rowOff>131572</xdr:rowOff>
    </xdr:to>
    <xdr:sp macro="" textlink="">
      <xdr:nvSpPr>
        <xdr:cNvPr id="685" name="楕円 684"/>
        <xdr:cNvSpPr/>
      </xdr:nvSpPr>
      <xdr:spPr>
        <a:xfrm>
          <a:off x="20383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108</xdr:row>
      <xdr:rowOff>35052</xdr:rowOff>
    </xdr:to>
    <xdr:cxnSp macro="">
      <xdr:nvCxnSpPr>
        <xdr:cNvPr id="686" name="直線コネクタ 685"/>
        <xdr:cNvCxnSpPr/>
      </xdr:nvCxnSpPr>
      <xdr:spPr>
        <a:xfrm>
          <a:off x="20434300" y="1842592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687" name="楕円 686"/>
        <xdr:cNvSpPr/>
      </xdr:nvSpPr>
      <xdr:spPr>
        <a:xfrm>
          <a:off x="19494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107</xdr:row>
      <xdr:rowOff>80772</xdr:rowOff>
    </xdr:to>
    <xdr:cxnSp macro="">
      <xdr:nvCxnSpPr>
        <xdr:cNvPr id="688" name="直線コネクタ 687"/>
        <xdr:cNvCxnSpPr/>
      </xdr:nvCxnSpPr>
      <xdr:spPr>
        <a:xfrm>
          <a:off x="19545300" y="1842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90"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1"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692"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122699</xdr:rowOff>
    </xdr:from>
    <xdr:ext cx="469744" cy="259045"/>
    <xdr:sp macro="" textlink="">
      <xdr:nvSpPr>
        <xdr:cNvPr id="693" name="n_2mainValue【公民館】&#10;一人当たり面積"/>
        <xdr:cNvSpPr txBox="1"/>
      </xdr:nvSpPr>
      <xdr:spPr>
        <a:xfrm>
          <a:off x="20199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694" name="n_3mainValue【公民館】&#10;一人当たり面積"/>
        <xdr:cNvSpPr txBox="1"/>
      </xdr:nvSpPr>
      <xdr:spPr>
        <a:xfrm>
          <a:off x="19310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橋梁・トンネル</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有形固定資産減価償却率については、</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％となっており、類似団体内平均値に比べ</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ポイント高い数値となっている。これは、市内の橋梁について、令和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年度には市内橋梁の約半数が建築後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ることとなるが、橋梁点検等に基づき橋梁の長寿命化を図ることとしており、合理的な維持管理を行うため、老朽化が進む橋梁が増加していることが要因であると考えられる。公営住宅については、有形固定資産減価償却率については、</a:t>
          </a:r>
          <a:r>
            <a:rPr kumimoji="1" lang="en-US" altLang="ja-JP" sz="1100">
              <a:solidFill>
                <a:schemeClr val="dk1"/>
              </a:solidFill>
              <a:effectLst/>
              <a:latin typeface="+mn-lt"/>
              <a:ea typeface="+mn-ea"/>
              <a:cs typeface="+mn-cs"/>
            </a:rPr>
            <a:t>63.7</a:t>
          </a:r>
          <a:r>
            <a:rPr kumimoji="1" lang="ja-JP" altLang="ja-JP" sz="1100">
              <a:solidFill>
                <a:schemeClr val="dk1"/>
              </a:solidFill>
              <a:effectLst/>
              <a:latin typeface="+mn-lt"/>
              <a:ea typeface="+mn-ea"/>
              <a:cs typeface="+mn-cs"/>
            </a:rPr>
            <a:t>％と類似団体内平均値に比べ</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ポイント高い数値となっており、一人当たりの面積については類似団体内平均値より高い数値となっている。これは、平成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年度の田原団地</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号棟の新築や平成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年度の古渡団地新築によるものと思われ、いずれの数値についてもプラス要因として働いているものと思われる。また、保育所においては、私立の保育所が多く、市立の保育所が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つのみとなっており、市立保育所が築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年を経過しており、耐用年数を超過しているため、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％となっている。また、学校施設においては、有形固定資産減価償却率が</a:t>
          </a:r>
          <a:r>
            <a:rPr kumimoji="1" lang="en-US" altLang="ja-JP" sz="1100">
              <a:solidFill>
                <a:schemeClr val="dk1"/>
              </a:solidFill>
              <a:effectLst/>
              <a:latin typeface="+mn-lt"/>
              <a:ea typeface="+mn-ea"/>
              <a:cs typeface="+mn-cs"/>
            </a:rPr>
            <a:t>84.5</a:t>
          </a:r>
          <a:r>
            <a:rPr kumimoji="1" lang="ja-JP" altLang="ja-JP" sz="1100">
              <a:solidFill>
                <a:schemeClr val="dk1"/>
              </a:solidFill>
              <a:effectLst/>
              <a:latin typeface="+mn-lt"/>
              <a:ea typeface="+mn-ea"/>
              <a:cs typeface="+mn-cs"/>
            </a:rPr>
            <a:t>％となっており、類似団体内平均値に比べ、</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ポイント高い数値となっている。これは、市内の小中学校のほぼすべての施設が築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年以上を経過していることが要因であり、今後、現在策定中である個別施設計画の中で優先順位を付けた長期的な長寿命化を図っていくこととしているため、今後も数値は増加傾向が続くものと思われる。</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30,669
30,014
161.63
13,791,077
13,180,872
580,042
8,796,111
11,973,124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40096</xdr:rowOff>
    </xdr:from>
    <xdr:to>
      <xdr:col>24</xdr:col>
      <xdr:colOff>114300</xdr:colOff>
      <xdr:row>33</xdr:row>
      <xdr:rowOff>141696</xdr:rowOff>
    </xdr:to>
    <xdr:sp macro="" textlink="">
      <xdr:nvSpPr>
        <xdr:cNvPr id="72" name="楕円 71"/>
        <xdr:cNvSpPr/>
      </xdr:nvSpPr>
      <xdr:spPr>
        <a:xfrm>
          <a:off x="4584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126473</xdr:rowOff>
    </xdr:from>
    <xdr:ext cx="405111" cy="259045"/>
    <xdr:sp macro="" textlink="">
      <xdr:nvSpPr>
        <xdr:cNvPr id="73" name="【図書館】&#10;有形固定資産減価償却率該当値テキスト"/>
        <xdr:cNvSpPr txBox="1"/>
      </xdr:nvSpPr>
      <xdr:spPr>
        <a:xfrm>
          <a:off x="4673600" y="5612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4" name="楕円 73"/>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90896</xdr:rowOff>
    </xdr:from>
    <xdr:to>
      <xdr:col>24</xdr:col>
      <xdr:colOff>63500</xdr:colOff>
      <xdr:row>36</xdr:row>
      <xdr:rowOff>19050</xdr:rowOff>
    </xdr:to>
    <xdr:cxnSp macro="">
      <xdr:nvCxnSpPr>
        <xdr:cNvPr id="75" name="直線コネクタ 74"/>
        <xdr:cNvCxnSpPr/>
      </xdr:nvCxnSpPr>
      <xdr:spPr>
        <a:xfrm flipV="1">
          <a:off x="3797300" y="5748746"/>
          <a:ext cx="8382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111942</xdr:rowOff>
    </xdr:from>
    <xdr:to>
      <xdr:col>15</xdr:col>
      <xdr:colOff>101600</xdr:colOff>
      <xdr:row>34</xdr:row>
      <xdr:rowOff>42092</xdr:rowOff>
    </xdr:to>
    <xdr:sp macro="" textlink="">
      <xdr:nvSpPr>
        <xdr:cNvPr id="76" name="楕円 75"/>
        <xdr:cNvSpPr/>
      </xdr:nvSpPr>
      <xdr:spPr>
        <a:xfrm>
          <a:off x="2857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162742</xdr:rowOff>
    </xdr:from>
    <xdr:to>
      <xdr:col>19</xdr:col>
      <xdr:colOff>177800</xdr:colOff>
      <xdr:row>36</xdr:row>
      <xdr:rowOff>19050</xdr:rowOff>
    </xdr:to>
    <xdr:cxnSp macro="">
      <xdr:nvCxnSpPr>
        <xdr:cNvPr id="77" name="直線コネクタ 76"/>
        <xdr:cNvCxnSpPr/>
      </xdr:nvCxnSpPr>
      <xdr:spPr>
        <a:xfrm>
          <a:off x="2908300" y="5820592"/>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78" name="楕円 77"/>
        <xdr:cNvSpPr/>
      </xdr:nvSpPr>
      <xdr:spPr>
        <a:xfrm>
          <a:off x="1968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162742</xdr:rowOff>
    </xdr:from>
    <xdr:to>
      <xdr:col>15</xdr:col>
      <xdr:colOff>50800</xdr:colOff>
      <xdr:row>34</xdr:row>
      <xdr:rowOff>27214</xdr:rowOff>
    </xdr:to>
    <xdr:cxnSp macro="">
      <xdr:nvCxnSpPr>
        <xdr:cNvPr id="79" name="直線コネクタ 78"/>
        <xdr:cNvCxnSpPr/>
      </xdr:nvCxnSpPr>
      <xdr:spPr>
        <a:xfrm flipV="1">
          <a:off x="2019300" y="5820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3" name="n_1mainValue【図書館】&#10;有形固定資産減価償却率"/>
        <xdr:cNvSpPr txBox="1"/>
      </xdr:nvSpPr>
      <xdr:spPr>
        <a:xfrm>
          <a:off x="3582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58619</xdr:rowOff>
    </xdr:from>
    <xdr:ext cx="405111" cy="259045"/>
    <xdr:sp macro="" textlink="">
      <xdr:nvSpPr>
        <xdr:cNvPr id="84" name="n_2mainValue【図書館】&#10;有形固定資産減価償却率"/>
        <xdr:cNvSpPr txBox="1"/>
      </xdr:nvSpPr>
      <xdr:spPr>
        <a:xfrm>
          <a:off x="27057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85" name="n_3mainValue【図書館】&#10;有形固定資産減価償却率"/>
        <xdr:cNvSpPr txBox="1"/>
      </xdr:nvSpPr>
      <xdr:spPr>
        <a:xfrm>
          <a:off x="1816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6" name="楕円 125"/>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7"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8" name="楕円 127"/>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9" name="直線コネクタ 128"/>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0" name="楕円 129"/>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1" name="直線コネクタ 130"/>
        <xdr:cNvCxnSpPr/>
      </xdr:nvCxnSpPr>
      <xdr:spPr>
        <a:xfrm>
          <a:off x="8750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55335</xdr:rowOff>
    </xdr:from>
    <xdr:to>
      <xdr:col>41</xdr:col>
      <xdr:colOff>101600</xdr:colOff>
      <xdr:row>39</xdr:row>
      <xdr:rowOff>156935</xdr:rowOff>
    </xdr:to>
    <xdr:sp macro="" textlink="">
      <xdr:nvSpPr>
        <xdr:cNvPr id="132" name="楕円 131"/>
        <xdr:cNvSpPr/>
      </xdr:nvSpPr>
      <xdr:spPr>
        <a:xfrm>
          <a:off x="7810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106135</xdr:rowOff>
    </xdr:to>
    <xdr:cxnSp macro="">
      <xdr:nvCxnSpPr>
        <xdr:cNvPr id="133" name="直線コネクタ 132"/>
        <xdr:cNvCxnSpPr/>
      </xdr:nvCxnSpPr>
      <xdr:spPr>
        <a:xfrm flipV="1">
          <a:off x="7861300" y="67818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37"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38" name="n_2main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148062</xdr:rowOff>
    </xdr:from>
    <xdr:ext cx="469744" cy="259045"/>
    <xdr:sp macro="" textlink="">
      <xdr:nvSpPr>
        <xdr:cNvPr id="139" name="n_3mainValue【図書館】&#10;一人当たり面積"/>
        <xdr:cNvSpPr txBox="1"/>
      </xdr:nvSpPr>
      <xdr:spPr>
        <a:xfrm>
          <a:off x="7626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xdr:rowOff>
    </xdr:from>
    <xdr:to>
      <xdr:col>24</xdr:col>
      <xdr:colOff>114300</xdr:colOff>
      <xdr:row>58</xdr:row>
      <xdr:rowOff>117094</xdr:rowOff>
    </xdr:to>
    <xdr:sp macro="" textlink="">
      <xdr:nvSpPr>
        <xdr:cNvPr id="177" name="楕円 176"/>
        <xdr:cNvSpPr/>
      </xdr:nvSpPr>
      <xdr:spPr>
        <a:xfrm>
          <a:off x="45847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38371</xdr:rowOff>
    </xdr:from>
    <xdr:ext cx="405111" cy="259045"/>
    <xdr:sp macro="" textlink="">
      <xdr:nvSpPr>
        <xdr:cNvPr id="178" name="【体育館・プール】&#10;有形固定資産減価償却率該当値テキスト"/>
        <xdr:cNvSpPr txBox="1"/>
      </xdr:nvSpPr>
      <xdr:spPr>
        <a:xfrm>
          <a:off x="4673600" y="981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79" name="楕円 178"/>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66294</xdr:rowOff>
    </xdr:from>
    <xdr:to>
      <xdr:col>24</xdr:col>
      <xdr:colOff>63500</xdr:colOff>
      <xdr:row>60</xdr:row>
      <xdr:rowOff>114300</xdr:rowOff>
    </xdr:to>
    <xdr:cxnSp macro="">
      <xdr:nvCxnSpPr>
        <xdr:cNvPr id="180" name="直線コネクタ 179"/>
        <xdr:cNvCxnSpPr/>
      </xdr:nvCxnSpPr>
      <xdr:spPr>
        <a:xfrm flipV="1">
          <a:off x="3797300" y="10010394"/>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157226</xdr:rowOff>
    </xdr:from>
    <xdr:to>
      <xdr:col>15</xdr:col>
      <xdr:colOff>101600</xdr:colOff>
      <xdr:row>60</xdr:row>
      <xdr:rowOff>87376</xdr:rowOff>
    </xdr:to>
    <xdr:sp macro="" textlink="">
      <xdr:nvSpPr>
        <xdr:cNvPr id="181" name="楕円 180"/>
        <xdr:cNvSpPr/>
      </xdr:nvSpPr>
      <xdr:spPr>
        <a:xfrm>
          <a:off x="2857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36576</xdr:rowOff>
    </xdr:from>
    <xdr:to>
      <xdr:col>19</xdr:col>
      <xdr:colOff>177800</xdr:colOff>
      <xdr:row>60</xdr:row>
      <xdr:rowOff>114300</xdr:rowOff>
    </xdr:to>
    <xdr:cxnSp macro="">
      <xdr:nvCxnSpPr>
        <xdr:cNvPr id="182" name="直線コネクタ 181"/>
        <xdr:cNvCxnSpPr/>
      </xdr:nvCxnSpPr>
      <xdr:spPr>
        <a:xfrm>
          <a:off x="2908300" y="103235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68072</xdr:rowOff>
    </xdr:from>
    <xdr:to>
      <xdr:col>10</xdr:col>
      <xdr:colOff>165100</xdr:colOff>
      <xdr:row>60</xdr:row>
      <xdr:rowOff>169672</xdr:rowOff>
    </xdr:to>
    <xdr:sp macro="" textlink="">
      <xdr:nvSpPr>
        <xdr:cNvPr id="183" name="楕円 182"/>
        <xdr:cNvSpPr/>
      </xdr:nvSpPr>
      <xdr:spPr>
        <a:xfrm>
          <a:off x="1968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36576</xdr:rowOff>
    </xdr:from>
    <xdr:to>
      <xdr:col>15</xdr:col>
      <xdr:colOff>50800</xdr:colOff>
      <xdr:row>60</xdr:row>
      <xdr:rowOff>118872</xdr:rowOff>
    </xdr:to>
    <xdr:cxnSp macro="">
      <xdr:nvCxnSpPr>
        <xdr:cNvPr id="184" name="直線コネクタ 183"/>
        <xdr:cNvCxnSpPr/>
      </xdr:nvCxnSpPr>
      <xdr:spPr>
        <a:xfrm flipV="1">
          <a:off x="2019300" y="103235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188" name="n_1mainValue【体育館・プー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103903</xdr:rowOff>
    </xdr:from>
    <xdr:ext cx="405111" cy="259045"/>
    <xdr:sp macro="" textlink="">
      <xdr:nvSpPr>
        <xdr:cNvPr id="189" name="n_2mainValue【体育館・プール】&#10;有形固定資産減価償却率"/>
        <xdr:cNvSpPr txBox="1"/>
      </xdr:nvSpPr>
      <xdr:spPr>
        <a:xfrm>
          <a:off x="2705744" y="100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14749</xdr:rowOff>
    </xdr:from>
    <xdr:ext cx="405111" cy="259045"/>
    <xdr:sp macro="" textlink="">
      <xdr:nvSpPr>
        <xdr:cNvPr id="190" name="n_3mainValue【体育館・プール】&#10;有形固定資産減価償却率"/>
        <xdr:cNvSpPr txBox="1"/>
      </xdr:nvSpPr>
      <xdr:spPr>
        <a:xfrm>
          <a:off x="18167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29" name="楕円 228"/>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30" name="【体育館・プール】&#10;一人当たり面積該当値テキスト"/>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133350</xdr:rowOff>
    </xdr:from>
    <xdr:to>
      <xdr:col>50</xdr:col>
      <xdr:colOff>165100</xdr:colOff>
      <xdr:row>63</xdr:row>
      <xdr:rowOff>63500</xdr:rowOff>
    </xdr:to>
    <xdr:sp macro="" textlink="">
      <xdr:nvSpPr>
        <xdr:cNvPr id="231" name="楕円 230"/>
        <xdr:cNvSpPr/>
      </xdr:nvSpPr>
      <xdr:spPr>
        <a:xfrm>
          <a:off x="9588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12700</xdr:rowOff>
    </xdr:from>
    <xdr:to>
      <xdr:col>55</xdr:col>
      <xdr:colOff>0</xdr:colOff>
      <xdr:row>63</xdr:row>
      <xdr:rowOff>30480</xdr:rowOff>
    </xdr:to>
    <xdr:cxnSp macro="">
      <xdr:nvCxnSpPr>
        <xdr:cNvPr id="232" name="直線コネクタ 231"/>
        <xdr:cNvCxnSpPr/>
      </xdr:nvCxnSpPr>
      <xdr:spPr>
        <a:xfrm>
          <a:off x="9639300" y="1081405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134620</xdr:rowOff>
    </xdr:from>
    <xdr:to>
      <xdr:col>46</xdr:col>
      <xdr:colOff>38100</xdr:colOff>
      <xdr:row>63</xdr:row>
      <xdr:rowOff>64770</xdr:rowOff>
    </xdr:to>
    <xdr:sp macro="" textlink="">
      <xdr:nvSpPr>
        <xdr:cNvPr id="233" name="楕円 232"/>
        <xdr:cNvSpPr/>
      </xdr:nvSpPr>
      <xdr:spPr>
        <a:xfrm>
          <a:off x="8699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12700</xdr:rowOff>
    </xdr:from>
    <xdr:to>
      <xdr:col>50</xdr:col>
      <xdr:colOff>114300</xdr:colOff>
      <xdr:row>63</xdr:row>
      <xdr:rowOff>13970</xdr:rowOff>
    </xdr:to>
    <xdr:cxnSp macro="">
      <xdr:nvCxnSpPr>
        <xdr:cNvPr id="234" name="直線コネクタ 233"/>
        <xdr:cNvCxnSpPr/>
      </xdr:nvCxnSpPr>
      <xdr:spPr>
        <a:xfrm flipV="1">
          <a:off x="8750300" y="10814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137160</xdr:rowOff>
    </xdr:from>
    <xdr:to>
      <xdr:col>41</xdr:col>
      <xdr:colOff>101600</xdr:colOff>
      <xdr:row>63</xdr:row>
      <xdr:rowOff>67310</xdr:rowOff>
    </xdr:to>
    <xdr:sp macro="" textlink="">
      <xdr:nvSpPr>
        <xdr:cNvPr id="235" name="楕円 234"/>
        <xdr:cNvSpPr/>
      </xdr:nvSpPr>
      <xdr:spPr>
        <a:xfrm>
          <a:off x="7810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13970</xdr:rowOff>
    </xdr:from>
    <xdr:to>
      <xdr:col>45</xdr:col>
      <xdr:colOff>177800</xdr:colOff>
      <xdr:row>63</xdr:row>
      <xdr:rowOff>16510</xdr:rowOff>
    </xdr:to>
    <xdr:cxnSp macro="">
      <xdr:nvCxnSpPr>
        <xdr:cNvPr id="236" name="直線コネクタ 235"/>
        <xdr:cNvCxnSpPr/>
      </xdr:nvCxnSpPr>
      <xdr:spPr>
        <a:xfrm flipV="1">
          <a:off x="7861300" y="108153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54627</xdr:rowOff>
    </xdr:from>
    <xdr:ext cx="469744" cy="259045"/>
    <xdr:sp macro="" textlink="">
      <xdr:nvSpPr>
        <xdr:cNvPr id="240" name="n_1mainValue【体育館・プール】&#10;一人当たり面積"/>
        <xdr:cNvSpPr txBox="1"/>
      </xdr:nvSpPr>
      <xdr:spPr>
        <a:xfrm>
          <a:off x="9391727"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55897</xdr:rowOff>
    </xdr:from>
    <xdr:ext cx="469744" cy="259045"/>
    <xdr:sp macro="" textlink="">
      <xdr:nvSpPr>
        <xdr:cNvPr id="241" name="n_2mainValue【体育館・プール】&#10;一人当たり面積"/>
        <xdr:cNvSpPr txBox="1"/>
      </xdr:nvSpPr>
      <xdr:spPr>
        <a:xfrm>
          <a:off x="8515427" y="108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58437</xdr:rowOff>
    </xdr:from>
    <xdr:ext cx="469744" cy="259045"/>
    <xdr:sp macro="" textlink="">
      <xdr:nvSpPr>
        <xdr:cNvPr id="242" name="n_3mainValue【体育館・プール】&#10;一人当たり面積"/>
        <xdr:cNvSpPr txBox="1"/>
      </xdr:nvSpPr>
      <xdr:spPr>
        <a:xfrm>
          <a:off x="7626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282" name="楕円 281"/>
        <xdr:cNvSpPr/>
      </xdr:nvSpPr>
      <xdr:spPr>
        <a:xfrm>
          <a:off x="4584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41927</xdr:rowOff>
    </xdr:from>
    <xdr:ext cx="405111" cy="259045"/>
    <xdr:sp macro="" textlink="">
      <xdr:nvSpPr>
        <xdr:cNvPr id="283" name="【福祉施設】&#10;有形固定資産減価償却率該当値テキスト"/>
        <xdr:cNvSpPr txBox="1"/>
      </xdr:nvSpPr>
      <xdr:spPr>
        <a:xfrm>
          <a:off x="46736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84" name="楕円 283"/>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84</xdr:row>
      <xdr:rowOff>152400</xdr:rowOff>
    </xdr:to>
    <xdr:cxnSp macro="">
      <xdr:nvCxnSpPr>
        <xdr:cNvPr id="285" name="直線コネクタ 284"/>
        <xdr:cNvCxnSpPr/>
      </xdr:nvCxnSpPr>
      <xdr:spPr>
        <a:xfrm flipV="1">
          <a:off x="3797300" y="1451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139700</xdr:rowOff>
    </xdr:from>
    <xdr:to>
      <xdr:col>15</xdr:col>
      <xdr:colOff>101600</xdr:colOff>
      <xdr:row>85</xdr:row>
      <xdr:rowOff>69850</xdr:rowOff>
    </xdr:to>
    <xdr:sp macro="" textlink="">
      <xdr:nvSpPr>
        <xdr:cNvPr id="286" name="楕円 285"/>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19050</xdr:rowOff>
    </xdr:to>
    <xdr:cxnSp macro="">
      <xdr:nvCxnSpPr>
        <xdr:cNvPr id="287" name="直線コネクタ 286"/>
        <xdr:cNvCxnSpPr/>
      </xdr:nvCxnSpPr>
      <xdr:spPr>
        <a:xfrm flipV="1">
          <a:off x="2908300" y="1455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288" name="楕円 287"/>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85</xdr:row>
      <xdr:rowOff>19050</xdr:rowOff>
    </xdr:to>
    <xdr:cxnSp macro="">
      <xdr:nvCxnSpPr>
        <xdr:cNvPr id="289" name="直線コネクタ 288"/>
        <xdr:cNvCxnSpPr/>
      </xdr:nvCxnSpPr>
      <xdr:spPr>
        <a:xfrm>
          <a:off x="2019300" y="13944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293" name="n_1mainValue【福祉施設】&#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294" name="n_2mainValue【福祉施設】&#10;有形固定資産減価償却率"/>
        <xdr:cNvSpPr txBox="1"/>
      </xdr:nvSpPr>
      <xdr:spPr>
        <a:xfrm>
          <a:off x="2705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295" name="n_3mainValue【福祉施設】&#10;有形固定資産減価償却率"/>
        <xdr:cNvSpPr txBox="1"/>
      </xdr:nvSpPr>
      <xdr:spPr>
        <a:xfrm>
          <a:off x="1816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42735</xdr:rowOff>
    </xdr:from>
    <xdr:to>
      <xdr:col>55</xdr:col>
      <xdr:colOff>50800</xdr:colOff>
      <xdr:row>85</xdr:row>
      <xdr:rowOff>144335</xdr:rowOff>
    </xdr:to>
    <xdr:sp macro="" textlink="">
      <xdr:nvSpPr>
        <xdr:cNvPr id="330" name="楕円 329"/>
        <xdr:cNvSpPr/>
      </xdr:nvSpPr>
      <xdr:spPr>
        <a:xfrm>
          <a:off x="104267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129112</xdr:rowOff>
    </xdr:from>
    <xdr:ext cx="469744" cy="259045"/>
    <xdr:sp macro="" textlink="">
      <xdr:nvSpPr>
        <xdr:cNvPr id="331" name="【福祉施設】&#10;一人当たり面積該当値テキスト"/>
        <xdr:cNvSpPr txBox="1"/>
      </xdr:nvSpPr>
      <xdr:spPr>
        <a:xfrm>
          <a:off x="10515600" y="1453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42735</xdr:rowOff>
    </xdr:from>
    <xdr:to>
      <xdr:col>50</xdr:col>
      <xdr:colOff>165100</xdr:colOff>
      <xdr:row>85</xdr:row>
      <xdr:rowOff>144335</xdr:rowOff>
    </xdr:to>
    <xdr:sp macro="" textlink="">
      <xdr:nvSpPr>
        <xdr:cNvPr id="332" name="楕円 331"/>
        <xdr:cNvSpPr/>
      </xdr:nvSpPr>
      <xdr:spPr>
        <a:xfrm>
          <a:off x="95885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93535</xdr:rowOff>
    </xdr:from>
    <xdr:to>
      <xdr:col>55</xdr:col>
      <xdr:colOff>0</xdr:colOff>
      <xdr:row>85</xdr:row>
      <xdr:rowOff>93535</xdr:rowOff>
    </xdr:to>
    <xdr:cxnSp macro="">
      <xdr:nvCxnSpPr>
        <xdr:cNvPr id="333" name="直線コネクタ 332"/>
        <xdr:cNvCxnSpPr/>
      </xdr:nvCxnSpPr>
      <xdr:spPr>
        <a:xfrm>
          <a:off x="9639300" y="1466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42735</xdr:rowOff>
    </xdr:from>
    <xdr:to>
      <xdr:col>46</xdr:col>
      <xdr:colOff>38100</xdr:colOff>
      <xdr:row>85</xdr:row>
      <xdr:rowOff>144335</xdr:rowOff>
    </xdr:to>
    <xdr:sp macro="" textlink="">
      <xdr:nvSpPr>
        <xdr:cNvPr id="334" name="楕円 333"/>
        <xdr:cNvSpPr/>
      </xdr:nvSpPr>
      <xdr:spPr>
        <a:xfrm>
          <a:off x="86995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93535</xdr:rowOff>
    </xdr:from>
    <xdr:to>
      <xdr:col>50</xdr:col>
      <xdr:colOff>114300</xdr:colOff>
      <xdr:row>85</xdr:row>
      <xdr:rowOff>93535</xdr:rowOff>
    </xdr:to>
    <xdr:cxnSp macro="">
      <xdr:nvCxnSpPr>
        <xdr:cNvPr id="335" name="直線コネクタ 334"/>
        <xdr:cNvCxnSpPr/>
      </xdr:nvCxnSpPr>
      <xdr:spPr>
        <a:xfrm>
          <a:off x="8750300" y="1466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42735</xdr:rowOff>
    </xdr:from>
    <xdr:to>
      <xdr:col>41</xdr:col>
      <xdr:colOff>101600</xdr:colOff>
      <xdr:row>85</xdr:row>
      <xdr:rowOff>144335</xdr:rowOff>
    </xdr:to>
    <xdr:sp macro="" textlink="">
      <xdr:nvSpPr>
        <xdr:cNvPr id="336" name="楕円 335"/>
        <xdr:cNvSpPr/>
      </xdr:nvSpPr>
      <xdr:spPr>
        <a:xfrm>
          <a:off x="78105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93535</xdr:rowOff>
    </xdr:from>
    <xdr:to>
      <xdr:col>45</xdr:col>
      <xdr:colOff>177800</xdr:colOff>
      <xdr:row>85</xdr:row>
      <xdr:rowOff>93535</xdr:rowOff>
    </xdr:to>
    <xdr:cxnSp macro="">
      <xdr:nvCxnSpPr>
        <xdr:cNvPr id="337" name="直線コネクタ 336"/>
        <xdr:cNvCxnSpPr/>
      </xdr:nvCxnSpPr>
      <xdr:spPr>
        <a:xfrm>
          <a:off x="7861300" y="1466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135462</xdr:rowOff>
    </xdr:from>
    <xdr:ext cx="469744" cy="259045"/>
    <xdr:sp macro="" textlink="">
      <xdr:nvSpPr>
        <xdr:cNvPr id="341" name="n_1mainValue【福祉施設】&#10;一人当たり面積"/>
        <xdr:cNvSpPr txBox="1"/>
      </xdr:nvSpPr>
      <xdr:spPr>
        <a:xfrm>
          <a:off x="9391727" y="147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135462</xdr:rowOff>
    </xdr:from>
    <xdr:ext cx="469744" cy="259045"/>
    <xdr:sp macro="" textlink="">
      <xdr:nvSpPr>
        <xdr:cNvPr id="342" name="n_2mainValue【福祉施設】&#10;一人当たり面積"/>
        <xdr:cNvSpPr txBox="1"/>
      </xdr:nvSpPr>
      <xdr:spPr>
        <a:xfrm>
          <a:off x="8515427" y="147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135462</xdr:rowOff>
    </xdr:from>
    <xdr:ext cx="469744" cy="259045"/>
    <xdr:sp macro="" textlink="">
      <xdr:nvSpPr>
        <xdr:cNvPr id="343" name="n_3mainValue【福祉施設】&#10;一人当たり面積"/>
        <xdr:cNvSpPr txBox="1"/>
      </xdr:nvSpPr>
      <xdr:spPr>
        <a:xfrm>
          <a:off x="7626427" y="147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84" name="楕円 383"/>
        <xdr:cNvSpPr/>
      </xdr:nvSpPr>
      <xdr:spPr>
        <a:xfrm>
          <a:off x="4584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29953</xdr:rowOff>
    </xdr:from>
    <xdr:ext cx="405111" cy="259045"/>
    <xdr:sp macro="" textlink="">
      <xdr:nvSpPr>
        <xdr:cNvPr id="385" name="【市民会館】&#10;有形固定資産減価償却率該当値テキスト"/>
        <xdr:cNvSpPr txBox="1"/>
      </xdr:nvSpPr>
      <xdr:spPr>
        <a:xfrm>
          <a:off x="4673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87449</xdr:rowOff>
    </xdr:from>
    <xdr:to>
      <xdr:col>20</xdr:col>
      <xdr:colOff>38100</xdr:colOff>
      <xdr:row>105</xdr:row>
      <xdr:rowOff>17599</xdr:rowOff>
    </xdr:to>
    <xdr:sp macro="" textlink="">
      <xdr:nvSpPr>
        <xdr:cNvPr id="386" name="楕円 385"/>
        <xdr:cNvSpPr/>
      </xdr:nvSpPr>
      <xdr:spPr>
        <a:xfrm>
          <a:off x="3746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138249</xdr:rowOff>
    </xdr:to>
    <xdr:cxnSp macro="">
      <xdr:nvCxnSpPr>
        <xdr:cNvPr id="387" name="直線コネクタ 386"/>
        <xdr:cNvCxnSpPr/>
      </xdr:nvCxnSpPr>
      <xdr:spPr>
        <a:xfrm flipV="1">
          <a:off x="3797300" y="1793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388" name="楕円 387"/>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138249</xdr:rowOff>
    </xdr:from>
    <xdr:to>
      <xdr:col>19</xdr:col>
      <xdr:colOff>177800</xdr:colOff>
      <xdr:row>105</xdr:row>
      <xdr:rowOff>2721</xdr:rowOff>
    </xdr:to>
    <xdr:cxnSp macro="">
      <xdr:nvCxnSpPr>
        <xdr:cNvPr id="389" name="直線コネクタ 388"/>
        <xdr:cNvCxnSpPr/>
      </xdr:nvCxnSpPr>
      <xdr:spPr>
        <a:xfrm flipV="1">
          <a:off x="2908300" y="179690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159294</xdr:rowOff>
    </xdr:from>
    <xdr:to>
      <xdr:col>10</xdr:col>
      <xdr:colOff>165100</xdr:colOff>
      <xdr:row>105</xdr:row>
      <xdr:rowOff>89444</xdr:rowOff>
    </xdr:to>
    <xdr:sp macro="" textlink="">
      <xdr:nvSpPr>
        <xdr:cNvPr id="390" name="楕円 389"/>
        <xdr:cNvSpPr/>
      </xdr:nvSpPr>
      <xdr:spPr>
        <a:xfrm>
          <a:off x="1968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xdr:rowOff>
    </xdr:from>
    <xdr:to>
      <xdr:col>15</xdr:col>
      <xdr:colOff>50800</xdr:colOff>
      <xdr:row>105</xdr:row>
      <xdr:rowOff>38644</xdr:rowOff>
    </xdr:to>
    <xdr:cxnSp macro="">
      <xdr:nvCxnSpPr>
        <xdr:cNvPr id="391" name="直線コネクタ 390"/>
        <xdr:cNvCxnSpPr/>
      </xdr:nvCxnSpPr>
      <xdr:spPr>
        <a:xfrm flipV="1">
          <a:off x="2019300" y="1800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8726</xdr:rowOff>
    </xdr:from>
    <xdr:ext cx="405111" cy="259045"/>
    <xdr:sp macro="" textlink="">
      <xdr:nvSpPr>
        <xdr:cNvPr id="395" name="n_1mainValue【市民会館】&#10;有形固定資産減価償却率"/>
        <xdr:cNvSpPr txBox="1"/>
      </xdr:nvSpPr>
      <xdr:spPr>
        <a:xfrm>
          <a:off x="3582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6" name="n_2main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80571</xdr:rowOff>
    </xdr:from>
    <xdr:ext cx="405111" cy="259045"/>
    <xdr:sp macro="" textlink="">
      <xdr:nvSpPr>
        <xdr:cNvPr id="397" name="n_3mainValue【市民会館】&#10;有形固定資産減価償却率"/>
        <xdr:cNvSpPr txBox="1"/>
      </xdr:nvSpPr>
      <xdr:spPr>
        <a:xfrm>
          <a:off x="1816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48261</xdr:rowOff>
    </xdr:from>
    <xdr:to>
      <xdr:col>55</xdr:col>
      <xdr:colOff>50800</xdr:colOff>
      <xdr:row>105</xdr:row>
      <xdr:rowOff>149861</xdr:rowOff>
    </xdr:to>
    <xdr:sp macro="" textlink="">
      <xdr:nvSpPr>
        <xdr:cNvPr id="436" name="楕円 435"/>
        <xdr:cNvSpPr/>
      </xdr:nvSpPr>
      <xdr:spPr>
        <a:xfrm>
          <a:off x="10426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26688</xdr:rowOff>
    </xdr:from>
    <xdr:ext cx="469744" cy="259045"/>
    <xdr:sp macro="" textlink="">
      <xdr:nvSpPr>
        <xdr:cNvPr id="437" name="【市民会館】&#10;一人当たり面積該当値テキスト"/>
        <xdr:cNvSpPr txBox="1"/>
      </xdr:nvSpPr>
      <xdr:spPr>
        <a:xfrm>
          <a:off x="105156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438" name="楕円 437"/>
        <xdr:cNvSpPr/>
      </xdr:nvSpPr>
      <xdr:spPr>
        <a:xfrm>
          <a:off x="958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99061</xdr:rowOff>
    </xdr:from>
    <xdr:to>
      <xdr:col>55</xdr:col>
      <xdr:colOff>0</xdr:colOff>
      <xdr:row>105</xdr:row>
      <xdr:rowOff>102870</xdr:rowOff>
    </xdr:to>
    <xdr:cxnSp macro="">
      <xdr:nvCxnSpPr>
        <xdr:cNvPr id="439" name="直線コネクタ 438"/>
        <xdr:cNvCxnSpPr/>
      </xdr:nvCxnSpPr>
      <xdr:spPr>
        <a:xfrm flipV="1">
          <a:off x="9639300" y="18101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40" name="楕円 439"/>
        <xdr:cNvSpPr/>
      </xdr:nvSpPr>
      <xdr:spPr>
        <a:xfrm>
          <a:off x="8699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102870</xdr:rowOff>
    </xdr:from>
    <xdr:to>
      <xdr:col>50</xdr:col>
      <xdr:colOff>114300</xdr:colOff>
      <xdr:row>105</xdr:row>
      <xdr:rowOff>106680</xdr:rowOff>
    </xdr:to>
    <xdr:cxnSp macro="">
      <xdr:nvCxnSpPr>
        <xdr:cNvPr id="441" name="直線コネクタ 440"/>
        <xdr:cNvCxnSpPr/>
      </xdr:nvCxnSpPr>
      <xdr:spPr>
        <a:xfrm flipV="1">
          <a:off x="8750300" y="1810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63500</xdr:rowOff>
    </xdr:from>
    <xdr:to>
      <xdr:col>41</xdr:col>
      <xdr:colOff>101600</xdr:colOff>
      <xdr:row>105</xdr:row>
      <xdr:rowOff>165100</xdr:rowOff>
    </xdr:to>
    <xdr:sp macro="" textlink="">
      <xdr:nvSpPr>
        <xdr:cNvPr id="442" name="楕円 441"/>
        <xdr:cNvSpPr/>
      </xdr:nvSpPr>
      <xdr:spPr>
        <a:xfrm>
          <a:off x="7810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106680</xdr:rowOff>
    </xdr:from>
    <xdr:to>
      <xdr:col>45</xdr:col>
      <xdr:colOff>177800</xdr:colOff>
      <xdr:row>105</xdr:row>
      <xdr:rowOff>114300</xdr:rowOff>
    </xdr:to>
    <xdr:cxnSp macro="">
      <xdr:nvCxnSpPr>
        <xdr:cNvPr id="443" name="直線コネクタ 442"/>
        <xdr:cNvCxnSpPr/>
      </xdr:nvCxnSpPr>
      <xdr:spPr>
        <a:xfrm flipV="1">
          <a:off x="7861300" y="1810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144797</xdr:rowOff>
    </xdr:from>
    <xdr:ext cx="469744" cy="259045"/>
    <xdr:sp macro="" textlink="">
      <xdr:nvSpPr>
        <xdr:cNvPr id="447" name="n_1main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48" name="n_2mainValue【市民会館】&#10;一人当たり面積"/>
        <xdr:cNvSpPr txBox="1"/>
      </xdr:nvSpPr>
      <xdr:spPr>
        <a:xfrm>
          <a:off x="8515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10177</xdr:rowOff>
    </xdr:from>
    <xdr:ext cx="469744" cy="259045"/>
    <xdr:sp macro="" textlink="">
      <xdr:nvSpPr>
        <xdr:cNvPr id="449" name="n_3mainValue【市民会館】&#10;一人当たり面積"/>
        <xdr:cNvSpPr txBox="1"/>
      </xdr:nvSpPr>
      <xdr:spPr>
        <a:xfrm>
          <a:off x="7626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1" name="直線コネクタ 49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3" name="直線コネクタ 49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95" name="直線コネクタ 49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496"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97" name="フローチャート: 判断 49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98" name="フローチャート: 判断 49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99" name="フローチャート: 判断 49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0" name="フローチャート: 判断 49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06" name="楕円 505"/>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07"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08" name="楕円 507"/>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09" name="直線コネクタ 508"/>
        <xdr:cNvCxnSpPr/>
      </xdr:nvCxnSpPr>
      <xdr:spPr>
        <a:xfrm flipV="1">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10" name="楕円 509"/>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11" name="直線コネクタ 510"/>
        <xdr:cNvCxnSpPr/>
      </xdr:nvCxnSpPr>
      <xdr:spPr>
        <a:xfrm flipV="1">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512" name="楕円 511"/>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61</xdr:row>
      <xdr:rowOff>89807</xdr:rowOff>
    </xdr:to>
    <xdr:cxnSp macro="">
      <xdr:nvCxnSpPr>
        <xdr:cNvPr id="513" name="直線コネクタ 512"/>
        <xdr:cNvCxnSpPr/>
      </xdr:nvCxnSpPr>
      <xdr:spPr>
        <a:xfrm>
          <a:off x="13703300" y="9993085"/>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1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1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1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17"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18"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519" name="n_3mainValue【保健センター・保健所】&#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9" name="テキスト ボックス 5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43" name="直線コネクタ 54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4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45" name="直線コネクタ 54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4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47" name="直線コネクタ 54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48"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0" name="フローチャート: 判断 54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1" name="フローチャート: 判断 55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2" name="フローチャート: 判断 55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558" name="楕円 557"/>
        <xdr:cNvSpPr/>
      </xdr:nvSpPr>
      <xdr:spPr>
        <a:xfrm>
          <a:off x="22110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154957</xdr:rowOff>
    </xdr:from>
    <xdr:ext cx="469744" cy="259045"/>
    <xdr:sp macro="" textlink="">
      <xdr:nvSpPr>
        <xdr:cNvPr id="559" name="【保健センター・保健所】&#10;一人当たり面積該当値テキスト"/>
        <xdr:cNvSpPr txBox="1"/>
      </xdr:nvSpPr>
      <xdr:spPr>
        <a:xfrm>
          <a:off x="221996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135890</xdr:rowOff>
    </xdr:from>
    <xdr:to>
      <xdr:col>112</xdr:col>
      <xdr:colOff>38100</xdr:colOff>
      <xdr:row>62</xdr:row>
      <xdr:rowOff>66040</xdr:rowOff>
    </xdr:to>
    <xdr:sp macro="" textlink="">
      <xdr:nvSpPr>
        <xdr:cNvPr id="560" name="楕円 559"/>
        <xdr:cNvSpPr/>
      </xdr:nvSpPr>
      <xdr:spPr>
        <a:xfrm>
          <a:off x="2127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xdr:rowOff>
    </xdr:from>
    <xdr:to>
      <xdr:col>116</xdr:col>
      <xdr:colOff>63500</xdr:colOff>
      <xdr:row>62</xdr:row>
      <xdr:rowOff>15240</xdr:rowOff>
    </xdr:to>
    <xdr:cxnSp macro="">
      <xdr:nvCxnSpPr>
        <xdr:cNvPr id="561" name="直線コネクタ 560"/>
        <xdr:cNvCxnSpPr/>
      </xdr:nvCxnSpPr>
      <xdr:spPr>
        <a:xfrm flipV="1">
          <a:off x="21323300" y="106413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562" name="楕円 561"/>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19050</xdr:rowOff>
    </xdr:to>
    <xdr:cxnSp macro="">
      <xdr:nvCxnSpPr>
        <xdr:cNvPr id="563" name="直線コネクタ 562"/>
        <xdr:cNvCxnSpPr/>
      </xdr:nvCxnSpPr>
      <xdr:spPr>
        <a:xfrm flipV="1">
          <a:off x="20434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4" name="楕円 563"/>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22860</xdr:rowOff>
    </xdr:to>
    <xdr:cxnSp macro="">
      <xdr:nvCxnSpPr>
        <xdr:cNvPr id="565" name="直線コネクタ 564"/>
        <xdr:cNvCxnSpPr/>
      </xdr:nvCxnSpPr>
      <xdr:spPr>
        <a:xfrm flipV="1">
          <a:off x="19545300" y="1064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66"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67"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68" name="n_3ave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82567</xdr:rowOff>
    </xdr:from>
    <xdr:ext cx="469744" cy="259045"/>
    <xdr:sp macro="" textlink="">
      <xdr:nvSpPr>
        <xdr:cNvPr id="569" name="n_1main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70"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71" name="n_3main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2" name="テキスト ボックス 58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4" name="テキスト ボックス 58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2" name="テキスト ボックス 59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96" name="直線コネクタ 59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9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98" name="直線コネクタ 59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9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00" name="直線コネクタ 59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01"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2" name="フローチャート: 判断 60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3" name="フローチャート: 判断 60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04" name="フローチャート: 判断 60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05" name="フローチャート: 判断 604"/>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141605</xdr:rowOff>
    </xdr:from>
    <xdr:to>
      <xdr:col>85</xdr:col>
      <xdr:colOff>177800</xdr:colOff>
      <xdr:row>86</xdr:row>
      <xdr:rowOff>71755</xdr:rowOff>
    </xdr:to>
    <xdr:sp macro="" textlink="">
      <xdr:nvSpPr>
        <xdr:cNvPr id="611" name="楕円 610"/>
        <xdr:cNvSpPr/>
      </xdr:nvSpPr>
      <xdr:spPr>
        <a:xfrm>
          <a:off x="16268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120032</xdr:rowOff>
    </xdr:from>
    <xdr:ext cx="405111" cy="259045"/>
    <xdr:sp macro="" textlink="">
      <xdr:nvSpPr>
        <xdr:cNvPr id="612" name="【消防施設】&#10;有形固定資産減価償却率該当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19686</xdr:rowOff>
    </xdr:from>
    <xdr:to>
      <xdr:col>81</xdr:col>
      <xdr:colOff>101600</xdr:colOff>
      <xdr:row>86</xdr:row>
      <xdr:rowOff>121286</xdr:rowOff>
    </xdr:to>
    <xdr:sp macro="" textlink="">
      <xdr:nvSpPr>
        <xdr:cNvPr id="613" name="楕円 612"/>
        <xdr:cNvSpPr/>
      </xdr:nvSpPr>
      <xdr:spPr>
        <a:xfrm>
          <a:off x="15430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20955</xdr:rowOff>
    </xdr:from>
    <xdr:to>
      <xdr:col>85</xdr:col>
      <xdr:colOff>127000</xdr:colOff>
      <xdr:row>86</xdr:row>
      <xdr:rowOff>70486</xdr:rowOff>
    </xdr:to>
    <xdr:cxnSp macro="">
      <xdr:nvCxnSpPr>
        <xdr:cNvPr id="614" name="直線コネクタ 613"/>
        <xdr:cNvCxnSpPr/>
      </xdr:nvCxnSpPr>
      <xdr:spPr>
        <a:xfrm flipV="1">
          <a:off x="15481300" y="147656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71120</xdr:rowOff>
    </xdr:from>
    <xdr:to>
      <xdr:col>76</xdr:col>
      <xdr:colOff>165100</xdr:colOff>
      <xdr:row>87</xdr:row>
      <xdr:rowOff>1270</xdr:rowOff>
    </xdr:to>
    <xdr:sp macro="" textlink="">
      <xdr:nvSpPr>
        <xdr:cNvPr id="615" name="楕円 614"/>
        <xdr:cNvSpPr/>
      </xdr:nvSpPr>
      <xdr:spPr>
        <a:xfrm>
          <a:off x="14541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70486</xdr:rowOff>
    </xdr:from>
    <xdr:to>
      <xdr:col>81</xdr:col>
      <xdr:colOff>50800</xdr:colOff>
      <xdr:row>86</xdr:row>
      <xdr:rowOff>121920</xdr:rowOff>
    </xdr:to>
    <xdr:cxnSp macro="">
      <xdr:nvCxnSpPr>
        <xdr:cNvPr id="616" name="直線コネクタ 615"/>
        <xdr:cNvCxnSpPr/>
      </xdr:nvCxnSpPr>
      <xdr:spPr>
        <a:xfrm flipV="1">
          <a:off x="14592300" y="148151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122555</xdr:rowOff>
    </xdr:from>
    <xdr:to>
      <xdr:col>72</xdr:col>
      <xdr:colOff>38100</xdr:colOff>
      <xdr:row>87</xdr:row>
      <xdr:rowOff>52705</xdr:rowOff>
    </xdr:to>
    <xdr:sp macro="" textlink="">
      <xdr:nvSpPr>
        <xdr:cNvPr id="617" name="楕円 616"/>
        <xdr:cNvSpPr/>
      </xdr:nvSpPr>
      <xdr:spPr>
        <a:xfrm>
          <a:off x="13652500" y="148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121920</xdr:rowOff>
    </xdr:from>
    <xdr:to>
      <xdr:col>76</xdr:col>
      <xdr:colOff>114300</xdr:colOff>
      <xdr:row>87</xdr:row>
      <xdr:rowOff>1905</xdr:rowOff>
    </xdr:to>
    <xdr:cxnSp macro="">
      <xdr:nvCxnSpPr>
        <xdr:cNvPr id="618" name="直線コネクタ 617"/>
        <xdr:cNvCxnSpPr/>
      </xdr:nvCxnSpPr>
      <xdr:spPr>
        <a:xfrm flipV="1">
          <a:off x="13703300" y="14866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19"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20"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21"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112413</xdr:rowOff>
    </xdr:from>
    <xdr:ext cx="405111" cy="259045"/>
    <xdr:sp macro="" textlink="">
      <xdr:nvSpPr>
        <xdr:cNvPr id="622" name="n_1mainValue【消防施設】&#10;有形固定資産減価償却率"/>
        <xdr:cNvSpPr txBox="1"/>
      </xdr:nvSpPr>
      <xdr:spPr>
        <a:xfrm>
          <a:off x="152660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163847</xdr:rowOff>
    </xdr:from>
    <xdr:ext cx="405111" cy="259045"/>
    <xdr:sp macro="" textlink="">
      <xdr:nvSpPr>
        <xdr:cNvPr id="623" name="n_2mainValue【消防施設】&#10;有形固定資産減価償却率"/>
        <xdr:cNvSpPr txBox="1"/>
      </xdr:nvSpPr>
      <xdr:spPr>
        <a:xfrm>
          <a:off x="14389744"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43832</xdr:rowOff>
    </xdr:from>
    <xdr:ext cx="405111" cy="259045"/>
    <xdr:sp macro="" textlink="">
      <xdr:nvSpPr>
        <xdr:cNvPr id="624" name="n_3mainValue【消防施設】&#10;有形固定資産減価償却率"/>
        <xdr:cNvSpPr txBox="1"/>
      </xdr:nvSpPr>
      <xdr:spPr>
        <a:xfrm>
          <a:off x="13500744" y="1495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48" name="直線コネクタ 647"/>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49"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0" name="直線コネクタ 649"/>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1"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2" name="直線コネクタ 651"/>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53"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4" name="フローチャート: 判断 653"/>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55" name="フローチャート: 判断 654"/>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56" name="フローチャート: 判断 655"/>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57" name="フローチャート: 判断 656"/>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63" name="楕円 662"/>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664"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140970</xdr:rowOff>
    </xdr:from>
    <xdr:to>
      <xdr:col>112</xdr:col>
      <xdr:colOff>38100</xdr:colOff>
      <xdr:row>86</xdr:row>
      <xdr:rowOff>71120</xdr:rowOff>
    </xdr:to>
    <xdr:sp macro="" textlink="">
      <xdr:nvSpPr>
        <xdr:cNvPr id="665" name="楕円 664"/>
        <xdr:cNvSpPr/>
      </xdr:nvSpPr>
      <xdr:spPr>
        <a:xfrm>
          <a:off x="21272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20320</xdr:rowOff>
    </xdr:to>
    <xdr:cxnSp macro="">
      <xdr:nvCxnSpPr>
        <xdr:cNvPr id="666" name="直線コネクタ 665"/>
        <xdr:cNvCxnSpPr/>
      </xdr:nvCxnSpPr>
      <xdr:spPr>
        <a:xfrm flipV="1">
          <a:off x="21323300" y="147637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140970</xdr:rowOff>
    </xdr:from>
    <xdr:to>
      <xdr:col>107</xdr:col>
      <xdr:colOff>101600</xdr:colOff>
      <xdr:row>86</xdr:row>
      <xdr:rowOff>71120</xdr:rowOff>
    </xdr:to>
    <xdr:sp macro="" textlink="">
      <xdr:nvSpPr>
        <xdr:cNvPr id="667" name="楕円 666"/>
        <xdr:cNvSpPr/>
      </xdr:nvSpPr>
      <xdr:spPr>
        <a:xfrm>
          <a:off x="20383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20320</xdr:rowOff>
    </xdr:from>
    <xdr:to>
      <xdr:col>111</xdr:col>
      <xdr:colOff>177800</xdr:colOff>
      <xdr:row>86</xdr:row>
      <xdr:rowOff>20320</xdr:rowOff>
    </xdr:to>
    <xdr:cxnSp macro="">
      <xdr:nvCxnSpPr>
        <xdr:cNvPr id="668" name="直線コネクタ 667"/>
        <xdr:cNvCxnSpPr/>
      </xdr:nvCxnSpPr>
      <xdr:spPr>
        <a:xfrm>
          <a:off x="20434300" y="14765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142239</xdr:rowOff>
    </xdr:from>
    <xdr:to>
      <xdr:col>102</xdr:col>
      <xdr:colOff>165100</xdr:colOff>
      <xdr:row>86</xdr:row>
      <xdr:rowOff>72389</xdr:rowOff>
    </xdr:to>
    <xdr:sp macro="" textlink="">
      <xdr:nvSpPr>
        <xdr:cNvPr id="669" name="楕円 668"/>
        <xdr:cNvSpPr/>
      </xdr:nvSpPr>
      <xdr:spPr>
        <a:xfrm>
          <a:off x="19494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20320</xdr:rowOff>
    </xdr:from>
    <xdr:to>
      <xdr:col>107</xdr:col>
      <xdr:colOff>50800</xdr:colOff>
      <xdr:row>86</xdr:row>
      <xdr:rowOff>21589</xdr:rowOff>
    </xdr:to>
    <xdr:cxnSp macro="">
      <xdr:nvCxnSpPr>
        <xdr:cNvPr id="670" name="直線コネクタ 669"/>
        <xdr:cNvCxnSpPr/>
      </xdr:nvCxnSpPr>
      <xdr:spPr>
        <a:xfrm flipV="1">
          <a:off x="19545300" y="147650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71"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7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73"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62247</xdr:rowOff>
    </xdr:from>
    <xdr:ext cx="469744" cy="259045"/>
    <xdr:sp macro="" textlink="">
      <xdr:nvSpPr>
        <xdr:cNvPr id="674" name="n_1mainValue【消防施設】&#10;一人当たり面積"/>
        <xdr:cNvSpPr txBox="1"/>
      </xdr:nvSpPr>
      <xdr:spPr>
        <a:xfrm>
          <a:off x="210757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62247</xdr:rowOff>
    </xdr:from>
    <xdr:ext cx="469744" cy="259045"/>
    <xdr:sp macro="" textlink="">
      <xdr:nvSpPr>
        <xdr:cNvPr id="675" name="n_2mainValue【消防施設】&#10;一人当たり面積"/>
        <xdr:cNvSpPr txBox="1"/>
      </xdr:nvSpPr>
      <xdr:spPr>
        <a:xfrm>
          <a:off x="20199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63516</xdr:rowOff>
    </xdr:from>
    <xdr:ext cx="469744" cy="259045"/>
    <xdr:sp macro="" textlink="">
      <xdr:nvSpPr>
        <xdr:cNvPr id="676" name="n_3mainValue【消防施設】&#10;一人当たり面積"/>
        <xdr:cNvSpPr txBox="1"/>
      </xdr:nvSpPr>
      <xdr:spPr>
        <a:xfrm>
          <a:off x="19310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2" name="直線コネクタ 70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0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4" name="直線コネクタ 70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06" name="直線コネクタ 70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0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08" name="フローチャート: 判断 70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09" name="フローチャート: 判断 70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0" name="フローチャート: 判断 70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11" name="フローチャート: 判断 71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97245</xdr:rowOff>
    </xdr:from>
    <xdr:to>
      <xdr:col>85</xdr:col>
      <xdr:colOff>177800</xdr:colOff>
      <xdr:row>100</xdr:row>
      <xdr:rowOff>27395</xdr:rowOff>
    </xdr:to>
    <xdr:sp macro="" textlink="">
      <xdr:nvSpPr>
        <xdr:cNvPr id="717" name="楕円 716"/>
        <xdr:cNvSpPr/>
      </xdr:nvSpPr>
      <xdr:spPr>
        <a:xfrm>
          <a:off x="162687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27412</xdr:rowOff>
    </xdr:from>
    <xdr:ext cx="405111" cy="259045"/>
    <xdr:sp macro="" textlink="">
      <xdr:nvSpPr>
        <xdr:cNvPr id="718" name="【庁舎】&#10;有形固定資産減価償却率該当値テキスト"/>
        <xdr:cNvSpPr txBox="1"/>
      </xdr:nvSpPr>
      <xdr:spPr>
        <a:xfrm>
          <a:off x="16357600" y="170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149498</xdr:rowOff>
    </xdr:from>
    <xdr:to>
      <xdr:col>81</xdr:col>
      <xdr:colOff>101600</xdr:colOff>
      <xdr:row>101</xdr:row>
      <xdr:rowOff>79648</xdr:rowOff>
    </xdr:to>
    <xdr:sp macro="" textlink="">
      <xdr:nvSpPr>
        <xdr:cNvPr id="719" name="楕円 718"/>
        <xdr:cNvSpPr/>
      </xdr:nvSpPr>
      <xdr:spPr>
        <a:xfrm>
          <a:off x="1543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148045</xdr:rowOff>
    </xdr:from>
    <xdr:to>
      <xdr:col>85</xdr:col>
      <xdr:colOff>127000</xdr:colOff>
      <xdr:row>101</xdr:row>
      <xdr:rowOff>28848</xdr:rowOff>
    </xdr:to>
    <xdr:cxnSp macro="">
      <xdr:nvCxnSpPr>
        <xdr:cNvPr id="720" name="直線コネクタ 719"/>
        <xdr:cNvCxnSpPr/>
      </xdr:nvCxnSpPr>
      <xdr:spPr>
        <a:xfrm flipV="1">
          <a:off x="15481300" y="17121595"/>
          <a:ext cx="838200" cy="2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721" name="楕円 720"/>
        <xdr:cNvSpPr/>
      </xdr:nvSpPr>
      <xdr:spPr>
        <a:xfrm>
          <a:off x="14541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101</xdr:row>
      <xdr:rowOff>28848</xdr:rowOff>
    </xdr:to>
    <xdr:cxnSp macro="">
      <xdr:nvCxnSpPr>
        <xdr:cNvPr id="722" name="直線コネクタ 721"/>
        <xdr:cNvCxnSpPr/>
      </xdr:nvCxnSpPr>
      <xdr:spPr>
        <a:xfrm>
          <a:off x="14592300" y="17188543"/>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97245</xdr:rowOff>
    </xdr:from>
    <xdr:to>
      <xdr:col>72</xdr:col>
      <xdr:colOff>38100</xdr:colOff>
      <xdr:row>101</xdr:row>
      <xdr:rowOff>27395</xdr:rowOff>
    </xdr:to>
    <xdr:sp macro="" textlink="">
      <xdr:nvSpPr>
        <xdr:cNvPr id="723" name="楕円 722"/>
        <xdr:cNvSpPr/>
      </xdr:nvSpPr>
      <xdr:spPr>
        <a:xfrm>
          <a:off x="13652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148045</xdr:rowOff>
    </xdr:to>
    <xdr:cxnSp macro="">
      <xdr:nvCxnSpPr>
        <xdr:cNvPr id="724" name="直線コネクタ 723"/>
        <xdr:cNvCxnSpPr/>
      </xdr:nvCxnSpPr>
      <xdr:spPr>
        <a:xfrm flipV="1">
          <a:off x="13703300" y="1718854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25"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26"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727"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96175</xdr:rowOff>
    </xdr:from>
    <xdr:ext cx="405111" cy="259045"/>
    <xdr:sp macro="" textlink="">
      <xdr:nvSpPr>
        <xdr:cNvPr id="728" name="n_1mainValue【庁舎】&#10;有形固定資産減価償却率"/>
        <xdr:cNvSpPr txBox="1"/>
      </xdr:nvSpPr>
      <xdr:spPr>
        <a:xfrm>
          <a:off x="15266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110870</xdr:rowOff>
    </xdr:from>
    <xdr:ext cx="405111" cy="259045"/>
    <xdr:sp macro="" textlink="">
      <xdr:nvSpPr>
        <xdr:cNvPr id="729" name="n_2mainValue【庁舎】&#10;有形固定資産減価償却率"/>
        <xdr:cNvSpPr txBox="1"/>
      </xdr:nvSpPr>
      <xdr:spPr>
        <a:xfrm>
          <a:off x="143897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43922</xdr:rowOff>
    </xdr:from>
    <xdr:ext cx="405111" cy="259045"/>
    <xdr:sp macro="" textlink="">
      <xdr:nvSpPr>
        <xdr:cNvPr id="730" name="n_3mainValue【庁舎】&#10;有形固定資産減価償却率"/>
        <xdr:cNvSpPr txBox="1"/>
      </xdr:nvSpPr>
      <xdr:spPr>
        <a:xfrm>
          <a:off x="135007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1" name="直線コネクタ 7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2" name="テキスト ボックス 7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3" name="直線コネクタ 7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4" name="テキスト ボックス 7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5" name="直線コネクタ 7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6" name="テキスト ボックス 7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7" name="直線コネクタ 7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8" name="テキスト ボックス 7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2" name="直線コネクタ 751"/>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4" name="直線コネクタ 75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5"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6" name="直線コネクタ 755"/>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57"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58" name="フローチャート: 判断 757"/>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59" name="フローチャート: 判断 758"/>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0" name="フローチャート: 判断 759"/>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61" name="フローチャート: 判断 760"/>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767" name="楕円 766"/>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768"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769" name="楕円 768"/>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39624</xdr:rowOff>
    </xdr:to>
    <xdr:cxnSp macro="">
      <xdr:nvCxnSpPr>
        <xdr:cNvPr id="770" name="直線コネクタ 769"/>
        <xdr:cNvCxnSpPr/>
      </xdr:nvCxnSpPr>
      <xdr:spPr>
        <a:xfrm>
          <a:off x="21323300" y="1821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71" name="楕円 770"/>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39624</xdr:rowOff>
    </xdr:to>
    <xdr:cxnSp macro="">
      <xdr:nvCxnSpPr>
        <xdr:cNvPr id="772" name="直線コネクタ 771"/>
        <xdr:cNvCxnSpPr/>
      </xdr:nvCxnSpPr>
      <xdr:spPr>
        <a:xfrm>
          <a:off x="20434300" y="18204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73" name="楕円 772"/>
        <xdr:cNvSpPr/>
      </xdr:nvSpPr>
      <xdr:spPr>
        <a:xfrm>
          <a:off x="19494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763</xdr:rowOff>
    </xdr:from>
    <xdr:to>
      <xdr:col>107</xdr:col>
      <xdr:colOff>50800</xdr:colOff>
      <xdr:row>106</xdr:row>
      <xdr:rowOff>30480</xdr:rowOff>
    </xdr:to>
    <xdr:cxnSp macro="">
      <xdr:nvCxnSpPr>
        <xdr:cNvPr id="774" name="直線コネクタ 773"/>
        <xdr:cNvCxnSpPr/>
      </xdr:nvCxnSpPr>
      <xdr:spPr>
        <a:xfrm>
          <a:off x="19545300" y="1817446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75"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76"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77"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778" name="n_1mainValue【庁舎】&#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79" name="n_2main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42690</xdr:rowOff>
    </xdr:from>
    <xdr:ext cx="469744" cy="259045"/>
    <xdr:sp macro="" textlink="">
      <xdr:nvSpPr>
        <xdr:cNvPr id="780" name="n_3mainValue【庁舎】&#10;一人当たり面積"/>
        <xdr:cNvSpPr txBox="1"/>
      </xdr:nvSpPr>
      <xdr:spPr>
        <a:xfrm>
          <a:off x="19310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図書館については、有形固定資産減価償却率が</a:t>
          </a:r>
          <a:r>
            <a:rPr kumimoji="1" lang="en-US" altLang="ja-JP" sz="1100">
              <a:solidFill>
                <a:schemeClr val="dk1"/>
              </a:solidFill>
              <a:effectLst/>
              <a:latin typeface="+mn-lt"/>
              <a:ea typeface="+mn-ea"/>
              <a:cs typeface="+mn-cs"/>
            </a:rPr>
            <a:t>94.6</a:t>
          </a:r>
          <a:r>
            <a:rPr kumimoji="1" lang="ja-JP" altLang="en-US" sz="1100">
              <a:solidFill>
                <a:schemeClr val="dk1"/>
              </a:solidFill>
              <a:effectLst/>
              <a:latin typeface="+mn-lt"/>
              <a:ea typeface="+mn-ea"/>
              <a:cs typeface="+mn-cs"/>
            </a:rPr>
            <a:t>％となっており、類似団体内平均値と比べ</a:t>
          </a:r>
          <a:r>
            <a:rPr kumimoji="1" lang="en-US" altLang="ja-JP" sz="1100">
              <a:solidFill>
                <a:schemeClr val="dk1"/>
              </a:solidFill>
              <a:effectLst/>
              <a:latin typeface="+mn-lt"/>
              <a:ea typeface="+mn-ea"/>
              <a:cs typeface="+mn-cs"/>
            </a:rPr>
            <a:t>45.6</a:t>
          </a:r>
          <a:r>
            <a:rPr kumimoji="1" lang="ja-JP" altLang="en-US" sz="1100">
              <a:solidFill>
                <a:schemeClr val="dk1"/>
              </a:solidFill>
              <a:effectLst/>
              <a:latin typeface="+mn-lt"/>
              <a:ea typeface="+mn-ea"/>
              <a:cs typeface="+mn-cs"/>
            </a:rPr>
            <a:t>ポイント高い数値となっている。これは、市内で唯一の市立図書館を有するまちづくり交流センターが建設から</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年以上を経過していることから、類似団体と比べ高い数値となっていると思われる。庁舎については、有形固定資産減価償却率が</a:t>
          </a:r>
          <a:r>
            <a:rPr kumimoji="1" lang="en-US" altLang="ja-JP" sz="1100">
              <a:solidFill>
                <a:schemeClr val="dk1"/>
              </a:solidFill>
              <a:effectLst/>
              <a:latin typeface="+mn-lt"/>
              <a:ea typeface="+mn-ea"/>
              <a:cs typeface="+mn-cs"/>
            </a:rPr>
            <a:t>98.1</a:t>
          </a:r>
          <a:r>
            <a:rPr kumimoji="1" lang="ja-JP" altLang="en-US" sz="1100">
              <a:solidFill>
                <a:schemeClr val="dk1"/>
              </a:solidFill>
              <a:effectLst/>
              <a:latin typeface="+mn-lt"/>
              <a:ea typeface="+mn-ea"/>
              <a:cs typeface="+mn-cs"/>
            </a:rPr>
            <a:t>％となっており、類似団体内平均値と比べて</a:t>
          </a:r>
          <a:r>
            <a:rPr kumimoji="1" lang="en-US" altLang="ja-JP" sz="1100">
              <a:solidFill>
                <a:schemeClr val="dk1"/>
              </a:solidFill>
              <a:effectLst/>
              <a:latin typeface="+mn-lt"/>
              <a:ea typeface="+mn-ea"/>
              <a:cs typeface="+mn-cs"/>
            </a:rPr>
            <a:t>37.7</a:t>
          </a:r>
          <a:r>
            <a:rPr kumimoji="1" lang="ja-JP" altLang="en-US" sz="1100">
              <a:solidFill>
                <a:schemeClr val="dk1"/>
              </a:solidFill>
              <a:effectLst/>
              <a:latin typeface="+mn-lt"/>
              <a:ea typeface="+mn-ea"/>
              <a:cs typeface="+mn-cs"/>
            </a:rPr>
            <a:t>ポイント高い数値となっており、また一人当たりの面積も</a:t>
          </a:r>
          <a:r>
            <a:rPr kumimoji="1" lang="en-US" altLang="ja-JP" sz="1100">
              <a:solidFill>
                <a:schemeClr val="dk1"/>
              </a:solidFill>
              <a:effectLst/>
              <a:latin typeface="+mn-lt"/>
              <a:ea typeface="+mn-ea"/>
              <a:cs typeface="+mn-cs"/>
            </a:rPr>
            <a:t>0.078</a:t>
          </a:r>
          <a:r>
            <a:rPr kumimoji="1" lang="ja-JP" altLang="en-US" sz="1100">
              <a:solidFill>
                <a:schemeClr val="dk1"/>
              </a:solidFill>
              <a:effectLst/>
              <a:latin typeface="+mn-lt"/>
              <a:ea typeface="+mn-ea"/>
              <a:cs typeface="+mn-cs"/>
            </a:rPr>
            <a:t>ポイント類似団体内平均を若干下回っている。これは、市役所庁舎が建築から約</a:t>
          </a:r>
          <a:r>
            <a:rPr kumimoji="1" lang="en-US" altLang="ja-JP" sz="1100">
              <a:solidFill>
                <a:schemeClr val="dk1"/>
              </a:solidFill>
              <a:effectLst/>
              <a:latin typeface="+mn-lt"/>
              <a:ea typeface="+mn-ea"/>
              <a:cs typeface="+mn-cs"/>
            </a:rPr>
            <a:t>49</a:t>
          </a:r>
          <a:r>
            <a:rPr kumimoji="1" lang="ja-JP" altLang="en-US" sz="1100">
              <a:solidFill>
                <a:schemeClr val="dk1"/>
              </a:solidFill>
              <a:effectLst/>
              <a:latin typeface="+mn-lt"/>
              <a:ea typeface="+mn-ea"/>
              <a:cs typeface="+mn-cs"/>
            </a:rPr>
            <a:t>年を経過し、施設の老朽化が進んでいることが大きな要因として考えられ、一人当たりの面積については、人口は減少傾向にあるものの類似団体の庁舎と比べ、施設の面積自体が大きくないと思われることが要因であると考える。ただし、人口が減少傾向にあるため、数値（１人当たりの面積）は増加していくものと思われる。消防庁舎については、有形固定減価償却率が</a:t>
          </a:r>
          <a:r>
            <a:rPr kumimoji="1" lang="en-US" altLang="ja-JP" sz="1100">
              <a:solidFill>
                <a:schemeClr val="dk1"/>
              </a:solidFill>
              <a:effectLst/>
              <a:latin typeface="+mn-lt"/>
              <a:ea typeface="+mn-ea"/>
              <a:cs typeface="+mn-cs"/>
            </a:rPr>
            <a:t>24.9</a:t>
          </a:r>
          <a:r>
            <a:rPr kumimoji="1" lang="ja-JP" altLang="en-US" sz="1100">
              <a:solidFill>
                <a:schemeClr val="dk1"/>
              </a:solidFill>
              <a:effectLst/>
              <a:latin typeface="+mn-lt"/>
              <a:ea typeface="+mn-ea"/>
              <a:cs typeface="+mn-cs"/>
            </a:rPr>
            <a:t>％となっており、類似団体内平均値と比較して</a:t>
          </a:r>
          <a:r>
            <a:rPr kumimoji="1" lang="en-US" altLang="ja-JP" sz="1100">
              <a:solidFill>
                <a:schemeClr val="dk1"/>
              </a:solidFill>
              <a:effectLst/>
              <a:latin typeface="+mn-lt"/>
              <a:ea typeface="+mn-ea"/>
              <a:cs typeface="+mn-cs"/>
            </a:rPr>
            <a:t>29.4</a:t>
          </a:r>
          <a:r>
            <a:rPr kumimoji="1" lang="ja-JP" altLang="en-US" sz="1100">
              <a:solidFill>
                <a:schemeClr val="dk1"/>
              </a:solidFill>
              <a:effectLst/>
              <a:latin typeface="+mn-lt"/>
              <a:ea typeface="+mn-ea"/>
              <a:cs typeface="+mn-cs"/>
            </a:rPr>
            <a:t>ポイント下回っている。これは、平成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に新庁舎へ建て替えを行ったことによるものであると考えられる。有形固定資産減価償却率については、庁舎、図書館及び体育館・プールについては類似団体内平均を大きく上回り、庁舎及び図書館については有形固定資産減価償却率</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台となっている。施設の老朽化が進んでおり、令和３年度以降は現在策定中である個別施設計画を踏まえ、建て替え・長寿命化を含めた大規模改修を長期的な計画に基づき、適時対応していく必要があるもの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30,669
30,014
161.63
13,791,077
13,180,872
580,042
8,796,111
11,973,124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各種交付金や地方交付税の増、個人所得の増株式等の譲渡所得割や課税対象者の所得増加等による個人市民税、法人市民税の増はありましたが、類似団体内平均を下回っている。今後も引き続き、歳出削減を積極的に進めるとともに、市税の徴収率向上を図り、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82" name="テキスト ボックス 81"/>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値を前年度と比較すると株式等の譲渡所得割や課税対象者の所得増加による地方税収の増はあったが、歳出における都留文科大学への標準運営費交付金の増などによる補助費の増、特別会計への繰出金の増等を要因とし、経常収支比率は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類似団体内平均と比較すると、各年度とも平均値を下回っているが、今後も引き続き、行財政改革への取り組みを通じて義務的経費の抑制を図っていく。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97790</xdr:rowOff>
    </xdr:to>
    <xdr:cxnSp macro="">
      <xdr:nvCxnSpPr>
        <xdr:cNvPr id="130" name="直線コネクタ 129"/>
        <xdr:cNvCxnSpPr/>
      </xdr:nvCxnSpPr>
      <xdr:spPr>
        <a:xfrm>
          <a:off x="4114800" y="1033170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85852</xdr:rowOff>
    </xdr:from>
    <xdr:to>
      <xdr:col>19</xdr:col>
      <xdr:colOff>133350</xdr:colOff>
      <xdr:row>60</xdr:row>
      <xdr:rowOff>44704</xdr:rowOff>
    </xdr:to>
    <xdr:cxnSp macro="">
      <xdr:nvCxnSpPr>
        <xdr:cNvPr id="133" name="直線コネクタ 132"/>
        <xdr:cNvCxnSpPr/>
      </xdr:nvCxnSpPr>
      <xdr:spPr>
        <a:xfrm>
          <a:off x="3225800" y="1020140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85852</xdr:rowOff>
    </xdr:from>
    <xdr:to>
      <xdr:col>15</xdr:col>
      <xdr:colOff>82550</xdr:colOff>
      <xdr:row>60</xdr:row>
      <xdr:rowOff>73660</xdr:rowOff>
    </xdr:to>
    <xdr:cxnSp macro="">
      <xdr:nvCxnSpPr>
        <xdr:cNvPr id="136" name="直線コネクタ 135"/>
        <xdr:cNvCxnSpPr/>
      </xdr:nvCxnSpPr>
      <xdr:spPr>
        <a:xfrm flipV="1">
          <a:off x="2336800" y="1020140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90678</xdr:rowOff>
    </xdr:from>
    <xdr:to>
      <xdr:col>11</xdr:col>
      <xdr:colOff>31750</xdr:colOff>
      <xdr:row>60</xdr:row>
      <xdr:rowOff>73660</xdr:rowOff>
    </xdr:to>
    <xdr:cxnSp macro="">
      <xdr:nvCxnSpPr>
        <xdr:cNvPr id="139" name="直線コネクタ 138"/>
        <xdr:cNvCxnSpPr/>
      </xdr:nvCxnSpPr>
      <xdr:spPr>
        <a:xfrm>
          <a:off x="1447800" y="102062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43" name="テキスト ボックス 142"/>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49" name="楕円 148"/>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0"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165354</xdr:rowOff>
    </xdr:from>
    <xdr:to>
      <xdr:col>19</xdr:col>
      <xdr:colOff>184150</xdr:colOff>
      <xdr:row>60</xdr:row>
      <xdr:rowOff>95504</xdr:rowOff>
    </xdr:to>
    <xdr:sp macro="" textlink="">
      <xdr:nvSpPr>
        <xdr:cNvPr id="151" name="楕円 150"/>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105681</xdr:rowOff>
    </xdr:from>
    <xdr:ext cx="736600" cy="259045"/>
    <xdr:sp macro="" textlink="">
      <xdr:nvSpPr>
        <xdr:cNvPr id="152" name="テキスト ボックス 151"/>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35052</xdr:rowOff>
    </xdr:from>
    <xdr:to>
      <xdr:col>15</xdr:col>
      <xdr:colOff>133350</xdr:colOff>
      <xdr:row>59</xdr:row>
      <xdr:rowOff>136652</xdr:rowOff>
    </xdr:to>
    <xdr:sp macro="" textlink="">
      <xdr:nvSpPr>
        <xdr:cNvPr id="153" name="楕円 152"/>
        <xdr:cNvSpPr/>
      </xdr:nvSpPr>
      <xdr:spPr>
        <a:xfrm>
          <a:off x="3175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146829</xdr:rowOff>
    </xdr:from>
    <xdr:ext cx="762000" cy="259045"/>
    <xdr:sp macro="" textlink="">
      <xdr:nvSpPr>
        <xdr:cNvPr id="154" name="テキスト ボックス 153"/>
        <xdr:cNvSpPr txBox="1"/>
      </xdr:nvSpPr>
      <xdr:spPr>
        <a:xfrm>
          <a:off x="2844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39878</xdr:rowOff>
    </xdr:from>
    <xdr:to>
      <xdr:col>7</xdr:col>
      <xdr:colOff>31750</xdr:colOff>
      <xdr:row>59</xdr:row>
      <xdr:rowOff>141478</xdr:rowOff>
    </xdr:to>
    <xdr:sp macro="" textlink="">
      <xdr:nvSpPr>
        <xdr:cNvPr id="157" name="楕円 156"/>
        <xdr:cNvSpPr/>
      </xdr:nvSpPr>
      <xdr:spPr>
        <a:xfrm>
          <a:off x="1397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151655</xdr:rowOff>
    </xdr:from>
    <xdr:ext cx="762000" cy="259045"/>
    <xdr:sp macro="" textlink="">
      <xdr:nvSpPr>
        <xdr:cNvPr id="158" name="テキスト ボックス 157"/>
        <xdr:cNvSpPr txBox="1"/>
      </xdr:nvSpPr>
      <xdr:spPr>
        <a:xfrm>
          <a:off x="1066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年度の決算値においては、前年度と比較し、人口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は減となっており、物件費は増となっている。これは、人件費は、退職者の減に伴う退職手当の減により減少したものの、物件費は、健康ジム指定管理料に係る委託料の増等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類似団体内平均と比較すると、各年度とも平均値を下回っているが、今後も引き続きコスト削減に取り組み、経費の抑制を図っていく。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165269</xdr:rowOff>
    </xdr:from>
    <xdr:to>
      <xdr:col>23</xdr:col>
      <xdr:colOff>133350</xdr:colOff>
      <xdr:row>81</xdr:row>
      <xdr:rowOff>6085</xdr:rowOff>
    </xdr:to>
    <xdr:cxnSp macro="">
      <xdr:nvCxnSpPr>
        <xdr:cNvPr id="193" name="直線コネクタ 192"/>
        <xdr:cNvCxnSpPr/>
      </xdr:nvCxnSpPr>
      <xdr:spPr>
        <a:xfrm>
          <a:off x="4114800" y="13881269"/>
          <a:ext cx="8382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165269</xdr:rowOff>
    </xdr:from>
    <xdr:to>
      <xdr:col>19</xdr:col>
      <xdr:colOff>133350</xdr:colOff>
      <xdr:row>81</xdr:row>
      <xdr:rowOff>13959</xdr:rowOff>
    </xdr:to>
    <xdr:cxnSp macro="">
      <xdr:nvCxnSpPr>
        <xdr:cNvPr id="196" name="直線コネクタ 195"/>
        <xdr:cNvCxnSpPr/>
      </xdr:nvCxnSpPr>
      <xdr:spPr>
        <a:xfrm flipV="1">
          <a:off x="3225800" y="13881269"/>
          <a:ext cx="889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3713</xdr:rowOff>
    </xdr:from>
    <xdr:to>
      <xdr:col>15</xdr:col>
      <xdr:colOff>82550</xdr:colOff>
      <xdr:row>81</xdr:row>
      <xdr:rowOff>13959</xdr:rowOff>
    </xdr:to>
    <xdr:cxnSp macro="">
      <xdr:nvCxnSpPr>
        <xdr:cNvPr id="199" name="直線コネクタ 198"/>
        <xdr:cNvCxnSpPr/>
      </xdr:nvCxnSpPr>
      <xdr:spPr>
        <a:xfrm>
          <a:off x="2336800" y="13891163"/>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124498</xdr:rowOff>
    </xdr:from>
    <xdr:to>
      <xdr:col>11</xdr:col>
      <xdr:colOff>31750</xdr:colOff>
      <xdr:row>81</xdr:row>
      <xdr:rowOff>3713</xdr:rowOff>
    </xdr:to>
    <xdr:cxnSp macro="">
      <xdr:nvCxnSpPr>
        <xdr:cNvPr id="202" name="直線コネクタ 201"/>
        <xdr:cNvCxnSpPr/>
      </xdr:nvCxnSpPr>
      <xdr:spPr>
        <a:xfrm>
          <a:off x="1447800" y="13840498"/>
          <a:ext cx="889000" cy="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142887</xdr:rowOff>
    </xdr:from>
    <xdr:ext cx="762000" cy="259045"/>
    <xdr:sp macro="" textlink="">
      <xdr:nvSpPr>
        <xdr:cNvPr id="206" name="テキスト ボックス 205"/>
        <xdr:cNvSpPr txBox="1"/>
      </xdr:nvSpPr>
      <xdr:spPr>
        <a:xfrm>
          <a:off x="1066800" y="140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126735</xdr:rowOff>
    </xdr:from>
    <xdr:to>
      <xdr:col>23</xdr:col>
      <xdr:colOff>184150</xdr:colOff>
      <xdr:row>81</xdr:row>
      <xdr:rowOff>56885</xdr:rowOff>
    </xdr:to>
    <xdr:sp macro="" textlink="">
      <xdr:nvSpPr>
        <xdr:cNvPr id="212" name="楕円 211"/>
        <xdr:cNvSpPr/>
      </xdr:nvSpPr>
      <xdr:spPr>
        <a:xfrm>
          <a:off x="4902200" y="138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48012</xdr:rowOff>
    </xdr:from>
    <xdr:ext cx="762000" cy="259045"/>
    <xdr:sp macro="" textlink="">
      <xdr:nvSpPr>
        <xdr:cNvPr id="213" name="人件費・物件費等の状況該当値テキスト"/>
        <xdr:cNvSpPr txBox="1"/>
      </xdr:nvSpPr>
      <xdr:spPr>
        <a:xfrm>
          <a:off x="5041900" y="1376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114469</xdr:rowOff>
    </xdr:from>
    <xdr:to>
      <xdr:col>19</xdr:col>
      <xdr:colOff>184150</xdr:colOff>
      <xdr:row>81</xdr:row>
      <xdr:rowOff>44619</xdr:rowOff>
    </xdr:to>
    <xdr:sp macro="" textlink="">
      <xdr:nvSpPr>
        <xdr:cNvPr id="214" name="楕円 213"/>
        <xdr:cNvSpPr/>
      </xdr:nvSpPr>
      <xdr:spPr>
        <a:xfrm>
          <a:off x="4064000" y="13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54796</xdr:rowOff>
    </xdr:from>
    <xdr:ext cx="736600" cy="259045"/>
    <xdr:sp macro="" textlink="">
      <xdr:nvSpPr>
        <xdr:cNvPr id="215" name="テキスト ボックス 214"/>
        <xdr:cNvSpPr txBox="1"/>
      </xdr:nvSpPr>
      <xdr:spPr>
        <a:xfrm>
          <a:off x="3733800" y="1359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134609</xdr:rowOff>
    </xdr:from>
    <xdr:to>
      <xdr:col>15</xdr:col>
      <xdr:colOff>133350</xdr:colOff>
      <xdr:row>81</xdr:row>
      <xdr:rowOff>64759</xdr:rowOff>
    </xdr:to>
    <xdr:sp macro="" textlink="">
      <xdr:nvSpPr>
        <xdr:cNvPr id="216" name="楕円 215"/>
        <xdr:cNvSpPr/>
      </xdr:nvSpPr>
      <xdr:spPr>
        <a:xfrm>
          <a:off x="3175000" y="138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74936</xdr:rowOff>
    </xdr:from>
    <xdr:ext cx="762000" cy="259045"/>
    <xdr:sp macro="" textlink="">
      <xdr:nvSpPr>
        <xdr:cNvPr id="217" name="テキスト ボックス 216"/>
        <xdr:cNvSpPr txBox="1"/>
      </xdr:nvSpPr>
      <xdr:spPr>
        <a:xfrm>
          <a:off x="2844800" y="13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124363</xdr:rowOff>
    </xdr:from>
    <xdr:to>
      <xdr:col>11</xdr:col>
      <xdr:colOff>82550</xdr:colOff>
      <xdr:row>81</xdr:row>
      <xdr:rowOff>54513</xdr:rowOff>
    </xdr:to>
    <xdr:sp macro="" textlink="">
      <xdr:nvSpPr>
        <xdr:cNvPr id="218" name="楕円 217"/>
        <xdr:cNvSpPr/>
      </xdr:nvSpPr>
      <xdr:spPr>
        <a:xfrm>
          <a:off x="2286000" y="138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64690</xdr:rowOff>
    </xdr:from>
    <xdr:ext cx="762000" cy="259045"/>
    <xdr:sp macro="" textlink="">
      <xdr:nvSpPr>
        <xdr:cNvPr id="219" name="テキスト ボックス 218"/>
        <xdr:cNvSpPr txBox="1"/>
      </xdr:nvSpPr>
      <xdr:spPr>
        <a:xfrm>
          <a:off x="1955800" y="1360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73698</xdr:rowOff>
    </xdr:from>
    <xdr:to>
      <xdr:col>7</xdr:col>
      <xdr:colOff>31750</xdr:colOff>
      <xdr:row>81</xdr:row>
      <xdr:rowOff>3848</xdr:rowOff>
    </xdr:to>
    <xdr:sp macro="" textlink="">
      <xdr:nvSpPr>
        <xdr:cNvPr id="220" name="楕円 219"/>
        <xdr:cNvSpPr/>
      </xdr:nvSpPr>
      <xdr:spPr>
        <a:xfrm>
          <a:off x="1397000" y="137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14025</xdr:rowOff>
    </xdr:from>
    <xdr:ext cx="762000" cy="259045"/>
    <xdr:sp macro="" textlink="">
      <xdr:nvSpPr>
        <xdr:cNvPr id="221" name="テキスト ボックス 220"/>
        <xdr:cNvSpPr txBox="1"/>
      </xdr:nvSpPr>
      <xdr:spPr>
        <a:xfrm>
          <a:off x="1066800" y="135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ポイント増となる</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となっており、類似団体内平均と比較すると平成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ポイント上回っている状況にあり、今後も行財政改革に努め、給与水準の適正化を図る。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84364</xdr:rowOff>
    </xdr:to>
    <xdr:cxnSp macro="">
      <xdr:nvCxnSpPr>
        <xdr:cNvPr id="257" name="直線コネクタ 256"/>
        <xdr:cNvCxnSpPr/>
      </xdr:nvCxnSpPr>
      <xdr:spPr>
        <a:xfrm>
          <a:off x="16179800" y="147773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32657</xdr:rowOff>
    </xdr:to>
    <xdr:cxnSp macro="">
      <xdr:nvCxnSpPr>
        <xdr:cNvPr id="260" name="直線コネクタ 259"/>
        <xdr:cNvCxnSpPr/>
      </xdr:nvCxnSpPr>
      <xdr:spPr>
        <a:xfrm>
          <a:off x="15290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152400</xdr:rowOff>
    </xdr:to>
    <xdr:cxnSp macro="">
      <xdr:nvCxnSpPr>
        <xdr:cNvPr id="263" name="直線コネクタ 262"/>
        <xdr:cNvCxnSpPr/>
      </xdr:nvCxnSpPr>
      <xdr:spPr>
        <a:xfrm flipV="1">
          <a:off x="14401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136071</xdr:rowOff>
    </xdr:to>
    <xdr:cxnSp macro="">
      <xdr:nvCxnSpPr>
        <xdr:cNvPr id="266" name="直線コネクタ 265"/>
        <xdr:cNvCxnSpPr/>
      </xdr:nvCxnSpPr>
      <xdr:spPr>
        <a:xfrm flipV="1">
          <a:off x="13512800" y="147256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6" name="楕円 275"/>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7"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年度決算においては、多様化する行政課題に対応するため、総務部門及び教育部門の増員を行った結果、</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人高い状況にあり、増加する業務量との均衡を保つ中で引き続き適正な定員管理に努める。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28938</xdr:rowOff>
    </xdr:from>
    <xdr:to>
      <xdr:col>81</xdr:col>
      <xdr:colOff>44450</xdr:colOff>
      <xdr:row>62</xdr:row>
      <xdr:rowOff>35832</xdr:rowOff>
    </xdr:to>
    <xdr:cxnSp macro="">
      <xdr:nvCxnSpPr>
        <xdr:cNvPr id="322" name="直線コネクタ 321"/>
        <xdr:cNvCxnSpPr/>
      </xdr:nvCxnSpPr>
      <xdr:spPr>
        <a:xfrm>
          <a:off x="16179800" y="1065883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28938</xdr:rowOff>
    </xdr:from>
    <xdr:to>
      <xdr:col>77</xdr:col>
      <xdr:colOff>44450</xdr:colOff>
      <xdr:row>62</xdr:row>
      <xdr:rowOff>61685</xdr:rowOff>
    </xdr:to>
    <xdr:cxnSp macro="">
      <xdr:nvCxnSpPr>
        <xdr:cNvPr id="325" name="直線コネクタ 324"/>
        <xdr:cNvCxnSpPr/>
      </xdr:nvCxnSpPr>
      <xdr:spPr>
        <a:xfrm flipV="1">
          <a:off x="15290800" y="1065883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159022</xdr:rowOff>
    </xdr:from>
    <xdr:to>
      <xdr:col>72</xdr:col>
      <xdr:colOff>203200</xdr:colOff>
      <xdr:row>62</xdr:row>
      <xdr:rowOff>61685</xdr:rowOff>
    </xdr:to>
    <xdr:cxnSp macro="">
      <xdr:nvCxnSpPr>
        <xdr:cNvPr id="328" name="直線コネクタ 327"/>
        <xdr:cNvCxnSpPr/>
      </xdr:nvCxnSpPr>
      <xdr:spPr>
        <a:xfrm>
          <a:off x="14401800" y="10617472"/>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114209</xdr:rowOff>
    </xdr:from>
    <xdr:to>
      <xdr:col>68</xdr:col>
      <xdr:colOff>152400</xdr:colOff>
      <xdr:row>61</xdr:row>
      <xdr:rowOff>159022</xdr:rowOff>
    </xdr:to>
    <xdr:cxnSp macro="">
      <xdr:nvCxnSpPr>
        <xdr:cNvPr id="331" name="直線コネクタ 330"/>
        <xdr:cNvCxnSpPr/>
      </xdr:nvCxnSpPr>
      <xdr:spPr>
        <a:xfrm>
          <a:off x="13512800" y="1057265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163575</xdr:rowOff>
    </xdr:from>
    <xdr:ext cx="762000" cy="259045"/>
    <xdr:sp macro="" textlink="">
      <xdr:nvSpPr>
        <xdr:cNvPr id="335" name="テキスト ボックス 334"/>
        <xdr:cNvSpPr txBox="1"/>
      </xdr:nvSpPr>
      <xdr:spPr>
        <a:xfrm>
          <a:off x="13131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156482</xdr:rowOff>
    </xdr:from>
    <xdr:to>
      <xdr:col>81</xdr:col>
      <xdr:colOff>95250</xdr:colOff>
      <xdr:row>62</xdr:row>
      <xdr:rowOff>86632</xdr:rowOff>
    </xdr:to>
    <xdr:sp macro="" textlink="">
      <xdr:nvSpPr>
        <xdr:cNvPr id="341" name="楕円 340"/>
        <xdr:cNvSpPr/>
      </xdr:nvSpPr>
      <xdr:spPr>
        <a:xfrm>
          <a:off x="16967200" y="106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128559</xdr:rowOff>
    </xdr:from>
    <xdr:ext cx="762000" cy="259045"/>
    <xdr:sp macro="" textlink="">
      <xdr:nvSpPr>
        <xdr:cNvPr id="342" name="定員管理の状況該当値テキスト"/>
        <xdr:cNvSpPr txBox="1"/>
      </xdr:nvSpPr>
      <xdr:spPr>
        <a:xfrm>
          <a:off x="17106900" y="105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149588</xdr:rowOff>
    </xdr:from>
    <xdr:to>
      <xdr:col>77</xdr:col>
      <xdr:colOff>95250</xdr:colOff>
      <xdr:row>62</xdr:row>
      <xdr:rowOff>79738</xdr:rowOff>
    </xdr:to>
    <xdr:sp macro="" textlink="">
      <xdr:nvSpPr>
        <xdr:cNvPr id="343" name="楕円 342"/>
        <xdr:cNvSpPr/>
      </xdr:nvSpPr>
      <xdr:spPr>
        <a:xfrm>
          <a:off x="16129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64515</xdr:rowOff>
    </xdr:from>
    <xdr:ext cx="736600" cy="259045"/>
    <xdr:sp macro="" textlink="">
      <xdr:nvSpPr>
        <xdr:cNvPr id="344" name="テキスト ボックス 343"/>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10885</xdr:rowOff>
    </xdr:from>
    <xdr:to>
      <xdr:col>73</xdr:col>
      <xdr:colOff>44450</xdr:colOff>
      <xdr:row>62</xdr:row>
      <xdr:rowOff>112485</xdr:rowOff>
    </xdr:to>
    <xdr:sp macro="" textlink="">
      <xdr:nvSpPr>
        <xdr:cNvPr id="345" name="楕円 344"/>
        <xdr:cNvSpPr/>
      </xdr:nvSpPr>
      <xdr:spPr>
        <a:xfrm>
          <a:off x="15240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97262</xdr:rowOff>
    </xdr:from>
    <xdr:ext cx="762000" cy="259045"/>
    <xdr:sp macro="" textlink="">
      <xdr:nvSpPr>
        <xdr:cNvPr id="346" name="テキスト ボックス 345"/>
        <xdr:cNvSpPr txBox="1"/>
      </xdr:nvSpPr>
      <xdr:spPr>
        <a:xfrm>
          <a:off x="14909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108222</xdr:rowOff>
    </xdr:from>
    <xdr:to>
      <xdr:col>68</xdr:col>
      <xdr:colOff>203200</xdr:colOff>
      <xdr:row>62</xdr:row>
      <xdr:rowOff>38372</xdr:rowOff>
    </xdr:to>
    <xdr:sp macro="" textlink="">
      <xdr:nvSpPr>
        <xdr:cNvPr id="347" name="楕円 346"/>
        <xdr:cNvSpPr/>
      </xdr:nvSpPr>
      <xdr:spPr>
        <a:xfrm>
          <a:off x="14351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48549</xdr:rowOff>
    </xdr:from>
    <xdr:ext cx="762000" cy="259045"/>
    <xdr:sp macro="" textlink="">
      <xdr:nvSpPr>
        <xdr:cNvPr id="348" name="テキスト ボックス 347"/>
        <xdr:cNvSpPr txBox="1"/>
      </xdr:nvSpPr>
      <xdr:spPr>
        <a:xfrm>
          <a:off x="14020800" y="1033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63409</xdr:rowOff>
    </xdr:from>
    <xdr:to>
      <xdr:col>64</xdr:col>
      <xdr:colOff>152400</xdr:colOff>
      <xdr:row>61</xdr:row>
      <xdr:rowOff>165009</xdr:rowOff>
    </xdr:to>
    <xdr:sp macro="" textlink="">
      <xdr:nvSpPr>
        <xdr:cNvPr id="349" name="楕円 348"/>
        <xdr:cNvSpPr/>
      </xdr:nvSpPr>
      <xdr:spPr>
        <a:xfrm>
          <a:off x="13462000" y="105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3736</xdr:rowOff>
    </xdr:from>
    <xdr:ext cx="762000" cy="259045"/>
    <xdr:sp macro="" textlink="">
      <xdr:nvSpPr>
        <xdr:cNvPr id="350" name="テキスト ボックス 349"/>
        <xdr:cNvSpPr txBox="1"/>
      </xdr:nvSpPr>
      <xdr:spPr>
        <a:xfrm>
          <a:off x="13131800" y="1029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年度決算においては、実質公債費比率を下げる要因となる地方債元利償還等に係る交付税算入額が前年度に比べ増加したこと等により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ポイント高い状況にあることから、適正な起債管理を実施し、公債費の縮減に努める。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25400</xdr:rowOff>
    </xdr:to>
    <xdr:cxnSp macro="">
      <xdr:nvCxnSpPr>
        <xdr:cNvPr id="384" name="直線コネクタ 383"/>
        <xdr:cNvCxnSpPr/>
      </xdr:nvCxnSpPr>
      <xdr:spPr>
        <a:xfrm flipV="1">
          <a:off x="16179800" y="71619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65617</xdr:rowOff>
    </xdr:to>
    <xdr:cxnSp macro="">
      <xdr:nvCxnSpPr>
        <xdr:cNvPr id="387" name="直線コネクタ 386"/>
        <xdr:cNvCxnSpPr/>
      </xdr:nvCxnSpPr>
      <xdr:spPr>
        <a:xfrm flipV="1">
          <a:off x="15290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97790</xdr:rowOff>
    </xdr:to>
    <xdr:cxnSp macro="">
      <xdr:nvCxnSpPr>
        <xdr:cNvPr id="390" name="直線コネクタ 389"/>
        <xdr:cNvCxnSpPr/>
      </xdr:nvCxnSpPr>
      <xdr:spPr>
        <a:xfrm flipV="1">
          <a:off x="14401800" y="726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43</xdr:row>
      <xdr:rowOff>22860</xdr:rowOff>
    </xdr:to>
    <xdr:cxnSp macro="">
      <xdr:nvCxnSpPr>
        <xdr:cNvPr id="393" name="直線コネクタ 392"/>
        <xdr:cNvCxnSpPr/>
      </xdr:nvCxnSpPr>
      <xdr:spPr>
        <a:xfrm flipV="1">
          <a:off x="13512800" y="729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7" name="テキスト ボックス 39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3" name="楕円 402"/>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4"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5" name="楕円 404"/>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6" name="テキスト ボックス 40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7" name="楕円 406"/>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8" name="テキスト ボックス 40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9" name="楕円 408"/>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10" name="テキスト ボックス 409"/>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11" name="楕円 410"/>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12" name="テキスト ボックス 411"/>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年度の決算値においては、地方債残高の減少や土地開発公社経営健全化事業により公社の債務負担額が減少したこと等、将来負担額項目の減少や充当可能財源の増加により、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が、今後とも行財政改革を進め、財政の健全化に努めるとともに、後世への負担を少しでも軽減するよう地方債の計画的な発行により起債を抑制し、地方債残高の減少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138472</xdr:rowOff>
    </xdr:from>
    <xdr:to>
      <xdr:col>81</xdr:col>
      <xdr:colOff>44450</xdr:colOff>
      <xdr:row>14</xdr:row>
      <xdr:rowOff>156972</xdr:rowOff>
    </xdr:to>
    <xdr:cxnSp macro="">
      <xdr:nvCxnSpPr>
        <xdr:cNvPr id="446" name="直線コネクタ 445"/>
        <xdr:cNvCxnSpPr/>
      </xdr:nvCxnSpPr>
      <xdr:spPr>
        <a:xfrm flipV="1">
          <a:off x="16179800" y="2538772"/>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156972</xdr:rowOff>
    </xdr:from>
    <xdr:to>
      <xdr:col>77</xdr:col>
      <xdr:colOff>44450</xdr:colOff>
      <xdr:row>15</xdr:row>
      <xdr:rowOff>30565</xdr:rowOff>
    </xdr:to>
    <xdr:cxnSp macro="">
      <xdr:nvCxnSpPr>
        <xdr:cNvPr id="449" name="直線コネクタ 448"/>
        <xdr:cNvCxnSpPr/>
      </xdr:nvCxnSpPr>
      <xdr:spPr>
        <a:xfrm flipV="1">
          <a:off x="15290800" y="2557272"/>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30565</xdr:rowOff>
    </xdr:from>
    <xdr:to>
      <xdr:col>72</xdr:col>
      <xdr:colOff>203200</xdr:colOff>
      <xdr:row>15</xdr:row>
      <xdr:rowOff>123063</xdr:rowOff>
    </xdr:to>
    <xdr:cxnSp macro="">
      <xdr:nvCxnSpPr>
        <xdr:cNvPr id="452" name="直線コネクタ 451"/>
        <xdr:cNvCxnSpPr/>
      </xdr:nvCxnSpPr>
      <xdr:spPr>
        <a:xfrm flipV="1">
          <a:off x="14401800" y="260231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123063</xdr:rowOff>
    </xdr:from>
    <xdr:to>
      <xdr:col>68</xdr:col>
      <xdr:colOff>152400</xdr:colOff>
      <xdr:row>16</xdr:row>
      <xdr:rowOff>4699</xdr:rowOff>
    </xdr:to>
    <xdr:cxnSp macro="">
      <xdr:nvCxnSpPr>
        <xdr:cNvPr id="455" name="直線コネクタ 454"/>
        <xdr:cNvCxnSpPr/>
      </xdr:nvCxnSpPr>
      <xdr:spPr>
        <a:xfrm flipV="1">
          <a:off x="13512800" y="26948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8" name="フローチャート: 判断 457"/>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159995</xdr:rowOff>
    </xdr:from>
    <xdr:ext cx="762000" cy="259045"/>
    <xdr:sp macro="" textlink="">
      <xdr:nvSpPr>
        <xdr:cNvPr id="459" name="テキスト ボックス 458"/>
        <xdr:cNvSpPr txBox="1"/>
      </xdr:nvSpPr>
      <xdr:spPr>
        <a:xfrm>
          <a:off x="13131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87672</xdr:rowOff>
    </xdr:from>
    <xdr:to>
      <xdr:col>81</xdr:col>
      <xdr:colOff>95250</xdr:colOff>
      <xdr:row>15</xdr:row>
      <xdr:rowOff>17822</xdr:rowOff>
    </xdr:to>
    <xdr:sp macro="" textlink="">
      <xdr:nvSpPr>
        <xdr:cNvPr id="465" name="楕円 464"/>
        <xdr:cNvSpPr/>
      </xdr:nvSpPr>
      <xdr:spPr>
        <a:xfrm>
          <a:off x="169672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104199</xdr:rowOff>
    </xdr:from>
    <xdr:ext cx="762000" cy="259045"/>
    <xdr:sp macro="" textlink="">
      <xdr:nvSpPr>
        <xdr:cNvPr id="466" name="将来負担の状況該当値テキスト"/>
        <xdr:cNvSpPr txBox="1"/>
      </xdr:nvSpPr>
      <xdr:spPr>
        <a:xfrm>
          <a:off x="17106900" y="23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106172</xdr:rowOff>
    </xdr:from>
    <xdr:to>
      <xdr:col>77</xdr:col>
      <xdr:colOff>95250</xdr:colOff>
      <xdr:row>15</xdr:row>
      <xdr:rowOff>36322</xdr:rowOff>
    </xdr:to>
    <xdr:sp macro="" textlink="">
      <xdr:nvSpPr>
        <xdr:cNvPr id="467" name="楕円 466"/>
        <xdr:cNvSpPr/>
      </xdr:nvSpPr>
      <xdr:spPr>
        <a:xfrm>
          <a:off x="16129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46499</xdr:rowOff>
    </xdr:from>
    <xdr:ext cx="736600" cy="259045"/>
    <xdr:sp macro="" textlink="">
      <xdr:nvSpPr>
        <xdr:cNvPr id="468" name="テキスト ボックス 467"/>
        <xdr:cNvSpPr txBox="1"/>
      </xdr:nvSpPr>
      <xdr:spPr>
        <a:xfrm>
          <a:off x="15798800" y="227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151215</xdr:rowOff>
    </xdr:from>
    <xdr:to>
      <xdr:col>73</xdr:col>
      <xdr:colOff>44450</xdr:colOff>
      <xdr:row>15</xdr:row>
      <xdr:rowOff>81365</xdr:rowOff>
    </xdr:to>
    <xdr:sp macro="" textlink="">
      <xdr:nvSpPr>
        <xdr:cNvPr id="469" name="楕円 468"/>
        <xdr:cNvSpPr/>
      </xdr:nvSpPr>
      <xdr:spPr>
        <a:xfrm>
          <a:off x="15240000" y="25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91542</xdr:rowOff>
    </xdr:from>
    <xdr:ext cx="762000" cy="259045"/>
    <xdr:sp macro="" textlink="">
      <xdr:nvSpPr>
        <xdr:cNvPr id="470" name="テキスト ボックス 469"/>
        <xdr:cNvSpPr txBox="1"/>
      </xdr:nvSpPr>
      <xdr:spPr>
        <a:xfrm>
          <a:off x="14909800" y="232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72263</xdr:rowOff>
    </xdr:from>
    <xdr:to>
      <xdr:col>68</xdr:col>
      <xdr:colOff>203200</xdr:colOff>
      <xdr:row>16</xdr:row>
      <xdr:rowOff>2413</xdr:rowOff>
    </xdr:to>
    <xdr:sp macro="" textlink="">
      <xdr:nvSpPr>
        <xdr:cNvPr id="471" name="楕円 470"/>
        <xdr:cNvSpPr/>
      </xdr:nvSpPr>
      <xdr:spPr>
        <a:xfrm>
          <a:off x="14351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12590</xdr:rowOff>
    </xdr:from>
    <xdr:ext cx="762000" cy="259045"/>
    <xdr:sp macro="" textlink="">
      <xdr:nvSpPr>
        <xdr:cNvPr id="472" name="テキスト ボックス 471"/>
        <xdr:cNvSpPr txBox="1"/>
      </xdr:nvSpPr>
      <xdr:spPr>
        <a:xfrm>
          <a:off x="14020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125349</xdr:rowOff>
    </xdr:from>
    <xdr:to>
      <xdr:col>64</xdr:col>
      <xdr:colOff>152400</xdr:colOff>
      <xdr:row>16</xdr:row>
      <xdr:rowOff>55499</xdr:rowOff>
    </xdr:to>
    <xdr:sp macro="" textlink="">
      <xdr:nvSpPr>
        <xdr:cNvPr id="473" name="楕円 472"/>
        <xdr:cNvSpPr/>
      </xdr:nvSpPr>
      <xdr:spPr>
        <a:xfrm>
          <a:off x="13462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65676</xdr:rowOff>
    </xdr:from>
    <xdr:ext cx="762000" cy="259045"/>
    <xdr:sp macro="" textlink="">
      <xdr:nvSpPr>
        <xdr:cNvPr id="474" name="テキスト ボックス 473"/>
        <xdr:cNvSpPr txBox="1"/>
      </xdr:nvSpPr>
      <xdr:spPr>
        <a:xfrm>
          <a:off x="13131800" y="24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30,669
30,014
161.63
13,791,077
13,180,872
580,042
8,796,111
11,973,124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人件費に係る経常収支比率については、退職者の減に伴う退職手当の減少等により、平成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ポイント下回っているが、今後も人件費の抑制に努める。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72136</xdr:rowOff>
    </xdr:from>
    <xdr:to>
      <xdr:col>24</xdr:col>
      <xdr:colOff>25400</xdr:colOff>
      <xdr:row>35</xdr:row>
      <xdr:rowOff>147574</xdr:rowOff>
    </xdr:to>
    <xdr:cxnSp macro="">
      <xdr:nvCxnSpPr>
        <xdr:cNvPr id="64" name="直線コネクタ 63"/>
        <xdr:cNvCxnSpPr/>
      </xdr:nvCxnSpPr>
      <xdr:spPr>
        <a:xfrm flipV="1">
          <a:off x="3987800" y="590143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147574</xdr:rowOff>
    </xdr:to>
    <xdr:cxnSp macro="">
      <xdr:nvCxnSpPr>
        <xdr:cNvPr id="67" name="直線コネクタ 66"/>
        <xdr:cNvCxnSpPr/>
      </xdr:nvCxnSpPr>
      <xdr:spPr>
        <a:xfrm>
          <a:off x="3098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36</xdr:row>
      <xdr:rowOff>122428</xdr:rowOff>
    </xdr:to>
    <xdr:cxnSp macro="">
      <xdr:nvCxnSpPr>
        <xdr:cNvPr id="70" name="直線コネクタ 69"/>
        <xdr:cNvCxnSpPr/>
      </xdr:nvCxnSpPr>
      <xdr:spPr>
        <a:xfrm flipV="1">
          <a:off x="2209800" y="608431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122428</xdr:rowOff>
    </xdr:to>
    <xdr:cxnSp macro="">
      <xdr:nvCxnSpPr>
        <xdr:cNvPr id="73" name="直線コネクタ 72"/>
        <xdr:cNvCxnSpPr/>
      </xdr:nvCxnSpPr>
      <xdr:spPr>
        <a:xfrm>
          <a:off x="1320800" y="61574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21336</xdr:rowOff>
    </xdr:from>
    <xdr:to>
      <xdr:col>24</xdr:col>
      <xdr:colOff>76200</xdr:colOff>
      <xdr:row>34</xdr:row>
      <xdr:rowOff>122936</xdr:rowOff>
    </xdr:to>
    <xdr:sp macro="" textlink="">
      <xdr:nvSpPr>
        <xdr:cNvPr id="83" name="楕円 82"/>
        <xdr:cNvSpPr/>
      </xdr:nvSpPr>
      <xdr:spPr>
        <a:xfrm>
          <a:off x="4775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37863</xdr:rowOff>
    </xdr:from>
    <xdr:ext cx="762000" cy="259045"/>
    <xdr:sp macro="" textlink="">
      <xdr:nvSpPr>
        <xdr:cNvPr id="84" name="人件費該当値テキスト"/>
        <xdr:cNvSpPr txBox="1"/>
      </xdr:nvSpPr>
      <xdr:spPr>
        <a:xfrm>
          <a:off x="4914900" y="569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年度の決算値と比較すると、歳入において各種交付金の増や地方交付税の増、歳出において健康ジム指定管理料等の増により、平成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ポイント下回っているが、今後も物件費の抑制に努める。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15</xdr:row>
      <xdr:rowOff>133350</xdr:rowOff>
    </xdr:to>
    <xdr:cxnSp macro="">
      <xdr:nvCxnSpPr>
        <xdr:cNvPr id="125" name="直線コネクタ 124"/>
        <xdr:cNvCxnSpPr/>
      </xdr:nvCxnSpPr>
      <xdr:spPr>
        <a:xfrm>
          <a:off x="15671800" y="2692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120650</xdr:rowOff>
    </xdr:to>
    <xdr:cxnSp macro="">
      <xdr:nvCxnSpPr>
        <xdr:cNvPr id="128" name="直線コネクタ 127"/>
        <xdr:cNvCxnSpPr/>
      </xdr:nvCxnSpPr>
      <xdr:spPr>
        <a:xfrm>
          <a:off x="14782800" y="261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44450</xdr:rowOff>
    </xdr:to>
    <xdr:cxnSp macro="">
      <xdr:nvCxnSpPr>
        <xdr:cNvPr id="131" name="直線コネクタ 130"/>
        <xdr:cNvCxnSpPr/>
      </xdr:nvCxnSpPr>
      <xdr:spPr>
        <a:xfrm>
          <a:off x="13893800" y="255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15</xdr:row>
      <xdr:rowOff>69850</xdr:rowOff>
    </xdr:to>
    <xdr:cxnSp macro="">
      <xdr:nvCxnSpPr>
        <xdr:cNvPr id="134" name="直線コネクタ 133"/>
        <xdr:cNvCxnSpPr/>
      </xdr:nvCxnSpPr>
      <xdr:spPr>
        <a:xfrm flipV="1">
          <a:off x="13004800" y="255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38" name="テキスト ボックス 137"/>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82550</xdr:rowOff>
    </xdr:from>
    <xdr:to>
      <xdr:col>82</xdr:col>
      <xdr:colOff>158750</xdr:colOff>
      <xdr:row>16</xdr:row>
      <xdr:rowOff>12700</xdr:rowOff>
    </xdr:to>
    <xdr:sp macro="" textlink="">
      <xdr:nvSpPr>
        <xdr:cNvPr id="144" name="楕円 143"/>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5"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6" name="楕円 145"/>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7" name="テキスト ボックス 146"/>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48" name="楕円 147"/>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49" name="テキスト ボックス 148"/>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101600</xdr:rowOff>
    </xdr:from>
    <xdr:to>
      <xdr:col>69</xdr:col>
      <xdr:colOff>142875</xdr:colOff>
      <xdr:row>15</xdr:row>
      <xdr:rowOff>31750</xdr:rowOff>
    </xdr:to>
    <xdr:sp macro="" textlink="">
      <xdr:nvSpPr>
        <xdr:cNvPr id="150" name="楕円 149"/>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41927</xdr:rowOff>
    </xdr:from>
    <xdr:ext cx="762000" cy="259045"/>
    <xdr:sp macro="" textlink="">
      <xdr:nvSpPr>
        <xdr:cNvPr id="151" name="テキスト ボックス 150"/>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扶助費に係る経常収支比率については、臨時福祉及び年金生活者等支援給付金給付事業の減や、私立保育所に対する委託費等の減により、平成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ポイント下回っているが、今後、子育て世帯への支援対策や経済的弱者への対策等により、扶助費の増加が見込まれているため、その動向を注視する。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127000</xdr:rowOff>
    </xdr:to>
    <xdr:cxnSp macro="">
      <xdr:nvCxnSpPr>
        <xdr:cNvPr id="188" name="直線コネクタ 187"/>
        <xdr:cNvCxnSpPr/>
      </xdr:nvCxnSpPr>
      <xdr:spPr>
        <a:xfrm flipV="1">
          <a:off x="3987800" y="96628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127000</xdr:rowOff>
    </xdr:to>
    <xdr:cxnSp macro="">
      <xdr:nvCxnSpPr>
        <xdr:cNvPr id="191" name="直線コネクタ 190"/>
        <xdr:cNvCxnSpPr/>
      </xdr:nvCxnSpPr>
      <xdr:spPr>
        <a:xfrm>
          <a:off x="3098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110672</xdr:rowOff>
    </xdr:to>
    <xdr:cxnSp macro="">
      <xdr:nvCxnSpPr>
        <xdr:cNvPr id="194" name="直線コネクタ 193"/>
        <xdr:cNvCxnSpPr/>
      </xdr:nvCxnSpPr>
      <xdr:spPr>
        <a:xfrm flipV="1">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110672</xdr:rowOff>
    </xdr:to>
    <xdr:cxnSp macro="">
      <xdr:nvCxnSpPr>
        <xdr:cNvPr id="197" name="直線コネクタ 196"/>
        <xdr:cNvCxnSpPr/>
      </xdr:nvCxnSpPr>
      <xdr:spPr>
        <a:xfrm>
          <a:off x="1320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7" name="楕円 206"/>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08"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5" name="楕円 214"/>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6" name="テキスト ボックス 215"/>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その他に係る経常収支比率については、特別会計への繰出金のうち国民健康保険事業特別会計繰出金は減となったものの、下水道事業特別会計繰出金の増により、平成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となった。類似団体内平均と比較すると平成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ポイント上回っている。繰出金については、前年度より増加しているため、適正化を図るなど、普通会計の負担を減らしていくよう努める。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115570</xdr:rowOff>
    </xdr:to>
    <xdr:cxnSp macro="">
      <xdr:nvCxnSpPr>
        <xdr:cNvPr id="249" name="直線コネクタ 248"/>
        <xdr:cNvCxnSpPr/>
      </xdr:nvCxnSpPr>
      <xdr:spPr>
        <a:xfrm>
          <a:off x="15671800" y="96748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165100</xdr:rowOff>
    </xdr:to>
    <xdr:cxnSp macro="">
      <xdr:nvCxnSpPr>
        <xdr:cNvPr id="252" name="直線コネクタ 251"/>
        <xdr:cNvCxnSpPr/>
      </xdr:nvCxnSpPr>
      <xdr:spPr>
        <a:xfrm flipV="1">
          <a:off x="14782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107950</xdr:rowOff>
    </xdr:to>
    <xdr:cxnSp macro="">
      <xdr:nvCxnSpPr>
        <xdr:cNvPr id="255" name="直線コネクタ 254"/>
        <xdr:cNvCxnSpPr/>
      </xdr:nvCxnSpPr>
      <xdr:spPr>
        <a:xfrm flipV="1">
          <a:off x="13893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107950</xdr:rowOff>
    </xdr:to>
    <xdr:cxnSp macro="">
      <xdr:nvCxnSpPr>
        <xdr:cNvPr id="258" name="直線コネクタ 257"/>
        <xdr:cNvCxnSpPr/>
      </xdr:nvCxnSpPr>
      <xdr:spPr>
        <a:xfrm>
          <a:off x="13004800" y="978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2" name="テキスト ボックス 261"/>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8" name="楕円 267"/>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9"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6" name="楕円 275"/>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7" name="テキスト ボックス 27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補助費等に係る経常収支比率については、公立大学法人運営費交付金の増等により、平成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ポイント上回っており、ここ数年においても最も平均値との乖離がみられる。大学運営費交付金については、経営努力を促していくことで、運営費の適正管理を目指す。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149860</xdr:rowOff>
    </xdr:to>
    <xdr:cxnSp macro="">
      <xdr:nvCxnSpPr>
        <xdr:cNvPr id="307" name="直線コネクタ 306"/>
        <xdr:cNvCxnSpPr/>
      </xdr:nvCxnSpPr>
      <xdr:spPr>
        <a:xfrm>
          <a:off x="15671800" y="65918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76708</xdr:rowOff>
    </xdr:to>
    <xdr:cxnSp macro="">
      <xdr:nvCxnSpPr>
        <xdr:cNvPr id="310" name="直線コネクタ 309"/>
        <xdr:cNvCxnSpPr/>
      </xdr:nvCxnSpPr>
      <xdr:spPr>
        <a:xfrm>
          <a:off x="14782800" y="65232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8128</xdr:rowOff>
    </xdr:to>
    <xdr:cxnSp macro="">
      <xdr:nvCxnSpPr>
        <xdr:cNvPr id="313" name="直線コネクタ 312"/>
        <xdr:cNvCxnSpPr/>
      </xdr:nvCxnSpPr>
      <xdr:spPr>
        <a:xfrm>
          <a:off x="13893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156718</xdr:rowOff>
    </xdr:to>
    <xdr:cxnSp macro="">
      <xdr:nvCxnSpPr>
        <xdr:cNvPr id="316" name="直線コネクタ 315"/>
        <xdr:cNvCxnSpPr/>
      </xdr:nvCxnSpPr>
      <xdr:spPr>
        <a:xfrm>
          <a:off x="13004800" y="64226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9" name="フローチャート: 判断 318"/>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0" name="テキスト ボックス 319"/>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6" name="楕円 325"/>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7"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8" name="楕円 327"/>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9" name="テキスト ボックス 328"/>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0" name="楕円 32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1" name="テキスト ボックス 33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2" name="楕円 331"/>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3" name="テキスト ボックス 332"/>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公債費に係る経常収支比率については定時償還金の減などにより、平成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ポイント下回っているが、今後も引き続き公債費の縮減に努める。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105773</xdr:rowOff>
    </xdr:from>
    <xdr:to>
      <xdr:col>24</xdr:col>
      <xdr:colOff>25400</xdr:colOff>
      <xdr:row>75</xdr:row>
      <xdr:rowOff>125367</xdr:rowOff>
    </xdr:to>
    <xdr:cxnSp macro="">
      <xdr:nvCxnSpPr>
        <xdr:cNvPr id="370" name="直線コネクタ 369"/>
        <xdr:cNvCxnSpPr/>
      </xdr:nvCxnSpPr>
      <xdr:spPr>
        <a:xfrm flipV="1">
          <a:off x="3987800" y="129645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125367</xdr:rowOff>
    </xdr:to>
    <xdr:cxnSp macro="">
      <xdr:nvCxnSpPr>
        <xdr:cNvPr id="373" name="直線コネクタ 372"/>
        <xdr:cNvCxnSpPr/>
      </xdr:nvCxnSpPr>
      <xdr:spPr>
        <a:xfrm>
          <a:off x="3098800" y="129449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75</xdr:row>
      <xdr:rowOff>92710</xdr:rowOff>
    </xdr:to>
    <xdr:cxnSp macro="">
      <xdr:nvCxnSpPr>
        <xdr:cNvPr id="376" name="直線コネクタ 375"/>
        <xdr:cNvCxnSpPr/>
      </xdr:nvCxnSpPr>
      <xdr:spPr>
        <a:xfrm flipV="1">
          <a:off x="2209800" y="12944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138430</xdr:rowOff>
    </xdr:to>
    <xdr:cxnSp macro="">
      <xdr:nvCxnSpPr>
        <xdr:cNvPr id="379" name="直線コネクタ 378"/>
        <xdr:cNvCxnSpPr/>
      </xdr:nvCxnSpPr>
      <xdr:spPr>
        <a:xfrm flipV="1">
          <a:off x="1320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54973</xdr:rowOff>
    </xdr:from>
    <xdr:to>
      <xdr:col>24</xdr:col>
      <xdr:colOff>76200</xdr:colOff>
      <xdr:row>75</xdr:row>
      <xdr:rowOff>156573</xdr:rowOff>
    </xdr:to>
    <xdr:sp macro="" textlink="">
      <xdr:nvSpPr>
        <xdr:cNvPr id="389" name="楕円 388"/>
        <xdr:cNvSpPr/>
      </xdr:nvSpPr>
      <xdr:spPr>
        <a:xfrm>
          <a:off x="4775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71500</xdr:rowOff>
    </xdr:from>
    <xdr:ext cx="762000" cy="259045"/>
    <xdr:sp macro="" textlink="">
      <xdr:nvSpPr>
        <xdr:cNvPr id="390" name="公債費該当値テキスト"/>
        <xdr:cNvSpPr txBox="1"/>
      </xdr:nvSpPr>
      <xdr:spPr>
        <a:xfrm>
          <a:off x="4914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74567</xdr:rowOff>
    </xdr:from>
    <xdr:to>
      <xdr:col>20</xdr:col>
      <xdr:colOff>38100</xdr:colOff>
      <xdr:row>76</xdr:row>
      <xdr:rowOff>4716</xdr:rowOff>
    </xdr:to>
    <xdr:sp macro="" textlink="">
      <xdr:nvSpPr>
        <xdr:cNvPr id="391" name="楕円 390"/>
        <xdr:cNvSpPr/>
      </xdr:nvSpPr>
      <xdr:spPr>
        <a:xfrm>
          <a:off x="3937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14894</xdr:rowOff>
    </xdr:from>
    <xdr:ext cx="736600" cy="259045"/>
    <xdr:sp macro="" textlink="">
      <xdr:nvSpPr>
        <xdr:cNvPr id="392" name="テキスト ボックス 391"/>
        <xdr:cNvSpPr txBox="1"/>
      </xdr:nvSpPr>
      <xdr:spPr>
        <a:xfrm>
          <a:off x="3606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35378</xdr:rowOff>
    </xdr:from>
    <xdr:to>
      <xdr:col>15</xdr:col>
      <xdr:colOff>149225</xdr:colOff>
      <xdr:row>75</xdr:row>
      <xdr:rowOff>136978</xdr:rowOff>
    </xdr:to>
    <xdr:sp macro="" textlink="">
      <xdr:nvSpPr>
        <xdr:cNvPr id="393" name="楕円 392"/>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394" name="テキスト ボックス 393"/>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6" name="テキスト ボックス 39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7" name="楕円 396"/>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8" name="テキスト ボックス 397"/>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公債費以外の経常収支比率については、人件費や補助費、普通建設事業費の増により、平成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73.7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類似団体内平均と比較すると平成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ポイント下回っているが、年々差は縮小しているため、今後も経費を削減するとともに健全な財政運営に努める。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10413</xdr:rowOff>
    </xdr:to>
    <xdr:cxnSp macro="">
      <xdr:nvCxnSpPr>
        <xdr:cNvPr id="429" name="直線コネクタ 428"/>
        <xdr:cNvCxnSpPr/>
      </xdr:nvCxnSpPr>
      <xdr:spPr>
        <a:xfrm>
          <a:off x="15671800" y="131480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117856</xdr:rowOff>
    </xdr:to>
    <xdr:cxnSp macro="">
      <xdr:nvCxnSpPr>
        <xdr:cNvPr id="432" name="直線コネクタ 431"/>
        <xdr:cNvCxnSpPr/>
      </xdr:nvCxnSpPr>
      <xdr:spPr>
        <a:xfrm>
          <a:off x="14782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168148</xdr:rowOff>
    </xdr:to>
    <xdr:cxnSp macro="">
      <xdr:nvCxnSpPr>
        <xdr:cNvPr id="435" name="直線コネクタ 434"/>
        <xdr:cNvCxnSpPr/>
      </xdr:nvCxnSpPr>
      <xdr:spPr>
        <a:xfrm flipV="1">
          <a:off x="13893800" y="130520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168148</xdr:rowOff>
    </xdr:to>
    <xdr:cxnSp macro="">
      <xdr:nvCxnSpPr>
        <xdr:cNvPr id="438" name="直線コネクタ 437"/>
        <xdr:cNvCxnSpPr/>
      </xdr:nvCxnSpPr>
      <xdr:spPr>
        <a:xfrm>
          <a:off x="13004800" y="13020039"/>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2" name="テキスト ボックス 441"/>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8" name="楕円 447"/>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9"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0" name="楕円 449"/>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1" name="テキスト ボックス 450"/>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2" name="楕円 451"/>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3" name="テキスト ボックス 452"/>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4" name="楕円 453"/>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55" name="テキスト ボックス 454"/>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6" name="楕円 45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7" name="テキスト ボックス 45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17626</xdr:rowOff>
    </xdr:from>
    <xdr:to>
      <xdr:col>29</xdr:col>
      <xdr:colOff>127000</xdr:colOff>
      <xdr:row>18</xdr:row>
      <xdr:rowOff>25594</xdr:rowOff>
    </xdr:to>
    <xdr:cxnSp macro="">
      <xdr:nvCxnSpPr>
        <xdr:cNvPr id="52" name="直線コネクタ 51"/>
        <xdr:cNvCxnSpPr/>
      </xdr:nvCxnSpPr>
      <xdr:spPr bwMode="auto">
        <a:xfrm>
          <a:off x="5003800" y="3151351"/>
          <a:ext cx="6477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17626</xdr:rowOff>
    </xdr:from>
    <xdr:to>
      <xdr:col>26</xdr:col>
      <xdr:colOff>50800</xdr:colOff>
      <xdr:row>18</xdr:row>
      <xdr:rowOff>54218</xdr:rowOff>
    </xdr:to>
    <xdr:cxnSp macro="">
      <xdr:nvCxnSpPr>
        <xdr:cNvPr id="55" name="直線コネクタ 54"/>
        <xdr:cNvCxnSpPr/>
      </xdr:nvCxnSpPr>
      <xdr:spPr bwMode="auto">
        <a:xfrm flipV="1">
          <a:off x="4305300" y="3151351"/>
          <a:ext cx="698500" cy="3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35783</xdr:rowOff>
    </xdr:from>
    <xdr:to>
      <xdr:col>22</xdr:col>
      <xdr:colOff>114300</xdr:colOff>
      <xdr:row>18</xdr:row>
      <xdr:rowOff>54218</xdr:rowOff>
    </xdr:to>
    <xdr:cxnSp macro="">
      <xdr:nvCxnSpPr>
        <xdr:cNvPr id="58" name="直線コネクタ 57"/>
        <xdr:cNvCxnSpPr/>
      </xdr:nvCxnSpPr>
      <xdr:spPr bwMode="auto">
        <a:xfrm>
          <a:off x="3606800" y="3169508"/>
          <a:ext cx="698500" cy="1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35783</xdr:rowOff>
    </xdr:from>
    <xdr:to>
      <xdr:col>18</xdr:col>
      <xdr:colOff>177800</xdr:colOff>
      <xdr:row>18</xdr:row>
      <xdr:rowOff>68375</xdr:rowOff>
    </xdr:to>
    <xdr:cxnSp macro="">
      <xdr:nvCxnSpPr>
        <xdr:cNvPr id="61" name="直線コネクタ 60"/>
        <xdr:cNvCxnSpPr/>
      </xdr:nvCxnSpPr>
      <xdr:spPr bwMode="auto">
        <a:xfrm flipV="1">
          <a:off x="2908300" y="3169508"/>
          <a:ext cx="698500"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101985</xdr:rowOff>
    </xdr:from>
    <xdr:ext cx="762000" cy="259045"/>
    <xdr:sp macro="" textlink="">
      <xdr:nvSpPr>
        <xdr:cNvPr id="65" name="テキスト ボックス 64"/>
        <xdr:cNvSpPr txBox="1"/>
      </xdr:nvSpPr>
      <xdr:spPr>
        <a:xfrm>
          <a:off x="2527300" y="272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146244</xdr:rowOff>
    </xdr:from>
    <xdr:to>
      <xdr:col>29</xdr:col>
      <xdr:colOff>177800</xdr:colOff>
      <xdr:row>18</xdr:row>
      <xdr:rowOff>76394</xdr:rowOff>
    </xdr:to>
    <xdr:sp macro="" textlink="">
      <xdr:nvSpPr>
        <xdr:cNvPr id="71" name="楕円 70"/>
        <xdr:cNvSpPr/>
      </xdr:nvSpPr>
      <xdr:spPr bwMode="auto">
        <a:xfrm>
          <a:off x="5600700" y="310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118321</xdr:rowOff>
    </xdr:from>
    <xdr:ext cx="762000" cy="259045"/>
    <xdr:sp macro="" textlink="">
      <xdr:nvSpPr>
        <xdr:cNvPr id="72" name="人口1人当たり決算額の推移該当値テキスト130"/>
        <xdr:cNvSpPr txBox="1"/>
      </xdr:nvSpPr>
      <xdr:spPr>
        <a:xfrm>
          <a:off x="57404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138276</xdr:rowOff>
    </xdr:from>
    <xdr:to>
      <xdr:col>26</xdr:col>
      <xdr:colOff>101600</xdr:colOff>
      <xdr:row>18</xdr:row>
      <xdr:rowOff>68426</xdr:rowOff>
    </xdr:to>
    <xdr:sp macro="" textlink="">
      <xdr:nvSpPr>
        <xdr:cNvPr id="73" name="楕円 72"/>
        <xdr:cNvSpPr/>
      </xdr:nvSpPr>
      <xdr:spPr bwMode="auto">
        <a:xfrm>
          <a:off x="4953000" y="310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53203</xdr:rowOff>
    </xdr:from>
    <xdr:ext cx="736600" cy="259045"/>
    <xdr:sp macro="" textlink="">
      <xdr:nvSpPr>
        <xdr:cNvPr id="74" name="テキスト ボックス 73"/>
        <xdr:cNvSpPr txBox="1"/>
      </xdr:nvSpPr>
      <xdr:spPr>
        <a:xfrm>
          <a:off x="4622800" y="3186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3418</xdr:rowOff>
    </xdr:from>
    <xdr:to>
      <xdr:col>22</xdr:col>
      <xdr:colOff>165100</xdr:colOff>
      <xdr:row>18</xdr:row>
      <xdr:rowOff>105018</xdr:rowOff>
    </xdr:to>
    <xdr:sp macro="" textlink="">
      <xdr:nvSpPr>
        <xdr:cNvPr id="75" name="楕円 74"/>
        <xdr:cNvSpPr/>
      </xdr:nvSpPr>
      <xdr:spPr bwMode="auto">
        <a:xfrm>
          <a:off x="4254500" y="313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89795</xdr:rowOff>
    </xdr:from>
    <xdr:ext cx="762000" cy="259045"/>
    <xdr:sp macro="" textlink="">
      <xdr:nvSpPr>
        <xdr:cNvPr id="76" name="テキスト ボックス 75"/>
        <xdr:cNvSpPr txBox="1"/>
      </xdr:nvSpPr>
      <xdr:spPr>
        <a:xfrm>
          <a:off x="3924300" y="32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156433</xdr:rowOff>
    </xdr:from>
    <xdr:to>
      <xdr:col>19</xdr:col>
      <xdr:colOff>38100</xdr:colOff>
      <xdr:row>18</xdr:row>
      <xdr:rowOff>86583</xdr:rowOff>
    </xdr:to>
    <xdr:sp macro="" textlink="">
      <xdr:nvSpPr>
        <xdr:cNvPr id="77" name="楕円 76"/>
        <xdr:cNvSpPr/>
      </xdr:nvSpPr>
      <xdr:spPr bwMode="auto">
        <a:xfrm>
          <a:off x="3556000" y="311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71360</xdr:rowOff>
    </xdr:from>
    <xdr:ext cx="762000" cy="259045"/>
    <xdr:sp macro="" textlink="">
      <xdr:nvSpPr>
        <xdr:cNvPr id="78" name="テキスト ボックス 77"/>
        <xdr:cNvSpPr txBox="1"/>
      </xdr:nvSpPr>
      <xdr:spPr>
        <a:xfrm>
          <a:off x="3225800" y="320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17575</xdr:rowOff>
    </xdr:from>
    <xdr:to>
      <xdr:col>15</xdr:col>
      <xdr:colOff>101600</xdr:colOff>
      <xdr:row>18</xdr:row>
      <xdr:rowOff>119175</xdr:rowOff>
    </xdr:to>
    <xdr:sp macro="" textlink="">
      <xdr:nvSpPr>
        <xdr:cNvPr id="79" name="楕円 78"/>
        <xdr:cNvSpPr/>
      </xdr:nvSpPr>
      <xdr:spPr bwMode="auto">
        <a:xfrm>
          <a:off x="2857500" y="3151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103952</xdr:rowOff>
    </xdr:from>
    <xdr:ext cx="762000" cy="259045"/>
    <xdr:sp macro="" textlink="">
      <xdr:nvSpPr>
        <xdr:cNvPr id="80" name="テキスト ボックス 79"/>
        <xdr:cNvSpPr txBox="1"/>
      </xdr:nvSpPr>
      <xdr:spPr>
        <a:xfrm>
          <a:off x="2527300" y="323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293486</xdr:rowOff>
    </xdr:from>
    <xdr:to>
      <xdr:col>29</xdr:col>
      <xdr:colOff>127000</xdr:colOff>
      <xdr:row>35</xdr:row>
      <xdr:rowOff>47904</xdr:rowOff>
    </xdr:to>
    <xdr:cxnSp macro="">
      <xdr:nvCxnSpPr>
        <xdr:cNvPr id="116" name="直線コネクタ 115"/>
        <xdr:cNvCxnSpPr/>
      </xdr:nvCxnSpPr>
      <xdr:spPr bwMode="auto">
        <a:xfrm>
          <a:off x="5003800" y="6560936"/>
          <a:ext cx="647700" cy="9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286269</xdr:rowOff>
    </xdr:from>
    <xdr:to>
      <xdr:col>26</xdr:col>
      <xdr:colOff>50800</xdr:colOff>
      <xdr:row>34</xdr:row>
      <xdr:rowOff>293486</xdr:rowOff>
    </xdr:to>
    <xdr:cxnSp macro="">
      <xdr:nvCxnSpPr>
        <xdr:cNvPr id="119" name="直線コネクタ 118"/>
        <xdr:cNvCxnSpPr/>
      </xdr:nvCxnSpPr>
      <xdr:spPr bwMode="auto">
        <a:xfrm>
          <a:off x="4305300" y="6553719"/>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266283</xdr:rowOff>
    </xdr:from>
    <xdr:to>
      <xdr:col>22</xdr:col>
      <xdr:colOff>114300</xdr:colOff>
      <xdr:row>34</xdr:row>
      <xdr:rowOff>286269</xdr:rowOff>
    </xdr:to>
    <xdr:cxnSp macro="">
      <xdr:nvCxnSpPr>
        <xdr:cNvPr id="122" name="直線コネクタ 121"/>
        <xdr:cNvCxnSpPr/>
      </xdr:nvCxnSpPr>
      <xdr:spPr bwMode="auto">
        <a:xfrm>
          <a:off x="3606800" y="6533733"/>
          <a:ext cx="698500" cy="19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228792</xdr:rowOff>
    </xdr:from>
    <xdr:to>
      <xdr:col>18</xdr:col>
      <xdr:colOff>177800</xdr:colOff>
      <xdr:row>34</xdr:row>
      <xdr:rowOff>266283</xdr:rowOff>
    </xdr:to>
    <xdr:cxnSp macro="">
      <xdr:nvCxnSpPr>
        <xdr:cNvPr id="125" name="直線コネクタ 124"/>
        <xdr:cNvCxnSpPr/>
      </xdr:nvCxnSpPr>
      <xdr:spPr bwMode="auto">
        <a:xfrm>
          <a:off x="2908300" y="6496242"/>
          <a:ext cx="6985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133317</xdr:rowOff>
    </xdr:from>
    <xdr:to>
      <xdr:col>15</xdr:col>
      <xdr:colOff>101600</xdr:colOff>
      <xdr:row>35</xdr:row>
      <xdr:rowOff>234917</xdr:rowOff>
    </xdr:to>
    <xdr:sp macro="" textlink="">
      <xdr:nvSpPr>
        <xdr:cNvPr id="128" name="フローチャート: 判断 127"/>
        <xdr:cNvSpPr/>
      </xdr:nvSpPr>
      <xdr:spPr bwMode="auto">
        <a:xfrm>
          <a:off x="28575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219694</xdr:rowOff>
    </xdr:from>
    <xdr:ext cx="762000" cy="259045"/>
    <xdr:sp macro="" textlink="">
      <xdr:nvSpPr>
        <xdr:cNvPr id="129" name="テキスト ボックス 128"/>
        <xdr:cNvSpPr txBox="1"/>
      </xdr:nvSpPr>
      <xdr:spPr>
        <a:xfrm>
          <a:off x="2527300" y="68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340004</xdr:rowOff>
    </xdr:from>
    <xdr:to>
      <xdr:col>29</xdr:col>
      <xdr:colOff>177800</xdr:colOff>
      <xdr:row>35</xdr:row>
      <xdr:rowOff>98704</xdr:rowOff>
    </xdr:to>
    <xdr:sp macro="" textlink="">
      <xdr:nvSpPr>
        <xdr:cNvPr id="135" name="楕円 134"/>
        <xdr:cNvSpPr/>
      </xdr:nvSpPr>
      <xdr:spPr bwMode="auto">
        <a:xfrm>
          <a:off x="5600700" y="660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185081</xdr:rowOff>
    </xdr:from>
    <xdr:ext cx="762000" cy="259045"/>
    <xdr:sp macro="" textlink="">
      <xdr:nvSpPr>
        <xdr:cNvPr id="136" name="人口1人当たり決算額の推移該当値テキスト445"/>
        <xdr:cNvSpPr txBox="1"/>
      </xdr:nvSpPr>
      <xdr:spPr>
        <a:xfrm>
          <a:off x="5740400" y="645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242686</xdr:rowOff>
    </xdr:from>
    <xdr:to>
      <xdr:col>26</xdr:col>
      <xdr:colOff>101600</xdr:colOff>
      <xdr:row>35</xdr:row>
      <xdr:rowOff>1386</xdr:rowOff>
    </xdr:to>
    <xdr:sp macro="" textlink="">
      <xdr:nvSpPr>
        <xdr:cNvPr id="137" name="楕円 136"/>
        <xdr:cNvSpPr/>
      </xdr:nvSpPr>
      <xdr:spPr bwMode="auto">
        <a:xfrm>
          <a:off x="4953000" y="651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11563</xdr:rowOff>
    </xdr:from>
    <xdr:ext cx="736600" cy="259045"/>
    <xdr:sp macro="" textlink="">
      <xdr:nvSpPr>
        <xdr:cNvPr id="138" name="テキスト ボックス 137"/>
        <xdr:cNvSpPr txBox="1"/>
      </xdr:nvSpPr>
      <xdr:spPr>
        <a:xfrm>
          <a:off x="4622800" y="627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235469</xdr:rowOff>
    </xdr:from>
    <xdr:to>
      <xdr:col>22</xdr:col>
      <xdr:colOff>165100</xdr:colOff>
      <xdr:row>34</xdr:row>
      <xdr:rowOff>337069</xdr:rowOff>
    </xdr:to>
    <xdr:sp macro="" textlink="">
      <xdr:nvSpPr>
        <xdr:cNvPr id="139" name="楕円 138"/>
        <xdr:cNvSpPr/>
      </xdr:nvSpPr>
      <xdr:spPr bwMode="auto">
        <a:xfrm>
          <a:off x="4254500" y="650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4346</xdr:rowOff>
    </xdr:from>
    <xdr:ext cx="762000" cy="259045"/>
    <xdr:sp macro="" textlink="">
      <xdr:nvSpPr>
        <xdr:cNvPr id="140" name="テキスト ボックス 139"/>
        <xdr:cNvSpPr txBox="1"/>
      </xdr:nvSpPr>
      <xdr:spPr>
        <a:xfrm>
          <a:off x="3924300" y="627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215483</xdr:rowOff>
    </xdr:from>
    <xdr:to>
      <xdr:col>19</xdr:col>
      <xdr:colOff>38100</xdr:colOff>
      <xdr:row>34</xdr:row>
      <xdr:rowOff>317083</xdr:rowOff>
    </xdr:to>
    <xdr:sp macro="" textlink="">
      <xdr:nvSpPr>
        <xdr:cNvPr id="141" name="楕円 140"/>
        <xdr:cNvSpPr/>
      </xdr:nvSpPr>
      <xdr:spPr bwMode="auto">
        <a:xfrm>
          <a:off x="3556000" y="6482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327260</xdr:rowOff>
    </xdr:from>
    <xdr:ext cx="762000" cy="259045"/>
    <xdr:sp macro="" textlink="">
      <xdr:nvSpPr>
        <xdr:cNvPr id="142" name="テキスト ボックス 141"/>
        <xdr:cNvSpPr txBox="1"/>
      </xdr:nvSpPr>
      <xdr:spPr>
        <a:xfrm>
          <a:off x="3225800" y="625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177992</xdr:rowOff>
    </xdr:from>
    <xdr:to>
      <xdr:col>15</xdr:col>
      <xdr:colOff>101600</xdr:colOff>
      <xdr:row>34</xdr:row>
      <xdr:rowOff>279592</xdr:rowOff>
    </xdr:to>
    <xdr:sp macro="" textlink="">
      <xdr:nvSpPr>
        <xdr:cNvPr id="143" name="楕円 142"/>
        <xdr:cNvSpPr/>
      </xdr:nvSpPr>
      <xdr:spPr bwMode="auto">
        <a:xfrm>
          <a:off x="2857500" y="644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289769</xdr:rowOff>
    </xdr:from>
    <xdr:ext cx="762000" cy="259045"/>
    <xdr:sp macro="" textlink="">
      <xdr:nvSpPr>
        <xdr:cNvPr id="144" name="テキスト ボックス 143"/>
        <xdr:cNvSpPr txBox="1"/>
      </xdr:nvSpPr>
      <xdr:spPr>
        <a:xfrm>
          <a:off x="2527300" y="621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30,669
30,014
161.63
13,791,077
13,180,872
580,042
8,796,111
11,973,124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87827</xdr:rowOff>
    </xdr:from>
    <xdr:to>
      <xdr:col>24</xdr:col>
      <xdr:colOff>63500</xdr:colOff>
      <xdr:row>37</xdr:row>
      <xdr:rowOff>13246</xdr:rowOff>
    </xdr:to>
    <xdr:cxnSp macro="">
      <xdr:nvCxnSpPr>
        <xdr:cNvPr id="61" name="直線コネクタ 60"/>
        <xdr:cNvCxnSpPr/>
      </xdr:nvCxnSpPr>
      <xdr:spPr>
        <a:xfrm>
          <a:off x="3797300" y="6260027"/>
          <a:ext cx="8382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87827</xdr:rowOff>
    </xdr:from>
    <xdr:to>
      <xdr:col>19</xdr:col>
      <xdr:colOff>177800</xdr:colOff>
      <xdr:row>36</xdr:row>
      <xdr:rowOff>167913</xdr:rowOff>
    </xdr:to>
    <xdr:cxnSp macro="">
      <xdr:nvCxnSpPr>
        <xdr:cNvPr id="64" name="直線コネクタ 63"/>
        <xdr:cNvCxnSpPr/>
      </xdr:nvCxnSpPr>
      <xdr:spPr>
        <a:xfrm flipV="1">
          <a:off x="2908300" y="6260027"/>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46317</xdr:rowOff>
    </xdr:from>
    <xdr:to>
      <xdr:col>15</xdr:col>
      <xdr:colOff>50800</xdr:colOff>
      <xdr:row>36</xdr:row>
      <xdr:rowOff>167913</xdr:rowOff>
    </xdr:to>
    <xdr:cxnSp macro="">
      <xdr:nvCxnSpPr>
        <xdr:cNvPr id="67" name="直線コネクタ 66"/>
        <xdr:cNvCxnSpPr/>
      </xdr:nvCxnSpPr>
      <xdr:spPr>
        <a:xfrm>
          <a:off x="2019300" y="6218517"/>
          <a:ext cx="889000" cy="1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46317</xdr:rowOff>
    </xdr:from>
    <xdr:to>
      <xdr:col>10</xdr:col>
      <xdr:colOff>114300</xdr:colOff>
      <xdr:row>36</xdr:row>
      <xdr:rowOff>162065</xdr:rowOff>
    </xdr:to>
    <xdr:cxnSp macro="">
      <xdr:nvCxnSpPr>
        <xdr:cNvPr id="70" name="直線コネクタ 69"/>
        <xdr:cNvCxnSpPr/>
      </xdr:nvCxnSpPr>
      <xdr:spPr>
        <a:xfrm flipV="1">
          <a:off x="1130300" y="6218517"/>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105300</xdr:rowOff>
    </xdr:from>
    <xdr:ext cx="534377" cy="259045"/>
    <xdr:sp macro="" textlink="">
      <xdr:nvSpPr>
        <xdr:cNvPr id="74" name="テキスト ボックス 73"/>
        <xdr:cNvSpPr txBox="1"/>
      </xdr:nvSpPr>
      <xdr:spPr>
        <a:xfrm>
          <a:off x="863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133896</xdr:rowOff>
    </xdr:from>
    <xdr:to>
      <xdr:col>24</xdr:col>
      <xdr:colOff>114300</xdr:colOff>
      <xdr:row>37</xdr:row>
      <xdr:rowOff>64046</xdr:rowOff>
    </xdr:to>
    <xdr:sp macro="" textlink="">
      <xdr:nvSpPr>
        <xdr:cNvPr id="80" name="楕円 79"/>
        <xdr:cNvSpPr/>
      </xdr:nvSpPr>
      <xdr:spPr>
        <a:xfrm>
          <a:off x="4584700" y="63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112323</xdr:rowOff>
    </xdr:from>
    <xdr:ext cx="534377" cy="259045"/>
    <xdr:sp macro="" textlink="">
      <xdr:nvSpPr>
        <xdr:cNvPr id="81" name="人件費該当値テキスト"/>
        <xdr:cNvSpPr txBox="1"/>
      </xdr:nvSpPr>
      <xdr:spPr>
        <a:xfrm>
          <a:off x="4686300" y="62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37027</xdr:rowOff>
    </xdr:from>
    <xdr:to>
      <xdr:col>20</xdr:col>
      <xdr:colOff>38100</xdr:colOff>
      <xdr:row>36</xdr:row>
      <xdr:rowOff>138627</xdr:rowOff>
    </xdr:to>
    <xdr:sp macro="" textlink="">
      <xdr:nvSpPr>
        <xdr:cNvPr id="82" name="楕円 81"/>
        <xdr:cNvSpPr/>
      </xdr:nvSpPr>
      <xdr:spPr>
        <a:xfrm>
          <a:off x="3746500" y="620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129754</xdr:rowOff>
    </xdr:from>
    <xdr:ext cx="534377" cy="259045"/>
    <xdr:sp macro="" textlink="">
      <xdr:nvSpPr>
        <xdr:cNvPr id="83" name="テキスト ボックス 82"/>
        <xdr:cNvSpPr txBox="1"/>
      </xdr:nvSpPr>
      <xdr:spPr>
        <a:xfrm>
          <a:off x="3530111" y="63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117113</xdr:rowOff>
    </xdr:from>
    <xdr:to>
      <xdr:col>15</xdr:col>
      <xdr:colOff>101600</xdr:colOff>
      <xdr:row>37</xdr:row>
      <xdr:rowOff>47263</xdr:rowOff>
    </xdr:to>
    <xdr:sp macro="" textlink="">
      <xdr:nvSpPr>
        <xdr:cNvPr id="84" name="楕円 83"/>
        <xdr:cNvSpPr/>
      </xdr:nvSpPr>
      <xdr:spPr>
        <a:xfrm>
          <a:off x="2857500" y="62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38390</xdr:rowOff>
    </xdr:from>
    <xdr:ext cx="534377" cy="259045"/>
    <xdr:sp macro="" textlink="">
      <xdr:nvSpPr>
        <xdr:cNvPr id="85" name="テキスト ボックス 84"/>
        <xdr:cNvSpPr txBox="1"/>
      </xdr:nvSpPr>
      <xdr:spPr>
        <a:xfrm>
          <a:off x="2641111" y="63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166967</xdr:rowOff>
    </xdr:from>
    <xdr:to>
      <xdr:col>10</xdr:col>
      <xdr:colOff>165100</xdr:colOff>
      <xdr:row>36</xdr:row>
      <xdr:rowOff>97117</xdr:rowOff>
    </xdr:to>
    <xdr:sp macro="" textlink="">
      <xdr:nvSpPr>
        <xdr:cNvPr id="86" name="楕円 85"/>
        <xdr:cNvSpPr/>
      </xdr:nvSpPr>
      <xdr:spPr>
        <a:xfrm>
          <a:off x="1968500" y="61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88244</xdr:rowOff>
    </xdr:from>
    <xdr:ext cx="534377" cy="259045"/>
    <xdr:sp macro="" textlink="">
      <xdr:nvSpPr>
        <xdr:cNvPr id="87" name="テキスト ボックス 86"/>
        <xdr:cNvSpPr txBox="1"/>
      </xdr:nvSpPr>
      <xdr:spPr>
        <a:xfrm>
          <a:off x="1752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111265</xdr:rowOff>
    </xdr:from>
    <xdr:to>
      <xdr:col>6</xdr:col>
      <xdr:colOff>38100</xdr:colOff>
      <xdr:row>37</xdr:row>
      <xdr:rowOff>41415</xdr:rowOff>
    </xdr:to>
    <xdr:sp macro="" textlink="">
      <xdr:nvSpPr>
        <xdr:cNvPr id="88" name="楕円 87"/>
        <xdr:cNvSpPr/>
      </xdr:nvSpPr>
      <xdr:spPr>
        <a:xfrm>
          <a:off x="1079500" y="62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32542</xdr:rowOff>
    </xdr:from>
    <xdr:ext cx="534377" cy="259045"/>
    <xdr:sp macro="" textlink="">
      <xdr:nvSpPr>
        <xdr:cNvPr id="89" name="テキスト ボックス 88"/>
        <xdr:cNvSpPr txBox="1"/>
      </xdr:nvSpPr>
      <xdr:spPr>
        <a:xfrm>
          <a:off x="863111" y="63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153535</xdr:rowOff>
    </xdr:from>
    <xdr:to>
      <xdr:col>24</xdr:col>
      <xdr:colOff>63500</xdr:colOff>
      <xdr:row>58</xdr:row>
      <xdr:rowOff>171201</xdr:rowOff>
    </xdr:to>
    <xdr:cxnSp macro="">
      <xdr:nvCxnSpPr>
        <xdr:cNvPr id="117" name="直線コネクタ 116"/>
        <xdr:cNvCxnSpPr/>
      </xdr:nvCxnSpPr>
      <xdr:spPr>
        <a:xfrm flipV="1">
          <a:off x="3797300" y="10097635"/>
          <a:ext cx="8382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128590</xdr:rowOff>
    </xdr:from>
    <xdr:to>
      <xdr:col>19</xdr:col>
      <xdr:colOff>177800</xdr:colOff>
      <xdr:row>58</xdr:row>
      <xdr:rowOff>171201</xdr:rowOff>
    </xdr:to>
    <xdr:cxnSp macro="">
      <xdr:nvCxnSpPr>
        <xdr:cNvPr id="120" name="直線コネクタ 119"/>
        <xdr:cNvCxnSpPr/>
      </xdr:nvCxnSpPr>
      <xdr:spPr>
        <a:xfrm>
          <a:off x="2908300" y="10072690"/>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128590</xdr:rowOff>
    </xdr:from>
    <xdr:to>
      <xdr:col>15</xdr:col>
      <xdr:colOff>50800</xdr:colOff>
      <xdr:row>58</xdr:row>
      <xdr:rowOff>154724</xdr:rowOff>
    </xdr:to>
    <xdr:cxnSp macro="">
      <xdr:nvCxnSpPr>
        <xdr:cNvPr id="123" name="直線コネクタ 122"/>
        <xdr:cNvCxnSpPr/>
      </xdr:nvCxnSpPr>
      <xdr:spPr>
        <a:xfrm flipV="1">
          <a:off x="2019300" y="10072690"/>
          <a:ext cx="8890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154724</xdr:rowOff>
    </xdr:from>
    <xdr:to>
      <xdr:col>10</xdr:col>
      <xdr:colOff>114300</xdr:colOff>
      <xdr:row>59</xdr:row>
      <xdr:rowOff>10824</xdr:rowOff>
    </xdr:to>
    <xdr:cxnSp macro="">
      <xdr:nvCxnSpPr>
        <xdr:cNvPr id="126" name="直線コネクタ 125"/>
        <xdr:cNvCxnSpPr/>
      </xdr:nvCxnSpPr>
      <xdr:spPr>
        <a:xfrm flipV="1">
          <a:off x="1130300" y="10098824"/>
          <a:ext cx="889000" cy="2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136957</xdr:rowOff>
    </xdr:from>
    <xdr:ext cx="534377" cy="259045"/>
    <xdr:sp macro="" textlink="">
      <xdr:nvSpPr>
        <xdr:cNvPr id="130" name="テキスト ボックス 129"/>
        <xdr:cNvSpPr txBox="1"/>
      </xdr:nvSpPr>
      <xdr:spPr>
        <a:xfrm>
          <a:off x="863111" y="9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102735</xdr:rowOff>
    </xdr:from>
    <xdr:to>
      <xdr:col>24</xdr:col>
      <xdr:colOff>114300</xdr:colOff>
      <xdr:row>59</xdr:row>
      <xdr:rowOff>32885</xdr:rowOff>
    </xdr:to>
    <xdr:sp macro="" textlink="">
      <xdr:nvSpPr>
        <xdr:cNvPr id="136" name="楕円 135"/>
        <xdr:cNvSpPr/>
      </xdr:nvSpPr>
      <xdr:spPr>
        <a:xfrm>
          <a:off x="4584700" y="10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17662</xdr:rowOff>
    </xdr:from>
    <xdr:ext cx="534377" cy="259045"/>
    <xdr:sp macro="" textlink="">
      <xdr:nvSpPr>
        <xdr:cNvPr id="137" name="物件費該当値テキスト"/>
        <xdr:cNvSpPr txBox="1"/>
      </xdr:nvSpPr>
      <xdr:spPr>
        <a:xfrm>
          <a:off x="4686300" y="99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120401</xdr:rowOff>
    </xdr:from>
    <xdr:to>
      <xdr:col>20</xdr:col>
      <xdr:colOff>38100</xdr:colOff>
      <xdr:row>59</xdr:row>
      <xdr:rowOff>50551</xdr:rowOff>
    </xdr:to>
    <xdr:sp macro="" textlink="">
      <xdr:nvSpPr>
        <xdr:cNvPr id="138" name="楕円 137"/>
        <xdr:cNvSpPr/>
      </xdr:nvSpPr>
      <xdr:spPr>
        <a:xfrm>
          <a:off x="3746500" y="1006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41678</xdr:rowOff>
    </xdr:from>
    <xdr:ext cx="534377" cy="259045"/>
    <xdr:sp macro="" textlink="">
      <xdr:nvSpPr>
        <xdr:cNvPr id="139" name="テキスト ボックス 138"/>
        <xdr:cNvSpPr txBox="1"/>
      </xdr:nvSpPr>
      <xdr:spPr>
        <a:xfrm>
          <a:off x="3530111" y="101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77790</xdr:rowOff>
    </xdr:from>
    <xdr:to>
      <xdr:col>15</xdr:col>
      <xdr:colOff>101600</xdr:colOff>
      <xdr:row>59</xdr:row>
      <xdr:rowOff>7940</xdr:rowOff>
    </xdr:to>
    <xdr:sp macro="" textlink="">
      <xdr:nvSpPr>
        <xdr:cNvPr id="140" name="楕円 139"/>
        <xdr:cNvSpPr/>
      </xdr:nvSpPr>
      <xdr:spPr>
        <a:xfrm>
          <a:off x="2857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170517</xdr:rowOff>
    </xdr:from>
    <xdr:ext cx="534377" cy="259045"/>
    <xdr:sp macro="" textlink="">
      <xdr:nvSpPr>
        <xdr:cNvPr id="141" name="テキスト ボックス 140"/>
        <xdr:cNvSpPr txBox="1"/>
      </xdr:nvSpPr>
      <xdr:spPr>
        <a:xfrm>
          <a:off x="2641111" y="10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103924</xdr:rowOff>
    </xdr:from>
    <xdr:to>
      <xdr:col>10</xdr:col>
      <xdr:colOff>165100</xdr:colOff>
      <xdr:row>59</xdr:row>
      <xdr:rowOff>34074</xdr:rowOff>
    </xdr:to>
    <xdr:sp macro="" textlink="">
      <xdr:nvSpPr>
        <xdr:cNvPr id="142" name="楕円 141"/>
        <xdr:cNvSpPr/>
      </xdr:nvSpPr>
      <xdr:spPr>
        <a:xfrm>
          <a:off x="1968500" y="100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25201</xdr:rowOff>
    </xdr:from>
    <xdr:ext cx="534377" cy="259045"/>
    <xdr:sp macro="" textlink="">
      <xdr:nvSpPr>
        <xdr:cNvPr id="143" name="テキスト ボックス 142"/>
        <xdr:cNvSpPr txBox="1"/>
      </xdr:nvSpPr>
      <xdr:spPr>
        <a:xfrm>
          <a:off x="1752111" y="101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131474</xdr:rowOff>
    </xdr:from>
    <xdr:to>
      <xdr:col>6</xdr:col>
      <xdr:colOff>38100</xdr:colOff>
      <xdr:row>59</xdr:row>
      <xdr:rowOff>61624</xdr:rowOff>
    </xdr:to>
    <xdr:sp macro="" textlink="">
      <xdr:nvSpPr>
        <xdr:cNvPr id="144" name="楕円 143"/>
        <xdr:cNvSpPr/>
      </xdr:nvSpPr>
      <xdr:spPr>
        <a:xfrm>
          <a:off x="1079500" y="100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52751</xdr:rowOff>
    </xdr:from>
    <xdr:ext cx="534377" cy="259045"/>
    <xdr:sp macro="" textlink="">
      <xdr:nvSpPr>
        <xdr:cNvPr id="145" name="テキスト ボックス 144"/>
        <xdr:cNvSpPr txBox="1"/>
      </xdr:nvSpPr>
      <xdr:spPr>
        <a:xfrm>
          <a:off x="863111" y="101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123861</xdr:rowOff>
    </xdr:from>
    <xdr:to>
      <xdr:col>24</xdr:col>
      <xdr:colOff>63500</xdr:colOff>
      <xdr:row>78</xdr:row>
      <xdr:rowOff>125037</xdr:rowOff>
    </xdr:to>
    <xdr:cxnSp macro="">
      <xdr:nvCxnSpPr>
        <xdr:cNvPr id="176" name="直線コネクタ 175"/>
        <xdr:cNvCxnSpPr/>
      </xdr:nvCxnSpPr>
      <xdr:spPr>
        <a:xfrm flipV="1">
          <a:off x="3797300" y="13496961"/>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125037</xdr:rowOff>
    </xdr:from>
    <xdr:to>
      <xdr:col>19</xdr:col>
      <xdr:colOff>177800</xdr:colOff>
      <xdr:row>78</xdr:row>
      <xdr:rowOff>126637</xdr:rowOff>
    </xdr:to>
    <xdr:cxnSp macro="">
      <xdr:nvCxnSpPr>
        <xdr:cNvPr id="179" name="直線コネクタ 178"/>
        <xdr:cNvCxnSpPr/>
      </xdr:nvCxnSpPr>
      <xdr:spPr>
        <a:xfrm flipV="1">
          <a:off x="2908300" y="1349813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104496</xdr:rowOff>
    </xdr:from>
    <xdr:to>
      <xdr:col>15</xdr:col>
      <xdr:colOff>50800</xdr:colOff>
      <xdr:row>78</xdr:row>
      <xdr:rowOff>126637</xdr:rowOff>
    </xdr:to>
    <xdr:cxnSp macro="">
      <xdr:nvCxnSpPr>
        <xdr:cNvPr id="182" name="直線コネクタ 181"/>
        <xdr:cNvCxnSpPr/>
      </xdr:nvCxnSpPr>
      <xdr:spPr>
        <a:xfrm>
          <a:off x="2019300" y="13477596"/>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104496</xdr:rowOff>
    </xdr:from>
    <xdr:to>
      <xdr:col>10</xdr:col>
      <xdr:colOff>114300</xdr:colOff>
      <xdr:row>78</xdr:row>
      <xdr:rowOff>146101</xdr:rowOff>
    </xdr:to>
    <xdr:cxnSp macro="">
      <xdr:nvCxnSpPr>
        <xdr:cNvPr id="185" name="直線コネクタ 184"/>
        <xdr:cNvCxnSpPr/>
      </xdr:nvCxnSpPr>
      <xdr:spPr>
        <a:xfrm flipV="1">
          <a:off x="1130300" y="1347759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168622</xdr:rowOff>
    </xdr:from>
    <xdr:ext cx="469744" cy="259045"/>
    <xdr:sp macro="" textlink="">
      <xdr:nvSpPr>
        <xdr:cNvPr id="189" name="テキスト ボックス 188"/>
        <xdr:cNvSpPr txBox="1"/>
      </xdr:nvSpPr>
      <xdr:spPr>
        <a:xfrm>
          <a:off x="895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73061</xdr:rowOff>
    </xdr:from>
    <xdr:to>
      <xdr:col>24</xdr:col>
      <xdr:colOff>114300</xdr:colOff>
      <xdr:row>79</xdr:row>
      <xdr:rowOff>3211</xdr:rowOff>
    </xdr:to>
    <xdr:sp macro="" textlink="">
      <xdr:nvSpPr>
        <xdr:cNvPr id="195" name="楕円 194"/>
        <xdr:cNvSpPr/>
      </xdr:nvSpPr>
      <xdr:spPr>
        <a:xfrm>
          <a:off x="4584700" y="134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51488</xdr:rowOff>
    </xdr:from>
    <xdr:ext cx="469744" cy="259045"/>
    <xdr:sp macro="" textlink="">
      <xdr:nvSpPr>
        <xdr:cNvPr id="196" name="維持補修費該当値テキスト"/>
        <xdr:cNvSpPr txBox="1"/>
      </xdr:nvSpPr>
      <xdr:spPr>
        <a:xfrm>
          <a:off x="4686300" y="1342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74237</xdr:rowOff>
    </xdr:from>
    <xdr:to>
      <xdr:col>20</xdr:col>
      <xdr:colOff>38100</xdr:colOff>
      <xdr:row>79</xdr:row>
      <xdr:rowOff>4387</xdr:rowOff>
    </xdr:to>
    <xdr:sp macro="" textlink="">
      <xdr:nvSpPr>
        <xdr:cNvPr id="197" name="楕円 196"/>
        <xdr:cNvSpPr/>
      </xdr:nvSpPr>
      <xdr:spPr>
        <a:xfrm>
          <a:off x="3746500" y="134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166964</xdr:rowOff>
    </xdr:from>
    <xdr:ext cx="469744" cy="259045"/>
    <xdr:sp macro="" textlink="">
      <xdr:nvSpPr>
        <xdr:cNvPr id="198" name="テキスト ボックス 197"/>
        <xdr:cNvSpPr txBox="1"/>
      </xdr:nvSpPr>
      <xdr:spPr>
        <a:xfrm>
          <a:off x="3562428" y="1354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75837</xdr:rowOff>
    </xdr:from>
    <xdr:to>
      <xdr:col>15</xdr:col>
      <xdr:colOff>101600</xdr:colOff>
      <xdr:row>79</xdr:row>
      <xdr:rowOff>5987</xdr:rowOff>
    </xdr:to>
    <xdr:sp macro="" textlink="">
      <xdr:nvSpPr>
        <xdr:cNvPr id="199" name="楕円 198"/>
        <xdr:cNvSpPr/>
      </xdr:nvSpPr>
      <xdr:spPr>
        <a:xfrm>
          <a:off x="2857500" y="134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168564</xdr:rowOff>
    </xdr:from>
    <xdr:ext cx="469744" cy="259045"/>
    <xdr:sp macro="" textlink="">
      <xdr:nvSpPr>
        <xdr:cNvPr id="200" name="テキスト ボックス 199"/>
        <xdr:cNvSpPr txBox="1"/>
      </xdr:nvSpPr>
      <xdr:spPr>
        <a:xfrm>
          <a:off x="2673428" y="135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53696</xdr:rowOff>
    </xdr:from>
    <xdr:to>
      <xdr:col>10</xdr:col>
      <xdr:colOff>165100</xdr:colOff>
      <xdr:row>78</xdr:row>
      <xdr:rowOff>155296</xdr:rowOff>
    </xdr:to>
    <xdr:sp macro="" textlink="">
      <xdr:nvSpPr>
        <xdr:cNvPr id="201" name="楕円 200"/>
        <xdr:cNvSpPr/>
      </xdr:nvSpPr>
      <xdr:spPr>
        <a:xfrm>
          <a:off x="1968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146423</xdr:rowOff>
    </xdr:from>
    <xdr:ext cx="469744" cy="259045"/>
    <xdr:sp macro="" textlink="">
      <xdr:nvSpPr>
        <xdr:cNvPr id="202" name="テキスト ボックス 201"/>
        <xdr:cNvSpPr txBox="1"/>
      </xdr:nvSpPr>
      <xdr:spPr>
        <a:xfrm>
          <a:off x="1784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95301</xdr:rowOff>
    </xdr:from>
    <xdr:to>
      <xdr:col>6</xdr:col>
      <xdr:colOff>38100</xdr:colOff>
      <xdr:row>79</xdr:row>
      <xdr:rowOff>25451</xdr:rowOff>
    </xdr:to>
    <xdr:sp macro="" textlink="">
      <xdr:nvSpPr>
        <xdr:cNvPr id="203" name="楕円 202"/>
        <xdr:cNvSpPr/>
      </xdr:nvSpPr>
      <xdr:spPr>
        <a:xfrm>
          <a:off x="1079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16578</xdr:rowOff>
    </xdr:from>
    <xdr:ext cx="469744" cy="259045"/>
    <xdr:sp macro="" textlink="">
      <xdr:nvSpPr>
        <xdr:cNvPr id="204" name="テキスト ボックス 203"/>
        <xdr:cNvSpPr txBox="1"/>
      </xdr:nvSpPr>
      <xdr:spPr>
        <a:xfrm>
          <a:off x="895428" y="13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104153</xdr:rowOff>
    </xdr:from>
    <xdr:to>
      <xdr:col>24</xdr:col>
      <xdr:colOff>63500</xdr:colOff>
      <xdr:row>94</xdr:row>
      <xdr:rowOff>125985</xdr:rowOff>
    </xdr:to>
    <xdr:cxnSp macro="">
      <xdr:nvCxnSpPr>
        <xdr:cNvPr id="234" name="直線コネクタ 233"/>
        <xdr:cNvCxnSpPr/>
      </xdr:nvCxnSpPr>
      <xdr:spPr>
        <a:xfrm>
          <a:off x="3797300" y="16220453"/>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104153</xdr:rowOff>
    </xdr:from>
    <xdr:to>
      <xdr:col>19</xdr:col>
      <xdr:colOff>177800</xdr:colOff>
      <xdr:row>94</xdr:row>
      <xdr:rowOff>113145</xdr:rowOff>
    </xdr:to>
    <xdr:cxnSp macro="">
      <xdr:nvCxnSpPr>
        <xdr:cNvPr id="237" name="直線コネクタ 236"/>
        <xdr:cNvCxnSpPr/>
      </xdr:nvCxnSpPr>
      <xdr:spPr>
        <a:xfrm flipV="1">
          <a:off x="2908300" y="1622045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113145</xdr:rowOff>
    </xdr:from>
    <xdr:to>
      <xdr:col>15</xdr:col>
      <xdr:colOff>50800</xdr:colOff>
      <xdr:row>95</xdr:row>
      <xdr:rowOff>52051</xdr:rowOff>
    </xdr:to>
    <xdr:cxnSp macro="">
      <xdr:nvCxnSpPr>
        <xdr:cNvPr id="240" name="直線コネクタ 239"/>
        <xdr:cNvCxnSpPr/>
      </xdr:nvCxnSpPr>
      <xdr:spPr>
        <a:xfrm flipV="1">
          <a:off x="2019300" y="16229445"/>
          <a:ext cx="889000" cy="1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52051</xdr:rowOff>
    </xdr:from>
    <xdr:to>
      <xdr:col>10</xdr:col>
      <xdr:colOff>114300</xdr:colOff>
      <xdr:row>95</xdr:row>
      <xdr:rowOff>108438</xdr:rowOff>
    </xdr:to>
    <xdr:cxnSp macro="">
      <xdr:nvCxnSpPr>
        <xdr:cNvPr id="243" name="直線コネクタ 242"/>
        <xdr:cNvCxnSpPr/>
      </xdr:nvCxnSpPr>
      <xdr:spPr>
        <a:xfrm flipV="1">
          <a:off x="1130300" y="16339801"/>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91197</xdr:rowOff>
    </xdr:from>
    <xdr:ext cx="534377" cy="259045"/>
    <xdr:sp macro="" textlink="">
      <xdr:nvSpPr>
        <xdr:cNvPr id="247" name="テキスト ボックス 246"/>
        <xdr:cNvSpPr txBox="1"/>
      </xdr:nvSpPr>
      <xdr:spPr>
        <a:xfrm>
          <a:off x="863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75185</xdr:rowOff>
    </xdr:from>
    <xdr:to>
      <xdr:col>24</xdr:col>
      <xdr:colOff>114300</xdr:colOff>
      <xdr:row>95</xdr:row>
      <xdr:rowOff>5335</xdr:rowOff>
    </xdr:to>
    <xdr:sp macro="" textlink="">
      <xdr:nvSpPr>
        <xdr:cNvPr id="253" name="楕円 252"/>
        <xdr:cNvSpPr/>
      </xdr:nvSpPr>
      <xdr:spPr>
        <a:xfrm>
          <a:off x="4584700" y="16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98062</xdr:rowOff>
    </xdr:from>
    <xdr:ext cx="534377" cy="259045"/>
    <xdr:sp macro="" textlink="">
      <xdr:nvSpPr>
        <xdr:cNvPr id="254" name="扶助費該当値テキスト"/>
        <xdr:cNvSpPr txBox="1"/>
      </xdr:nvSpPr>
      <xdr:spPr>
        <a:xfrm>
          <a:off x="4686300" y="160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53353</xdr:rowOff>
    </xdr:from>
    <xdr:to>
      <xdr:col>20</xdr:col>
      <xdr:colOff>38100</xdr:colOff>
      <xdr:row>94</xdr:row>
      <xdr:rowOff>154953</xdr:rowOff>
    </xdr:to>
    <xdr:sp macro="" textlink="">
      <xdr:nvSpPr>
        <xdr:cNvPr id="255" name="楕円 254"/>
        <xdr:cNvSpPr/>
      </xdr:nvSpPr>
      <xdr:spPr>
        <a:xfrm>
          <a:off x="3746500" y="161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xdr:rowOff>
    </xdr:from>
    <xdr:ext cx="534377" cy="259045"/>
    <xdr:sp macro="" textlink="">
      <xdr:nvSpPr>
        <xdr:cNvPr id="256" name="テキスト ボックス 255"/>
        <xdr:cNvSpPr txBox="1"/>
      </xdr:nvSpPr>
      <xdr:spPr>
        <a:xfrm>
          <a:off x="3530111" y="159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62345</xdr:rowOff>
    </xdr:from>
    <xdr:to>
      <xdr:col>15</xdr:col>
      <xdr:colOff>101600</xdr:colOff>
      <xdr:row>94</xdr:row>
      <xdr:rowOff>163945</xdr:rowOff>
    </xdr:to>
    <xdr:sp macro="" textlink="">
      <xdr:nvSpPr>
        <xdr:cNvPr id="257" name="楕円 256"/>
        <xdr:cNvSpPr/>
      </xdr:nvSpPr>
      <xdr:spPr>
        <a:xfrm>
          <a:off x="2857500" y="161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9022</xdr:rowOff>
    </xdr:from>
    <xdr:ext cx="534377" cy="259045"/>
    <xdr:sp macro="" textlink="">
      <xdr:nvSpPr>
        <xdr:cNvPr id="258" name="テキスト ボックス 257"/>
        <xdr:cNvSpPr txBox="1"/>
      </xdr:nvSpPr>
      <xdr:spPr>
        <a:xfrm>
          <a:off x="2641111" y="15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1251</xdr:rowOff>
    </xdr:from>
    <xdr:to>
      <xdr:col>10</xdr:col>
      <xdr:colOff>165100</xdr:colOff>
      <xdr:row>95</xdr:row>
      <xdr:rowOff>102851</xdr:rowOff>
    </xdr:to>
    <xdr:sp macro="" textlink="">
      <xdr:nvSpPr>
        <xdr:cNvPr id="259" name="楕円 258"/>
        <xdr:cNvSpPr/>
      </xdr:nvSpPr>
      <xdr:spPr>
        <a:xfrm>
          <a:off x="1968500" y="162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119378</xdr:rowOff>
    </xdr:from>
    <xdr:ext cx="534377" cy="259045"/>
    <xdr:sp macro="" textlink="">
      <xdr:nvSpPr>
        <xdr:cNvPr id="260" name="テキスト ボックス 259"/>
        <xdr:cNvSpPr txBox="1"/>
      </xdr:nvSpPr>
      <xdr:spPr>
        <a:xfrm>
          <a:off x="1752111" y="160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57638</xdr:rowOff>
    </xdr:from>
    <xdr:to>
      <xdr:col>6</xdr:col>
      <xdr:colOff>38100</xdr:colOff>
      <xdr:row>95</xdr:row>
      <xdr:rowOff>159238</xdr:rowOff>
    </xdr:to>
    <xdr:sp macro="" textlink="">
      <xdr:nvSpPr>
        <xdr:cNvPr id="261" name="楕円 260"/>
        <xdr:cNvSpPr/>
      </xdr:nvSpPr>
      <xdr:spPr>
        <a:xfrm>
          <a:off x="1079500" y="163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4315</xdr:rowOff>
    </xdr:from>
    <xdr:ext cx="534377" cy="259045"/>
    <xdr:sp macro="" textlink="">
      <xdr:nvSpPr>
        <xdr:cNvPr id="262" name="テキスト ボックス 261"/>
        <xdr:cNvSpPr txBox="1"/>
      </xdr:nvSpPr>
      <xdr:spPr>
        <a:xfrm>
          <a:off x="863111" y="161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159817</xdr:rowOff>
    </xdr:from>
    <xdr:to>
      <xdr:col>55</xdr:col>
      <xdr:colOff>0</xdr:colOff>
      <xdr:row>36</xdr:row>
      <xdr:rowOff>165276</xdr:rowOff>
    </xdr:to>
    <xdr:cxnSp macro="">
      <xdr:nvCxnSpPr>
        <xdr:cNvPr id="289" name="直線コネクタ 288"/>
        <xdr:cNvCxnSpPr/>
      </xdr:nvCxnSpPr>
      <xdr:spPr>
        <a:xfrm flipV="1">
          <a:off x="9639300" y="6332017"/>
          <a:ext cx="8382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165276</xdr:rowOff>
    </xdr:from>
    <xdr:to>
      <xdr:col>50</xdr:col>
      <xdr:colOff>114300</xdr:colOff>
      <xdr:row>37</xdr:row>
      <xdr:rowOff>42577</xdr:rowOff>
    </xdr:to>
    <xdr:cxnSp macro="">
      <xdr:nvCxnSpPr>
        <xdr:cNvPr id="292" name="直線コネクタ 291"/>
        <xdr:cNvCxnSpPr/>
      </xdr:nvCxnSpPr>
      <xdr:spPr>
        <a:xfrm flipV="1">
          <a:off x="8750300" y="6337476"/>
          <a:ext cx="889000" cy="4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40703</xdr:rowOff>
    </xdr:from>
    <xdr:to>
      <xdr:col>45</xdr:col>
      <xdr:colOff>177800</xdr:colOff>
      <xdr:row>37</xdr:row>
      <xdr:rowOff>42577</xdr:rowOff>
    </xdr:to>
    <xdr:cxnSp macro="">
      <xdr:nvCxnSpPr>
        <xdr:cNvPr id="295" name="直線コネクタ 294"/>
        <xdr:cNvCxnSpPr/>
      </xdr:nvCxnSpPr>
      <xdr:spPr>
        <a:xfrm>
          <a:off x="7861300" y="6384353"/>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40703</xdr:rowOff>
    </xdr:from>
    <xdr:to>
      <xdr:col>41</xdr:col>
      <xdr:colOff>50800</xdr:colOff>
      <xdr:row>37</xdr:row>
      <xdr:rowOff>62730</xdr:rowOff>
    </xdr:to>
    <xdr:cxnSp macro="">
      <xdr:nvCxnSpPr>
        <xdr:cNvPr id="298" name="直線コネクタ 297"/>
        <xdr:cNvCxnSpPr/>
      </xdr:nvCxnSpPr>
      <xdr:spPr>
        <a:xfrm flipV="1">
          <a:off x="6972300" y="6384353"/>
          <a:ext cx="88900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129808</xdr:rowOff>
    </xdr:from>
    <xdr:ext cx="534377" cy="259045"/>
    <xdr:sp macro="" textlink="">
      <xdr:nvSpPr>
        <xdr:cNvPr id="302" name="テキスト ボックス 301"/>
        <xdr:cNvSpPr txBox="1"/>
      </xdr:nvSpPr>
      <xdr:spPr>
        <a:xfrm>
          <a:off x="6705111" y="647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109017</xdr:rowOff>
    </xdr:from>
    <xdr:to>
      <xdr:col>55</xdr:col>
      <xdr:colOff>50800</xdr:colOff>
      <xdr:row>37</xdr:row>
      <xdr:rowOff>39167</xdr:rowOff>
    </xdr:to>
    <xdr:sp macro="" textlink="">
      <xdr:nvSpPr>
        <xdr:cNvPr id="308" name="楕円 307"/>
        <xdr:cNvSpPr/>
      </xdr:nvSpPr>
      <xdr:spPr>
        <a:xfrm>
          <a:off x="104267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131894</xdr:rowOff>
    </xdr:from>
    <xdr:ext cx="534377" cy="259045"/>
    <xdr:sp macro="" textlink="">
      <xdr:nvSpPr>
        <xdr:cNvPr id="309" name="補助費等該当値テキスト"/>
        <xdr:cNvSpPr txBox="1"/>
      </xdr:nvSpPr>
      <xdr:spPr>
        <a:xfrm>
          <a:off x="10528300" y="61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114476</xdr:rowOff>
    </xdr:from>
    <xdr:to>
      <xdr:col>50</xdr:col>
      <xdr:colOff>165100</xdr:colOff>
      <xdr:row>37</xdr:row>
      <xdr:rowOff>44626</xdr:rowOff>
    </xdr:to>
    <xdr:sp macro="" textlink="">
      <xdr:nvSpPr>
        <xdr:cNvPr id="310" name="楕円 309"/>
        <xdr:cNvSpPr/>
      </xdr:nvSpPr>
      <xdr:spPr>
        <a:xfrm>
          <a:off x="9588500" y="62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61153</xdr:rowOff>
    </xdr:from>
    <xdr:ext cx="534377" cy="259045"/>
    <xdr:sp macro="" textlink="">
      <xdr:nvSpPr>
        <xdr:cNvPr id="311" name="テキスト ボックス 310"/>
        <xdr:cNvSpPr txBox="1"/>
      </xdr:nvSpPr>
      <xdr:spPr>
        <a:xfrm>
          <a:off x="9372111" y="60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163227</xdr:rowOff>
    </xdr:from>
    <xdr:to>
      <xdr:col>46</xdr:col>
      <xdr:colOff>38100</xdr:colOff>
      <xdr:row>37</xdr:row>
      <xdr:rowOff>93377</xdr:rowOff>
    </xdr:to>
    <xdr:sp macro="" textlink="">
      <xdr:nvSpPr>
        <xdr:cNvPr id="312" name="楕円 311"/>
        <xdr:cNvSpPr/>
      </xdr:nvSpPr>
      <xdr:spPr>
        <a:xfrm>
          <a:off x="8699500" y="63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109904</xdr:rowOff>
    </xdr:from>
    <xdr:ext cx="534377" cy="259045"/>
    <xdr:sp macro="" textlink="">
      <xdr:nvSpPr>
        <xdr:cNvPr id="313" name="テキスト ボックス 312"/>
        <xdr:cNvSpPr txBox="1"/>
      </xdr:nvSpPr>
      <xdr:spPr>
        <a:xfrm>
          <a:off x="8483111" y="61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161353</xdr:rowOff>
    </xdr:from>
    <xdr:to>
      <xdr:col>41</xdr:col>
      <xdr:colOff>101600</xdr:colOff>
      <xdr:row>37</xdr:row>
      <xdr:rowOff>91503</xdr:rowOff>
    </xdr:to>
    <xdr:sp macro="" textlink="">
      <xdr:nvSpPr>
        <xdr:cNvPr id="314" name="楕円 313"/>
        <xdr:cNvSpPr/>
      </xdr:nvSpPr>
      <xdr:spPr>
        <a:xfrm>
          <a:off x="7810500" y="63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108030</xdr:rowOff>
    </xdr:from>
    <xdr:ext cx="534377" cy="259045"/>
    <xdr:sp macro="" textlink="">
      <xdr:nvSpPr>
        <xdr:cNvPr id="315" name="テキスト ボックス 314"/>
        <xdr:cNvSpPr txBox="1"/>
      </xdr:nvSpPr>
      <xdr:spPr>
        <a:xfrm>
          <a:off x="7594111" y="61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11930</xdr:rowOff>
    </xdr:from>
    <xdr:to>
      <xdr:col>36</xdr:col>
      <xdr:colOff>165100</xdr:colOff>
      <xdr:row>37</xdr:row>
      <xdr:rowOff>113530</xdr:rowOff>
    </xdr:to>
    <xdr:sp macro="" textlink="">
      <xdr:nvSpPr>
        <xdr:cNvPr id="316" name="楕円 315"/>
        <xdr:cNvSpPr/>
      </xdr:nvSpPr>
      <xdr:spPr>
        <a:xfrm>
          <a:off x="6921500" y="6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130057</xdr:rowOff>
    </xdr:from>
    <xdr:ext cx="534377" cy="259045"/>
    <xdr:sp macro="" textlink="">
      <xdr:nvSpPr>
        <xdr:cNvPr id="317" name="テキスト ボックス 316"/>
        <xdr:cNvSpPr txBox="1"/>
      </xdr:nvSpPr>
      <xdr:spPr>
        <a:xfrm>
          <a:off x="6705111" y="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150531</xdr:rowOff>
    </xdr:from>
    <xdr:to>
      <xdr:col>55</xdr:col>
      <xdr:colOff>0</xdr:colOff>
      <xdr:row>58</xdr:row>
      <xdr:rowOff>2666</xdr:rowOff>
    </xdr:to>
    <xdr:cxnSp macro="">
      <xdr:nvCxnSpPr>
        <xdr:cNvPr id="344" name="直線コネクタ 343"/>
        <xdr:cNvCxnSpPr/>
      </xdr:nvCxnSpPr>
      <xdr:spPr>
        <a:xfrm>
          <a:off x="9639300" y="9923181"/>
          <a:ext cx="8382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150531</xdr:rowOff>
    </xdr:from>
    <xdr:to>
      <xdr:col>50</xdr:col>
      <xdr:colOff>114300</xdr:colOff>
      <xdr:row>57</xdr:row>
      <xdr:rowOff>161134</xdr:rowOff>
    </xdr:to>
    <xdr:cxnSp macro="">
      <xdr:nvCxnSpPr>
        <xdr:cNvPr id="347" name="直線コネクタ 346"/>
        <xdr:cNvCxnSpPr/>
      </xdr:nvCxnSpPr>
      <xdr:spPr>
        <a:xfrm flipV="1">
          <a:off x="8750300" y="9923181"/>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106893</xdr:rowOff>
    </xdr:from>
    <xdr:to>
      <xdr:col>45</xdr:col>
      <xdr:colOff>177800</xdr:colOff>
      <xdr:row>57</xdr:row>
      <xdr:rowOff>161134</xdr:rowOff>
    </xdr:to>
    <xdr:cxnSp macro="">
      <xdr:nvCxnSpPr>
        <xdr:cNvPr id="350" name="直線コネクタ 349"/>
        <xdr:cNvCxnSpPr/>
      </xdr:nvCxnSpPr>
      <xdr:spPr>
        <a:xfrm>
          <a:off x="7861300" y="9879543"/>
          <a:ext cx="889000" cy="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84155</xdr:rowOff>
    </xdr:from>
    <xdr:to>
      <xdr:col>41</xdr:col>
      <xdr:colOff>50800</xdr:colOff>
      <xdr:row>57</xdr:row>
      <xdr:rowOff>106893</xdr:rowOff>
    </xdr:to>
    <xdr:cxnSp macro="">
      <xdr:nvCxnSpPr>
        <xdr:cNvPr id="353" name="直線コネクタ 352"/>
        <xdr:cNvCxnSpPr/>
      </xdr:nvCxnSpPr>
      <xdr:spPr>
        <a:xfrm>
          <a:off x="6972300" y="9856805"/>
          <a:ext cx="889000" cy="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167214</xdr:rowOff>
    </xdr:from>
    <xdr:ext cx="534377" cy="259045"/>
    <xdr:sp macro="" textlink="">
      <xdr:nvSpPr>
        <xdr:cNvPr id="357" name="テキスト ボックス 356"/>
        <xdr:cNvSpPr txBox="1"/>
      </xdr:nvSpPr>
      <xdr:spPr>
        <a:xfrm>
          <a:off x="6705111" y="993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123316</xdr:rowOff>
    </xdr:from>
    <xdr:to>
      <xdr:col>55</xdr:col>
      <xdr:colOff>50800</xdr:colOff>
      <xdr:row>58</xdr:row>
      <xdr:rowOff>53466</xdr:rowOff>
    </xdr:to>
    <xdr:sp macro="" textlink="">
      <xdr:nvSpPr>
        <xdr:cNvPr id="363" name="楕円 362"/>
        <xdr:cNvSpPr/>
      </xdr:nvSpPr>
      <xdr:spPr>
        <a:xfrm>
          <a:off x="10426700" y="98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99731</xdr:rowOff>
    </xdr:from>
    <xdr:to>
      <xdr:col>50</xdr:col>
      <xdr:colOff>165100</xdr:colOff>
      <xdr:row>58</xdr:row>
      <xdr:rowOff>29881</xdr:rowOff>
    </xdr:to>
    <xdr:sp macro="" textlink="">
      <xdr:nvSpPr>
        <xdr:cNvPr id="365" name="楕円 364"/>
        <xdr:cNvSpPr/>
      </xdr:nvSpPr>
      <xdr:spPr>
        <a:xfrm>
          <a:off x="9588500" y="987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46408</xdr:rowOff>
    </xdr:from>
    <xdr:ext cx="534377" cy="259045"/>
    <xdr:sp macro="" textlink="">
      <xdr:nvSpPr>
        <xdr:cNvPr id="366" name="テキスト ボックス 365"/>
        <xdr:cNvSpPr txBox="1"/>
      </xdr:nvSpPr>
      <xdr:spPr>
        <a:xfrm>
          <a:off x="9372111" y="96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110334</xdr:rowOff>
    </xdr:from>
    <xdr:to>
      <xdr:col>46</xdr:col>
      <xdr:colOff>38100</xdr:colOff>
      <xdr:row>58</xdr:row>
      <xdr:rowOff>40484</xdr:rowOff>
    </xdr:to>
    <xdr:sp macro="" textlink="">
      <xdr:nvSpPr>
        <xdr:cNvPr id="367" name="楕円 366"/>
        <xdr:cNvSpPr/>
      </xdr:nvSpPr>
      <xdr:spPr>
        <a:xfrm>
          <a:off x="8699500" y="988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31611</xdr:rowOff>
    </xdr:from>
    <xdr:ext cx="534377" cy="259045"/>
    <xdr:sp macro="" textlink="">
      <xdr:nvSpPr>
        <xdr:cNvPr id="368" name="テキスト ボックス 367"/>
        <xdr:cNvSpPr txBox="1"/>
      </xdr:nvSpPr>
      <xdr:spPr>
        <a:xfrm>
          <a:off x="8483111" y="99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56093</xdr:rowOff>
    </xdr:from>
    <xdr:to>
      <xdr:col>41</xdr:col>
      <xdr:colOff>101600</xdr:colOff>
      <xdr:row>57</xdr:row>
      <xdr:rowOff>157693</xdr:rowOff>
    </xdr:to>
    <xdr:sp macro="" textlink="">
      <xdr:nvSpPr>
        <xdr:cNvPr id="369" name="楕円 368"/>
        <xdr:cNvSpPr/>
      </xdr:nvSpPr>
      <xdr:spPr>
        <a:xfrm>
          <a:off x="7810500" y="98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2770</xdr:rowOff>
    </xdr:from>
    <xdr:ext cx="534377" cy="259045"/>
    <xdr:sp macro="" textlink="">
      <xdr:nvSpPr>
        <xdr:cNvPr id="370" name="テキスト ボックス 369"/>
        <xdr:cNvSpPr txBox="1"/>
      </xdr:nvSpPr>
      <xdr:spPr>
        <a:xfrm>
          <a:off x="7594111" y="96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33355</xdr:rowOff>
    </xdr:from>
    <xdr:to>
      <xdr:col>36</xdr:col>
      <xdr:colOff>165100</xdr:colOff>
      <xdr:row>57</xdr:row>
      <xdr:rowOff>134955</xdr:rowOff>
    </xdr:to>
    <xdr:sp macro="" textlink="">
      <xdr:nvSpPr>
        <xdr:cNvPr id="371" name="楕円 370"/>
        <xdr:cNvSpPr/>
      </xdr:nvSpPr>
      <xdr:spPr>
        <a:xfrm>
          <a:off x="6921500" y="98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151482</xdr:rowOff>
    </xdr:from>
    <xdr:ext cx="534377" cy="259045"/>
    <xdr:sp macro="" textlink="">
      <xdr:nvSpPr>
        <xdr:cNvPr id="372" name="テキスト ボックス 371"/>
        <xdr:cNvSpPr txBox="1"/>
      </xdr:nvSpPr>
      <xdr:spPr>
        <a:xfrm>
          <a:off x="6705111" y="95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69109</xdr:rowOff>
    </xdr:from>
    <xdr:to>
      <xdr:col>55</xdr:col>
      <xdr:colOff>0</xdr:colOff>
      <xdr:row>78</xdr:row>
      <xdr:rowOff>73504</xdr:rowOff>
    </xdr:to>
    <xdr:cxnSp macro="">
      <xdr:nvCxnSpPr>
        <xdr:cNvPr id="399" name="直線コネクタ 398"/>
        <xdr:cNvCxnSpPr/>
      </xdr:nvCxnSpPr>
      <xdr:spPr>
        <a:xfrm flipV="1">
          <a:off x="9639300" y="13442209"/>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58268</xdr:rowOff>
    </xdr:from>
    <xdr:to>
      <xdr:col>50</xdr:col>
      <xdr:colOff>114300</xdr:colOff>
      <xdr:row>78</xdr:row>
      <xdr:rowOff>73504</xdr:rowOff>
    </xdr:to>
    <xdr:cxnSp macro="">
      <xdr:nvCxnSpPr>
        <xdr:cNvPr id="402" name="直線コネクタ 401"/>
        <xdr:cNvCxnSpPr/>
      </xdr:nvCxnSpPr>
      <xdr:spPr>
        <a:xfrm>
          <a:off x="8750300" y="13431368"/>
          <a:ext cx="889000" cy="1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14350</xdr:rowOff>
    </xdr:from>
    <xdr:to>
      <xdr:col>45</xdr:col>
      <xdr:colOff>177800</xdr:colOff>
      <xdr:row>78</xdr:row>
      <xdr:rowOff>58268</xdr:rowOff>
    </xdr:to>
    <xdr:cxnSp macro="">
      <xdr:nvCxnSpPr>
        <xdr:cNvPr id="405" name="直線コネクタ 404"/>
        <xdr:cNvCxnSpPr/>
      </xdr:nvCxnSpPr>
      <xdr:spPr>
        <a:xfrm>
          <a:off x="7861300" y="13387450"/>
          <a:ext cx="889000" cy="4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14350</xdr:rowOff>
    </xdr:from>
    <xdr:to>
      <xdr:col>41</xdr:col>
      <xdr:colOff>50800</xdr:colOff>
      <xdr:row>78</xdr:row>
      <xdr:rowOff>22885</xdr:rowOff>
    </xdr:to>
    <xdr:cxnSp macro="">
      <xdr:nvCxnSpPr>
        <xdr:cNvPr id="408" name="直線コネクタ 407"/>
        <xdr:cNvCxnSpPr/>
      </xdr:nvCxnSpPr>
      <xdr:spPr>
        <a:xfrm flipV="1">
          <a:off x="6972300" y="1338745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97114</xdr:rowOff>
    </xdr:from>
    <xdr:ext cx="534377" cy="259045"/>
    <xdr:sp macro="" textlink="">
      <xdr:nvSpPr>
        <xdr:cNvPr id="412" name="テキスト ボックス 411"/>
        <xdr:cNvSpPr txBox="1"/>
      </xdr:nvSpPr>
      <xdr:spPr>
        <a:xfrm>
          <a:off x="6705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18309</xdr:rowOff>
    </xdr:from>
    <xdr:to>
      <xdr:col>55</xdr:col>
      <xdr:colOff>50800</xdr:colOff>
      <xdr:row>78</xdr:row>
      <xdr:rowOff>119909</xdr:rowOff>
    </xdr:to>
    <xdr:sp macro="" textlink="">
      <xdr:nvSpPr>
        <xdr:cNvPr id="418" name="楕円 417"/>
        <xdr:cNvSpPr/>
      </xdr:nvSpPr>
      <xdr:spPr>
        <a:xfrm>
          <a:off x="104267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149136</xdr:rowOff>
    </xdr:from>
    <xdr:ext cx="534377" cy="259045"/>
    <xdr:sp macro="" textlink="">
      <xdr:nvSpPr>
        <xdr:cNvPr id="419" name="普通建設事業費 （ うち新規整備　）該当値テキスト"/>
        <xdr:cNvSpPr txBox="1"/>
      </xdr:nvSpPr>
      <xdr:spPr>
        <a:xfrm>
          <a:off x="10528300" y="131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22704</xdr:rowOff>
    </xdr:from>
    <xdr:to>
      <xdr:col>50</xdr:col>
      <xdr:colOff>165100</xdr:colOff>
      <xdr:row>78</xdr:row>
      <xdr:rowOff>124304</xdr:rowOff>
    </xdr:to>
    <xdr:sp macro="" textlink="">
      <xdr:nvSpPr>
        <xdr:cNvPr id="420" name="楕円 419"/>
        <xdr:cNvSpPr/>
      </xdr:nvSpPr>
      <xdr:spPr>
        <a:xfrm>
          <a:off x="9588500" y="133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140831</xdr:rowOff>
    </xdr:from>
    <xdr:ext cx="534377" cy="259045"/>
    <xdr:sp macro="" textlink="">
      <xdr:nvSpPr>
        <xdr:cNvPr id="421" name="テキスト ボックス 420"/>
        <xdr:cNvSpPr txBox="1"/>
      </xdr:nvSpPr>
      <xdr:spPr>
        <a:xfrm>
          <a:off x="9372111" y="131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7468</xdr:rowOff>
    </xdr:from>
    <xdr:to>
      <xdr:col>46</xdr:col>
      <xdr:colOff>38100</xdr:colOff>
      <xdr:row>78</xdr:row>
      <xdr:rowOff>109068</xdr:rowOff>
    </xdr:to>
    <xdr:sp macro="" textlink="">
      <xdr:nvSpPr>
        <xdr:cNvPr id="422" name="楕円 421"/>
        <xdr:cNvSpPr/>
      </xdr:nvSpPr>
      <xdr:spPr>
        <a:xfrm>
          <a:off x="8699500" y="133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125595</xdr:rowOff>
    </xdr:from>
    <xdr:ext cx="534377" cy="259045"/>
    <xdr:sp macro="" textlink="">
      <xdr:nvSpPr>
        <xdr:cNvPr id="423" name="テキスト ボックス 422"/>
        <xdr:cNvSpPr txBox="1"/>
      </xdr:nvSpPr>
      <xdr:spPr>
        <a:xfrm>
          <a:off x="8483111" y="131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135000</xdr:rowOff>
    </xdr:from>
    <xdr:to>
      <xdr:col>41</xdr:col>
      <xdr:colOff>101600</xdr:colOff>
      <xdr:row>78</xdr:row>
      <xdr:rowOff>65150</xdr:rowOff>
    </xdr:to>
    <xdr:sp macro="" textlink="">
      <xdr:nvSpPr>
        <xdr:cNvPr id="424" name="楕円 423"/>
        <xdr:cNvSpPr/>
      </xdr:nvSpPr>
      <xdr:spPr>
        <a:xfrm>
          <a:off x="7810500" y="133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81677</xdr:rowOff>
    </xdr:from>
    <xdr:ext cx="534377" cy="259045"/>
    <xdr:sp macro="" textlink="">
      <xdr:nvSpPr>
        <xdr:cNvPr id="425" name="テキスト ボックス 424"/>
        <xdr:cNvSpPr txBox="1"/>
      </xdr:nvSpPr>
      <xdr:spPr>
        <a:xfrm>
          <a:off x="7594111" y="1311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143535</xdr:rowOff>
    </xdr:from>
    <xdr:to>
      <xdr:col>36</xdr:col>
      <xdr:colOff>165100</xdr:colOff>
      <xdr:row>78</xdr:row>
      <xdr:rowOff>73685</xdr:rowOff>
    </xdr:to>
    <xdr:sp macro="" textlink="">
      <xdr:nvSpPr>
        <xdr:cNvPr id="426" name="楕円 425"/>
        <xdr:cNvSpPr/>
      </xdr:nvSpPr>
      <xdr:spPr>
        <a:xfrm>
          <a:off x="6921500" y="133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90212</xdr:rowOff>
    </xdr:from>
    <xdr:ext cx="534377" cy="259045"/>
    <xdr:sp macro="" textlink="">
      <xdr:nvSpPr>
        <xdr:cNvPr id="427" name="テキスト ボックス 426"/>
        <xdr:cNvSpPr txBox="1"/>
      </xdr:nvSpPr>
      <xdr:spPr>
        <a:xfrm>
          <a:off x="6705111" y="131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47134</xdr:rowOff>
    </xdr:from>
    <xdr:to>
      <xdr:col>54</xdr:col>
      <xdr:colOff>189865</xdr:colOff>
      <xdr:row>97</xdr:row>
      <xdr:rowOff>148261</xdr:rowOff>
    </xdr:to>
    <xdr:cxnSp macro="">
      <xdr:nvCxnSpPr>
        <xdr:cNvPr id="447" name="直線コネクタ 446"/>
        <xdr:cNvCxnSpPr/>
      </xdr:nvCxnSpPr>
      <xdr:spPr>
        <a:xfrm flipV="1">
          <a:off x="10475595" y="15649084"/>
          <a:ext cx="1270" cy="11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152088</xdr:rowOff>
    </xdr:from>
    <xdr:ext cx="469744" cy="259045"/>
    <xdr:sp macro="" textlink="">
      <xdr:nvSpPr>
        <xdr:cNvPr id="448" name="普通建設事業費 （ うち更新整備　）最小値テキスト"/>
        <xdr:cNvSpPr txBox="1"/>
      </xdr:nvSpPr>
      <xdr:spPr>
        <a:xfrm>
          <a:off x="10528300" y="16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148261</xdr:rowOff>
    </xdr:from>
    <xdr:to>
      <xdr:col>55</xdr:col>
      <xdr:colOff>88900</xdr:colOff>
      <xdr:row>97</xdr:row>
      <xdr:rowOff>148261</xdr:rowOff>
    </xdr:to>
    <xdr:cxnSp macro="">
      <xdr:nvCxnSpPr>
        <xdr:cNvPr id="449" name="直線コネクタ 448"/>
        <xdr:cNvCxnSpPr/>
      </xdr:nvCxnSpPr>
      <xdr:spPr>
        <a:xfrm>
          <a:off x="10388600" y="1677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165261</xdr:rowOff>
    </xdr:from>
    <xdr:ext cx="599010" cy="259045"/>
    <xdr:sp macro="" textlink="">
      <xdr:nvSpPr>
        <xdr:cNvPr id="450" name="普通建設事業費 （ うち更新整備　）最大値テキスト"/>
        <xdr:cNvSpPr txBox="1"/>
      </xdr:nvSpPr>
      <xdr:spPr>
        <a:xfrm>
          <a:off x="10528300" y="154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47134</xdr:rowOff>
    </xdr:from>
    <xdr:to>
      <xdr:col>55</xdr:col>
      <xdr:colOff>88900</xdr:colOff>
      <xdr:row>91</xdr:row>
      <xdr:rowOff>47134</xdr:rowOff>
    </xdr:to>
    <xdr:cxnSp macro="">
      <xdr:nvCxnSpPr>
        <xdr:cNvPr id="451" name="直線コネクタ 450"/>
        <xdr:cNvCxnSpPr/>
      </xdr:nvCxnSpPr>
      <xdr:spPr>
        <a:xfrm>
          <a:off x="10388600" y="156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68016</xdr:rowOff>
    </xdr:from>
    <xdr:to>
      <xdr:col>55</xdr:col>
      <xdr:colOff>0</xdr:colOff>
      <xdr:row>97</xdr:row>
      <xdr:rowOff>96261</xdr:rowOff>
    </xdr:to>
    <xdr:cxnSp macro="">
      <xdr:nvCxnSpPr>
        <xdr:cNvPr id="452" name="直線コネクタ 451"/>
        <xdr:cNvCxnSpPr/>
      </xdr:nvCxnSpPr>
      <xdr:spPr>
        <a:xfrm flipV="1">
          <a:off x="9639300" y="16698666"/>
          <a:ext cx="8382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122876</xdr:rowOff>
    </xdr:from>
    <xdr:ext cx="534377" cy="259045"/>
    <xdr:sp macro="" textlink="">
      <xdr:nvSpPr>
        <xdr:cNvPr id="453" name="普通建設事業費 （ うち更新整備　）平均値テキスト"/>
        <xdr:cNvSpPr txBox="1"/>
      </xdr:nvSpPr>
      <xdr:spPr>
        <a:xfrm>
          <a:off x="10528300" y="16410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99999</xdr:rowOff>
    </xdr:from>
    <xdr:to>
      <xdr:col>55</xdr:col>
      <xdr:colOff>50800</xdr:colOff>
      <xdr:row>97</xdr:row>
      <xdr:rowOff>30149</xdr:rowOff>
    </xdr:to>
    <xdr:sp macro="" textlink="">
      <xdr:nvSpPr>
        <xdr:cNvPr id="454" name="フローチャート: 判断 453"/>
        <xdr:cNvSpPr/>
      </xdr:nvSpPr>
      <xdr:spPr>
        <a:xfrm>
          <a:off x="104267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94642</xdr:rowOff>
    </xdr:from>
    <xdr:to>
      <xdr:col>50</xdr:col>
      <xdr:colOff>114300</xdr:colOff>
      <xdr:row>97</xdr:row>
      <xdr:rowOff>96261</xdr:rowOff>
    </xdr:to>
    <xdr:cxnSp macro="">
      <xdr:nvCxnSpPr>
        <xdr:cNvPr id="455" name="直線コネクタ 454"/>
        <xdr:cNvCxnSpPr/>
      </xdr:nvCxnSpPr>
      <xdr:spPr>
        <a:xfrm>
          <a:off x="8750300" y="16725292"/>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128797</xdr:rowOff>
    </xdr:from>
    <xdr:to>
      <xdr:col>50</xdr:col>
      <xdr:colOff>165100</xdr:colOff>
      <xdr:row>97</xdr:row>
      <xdr:rowOff>58947</xdr:rowOff>
    </xdr:to>
    <xdr:sp macro="" textlink="">
      <xdr:nvSpPr>
        <xdr:cNvPr id="456" name="フローチャート: 判断 455"/>
        <xdr:cNvSpPr/>
      </xdr:nvSpPr>
      <xdr:spPr>
        <a:xfrm>
          <a:off x="9588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75474</xdr:rowOff>
    </xdr:from>
    <xdr:ext cx="534377" cy="259045"/>
    <xdr:sp macro="" textlink="">
      <xdr:nvSpPr>
        <xdr:cNvPr id="457" name="テキスト ボックス 456"/>
        <xdr:cNvSpPr txBox="1"/>
      </xdr:nvSpPr>
      <xdr:spPr>
        <a:xfrm>
          <a:off x="9372111" y="163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94642</xdr:rowOff>
    </xdr:from>
    <xdr:to>
      <xdr:col>45</xdr:col>
      <xdr:colOff>177800</xdr:colOff>
      <xdr:row>98</xdr:row>
      <xdr:rowOff>905</xdr:rowOff>
    </xdr:to>
    <xdr:cxnSp macro="">
      <xdr:nvCxnSpPr>
        <xdr:cNvPr id="458" name="直線コネクタ 457"/>
        <xdr:cNvCxnSpPr/>
      </xdr:nvCxnSpPr>
      <xdr:spPr>
        <a:xfrm flipV="1">
          <a:off x="7861300" y="16725292"/>
          <a:ext cx="889000" cy="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128763</xdr:rowOff>
    </xdr:from>
    <xdr:to>
      <xdr:col>46</xdr:col>
      <xdr:colOff>38100</xdr:colOff>
      <xdr:row>97</xdr:row>
      <xdr:rowOff>58913</xdr:rowOff>
    </xdr:to>
    <xdr:sp macro="" textlink="">
      <xdr:nvSpPr>
        <xdr:cNvPr id="459" name="フローチャート: 判断 458"/>
        <xdr:cNvSpPr/>
      </xdr:nvSpPr>
      <xdr:spPr>
        <a:xfrm>
          <a:off x="8699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75440</xdr:rowOff>
    </xdr:from>
    <xdr:ext cx="534377" cy="259045"/>
    <xdr:sp macro="" textlink="">
      <xdr:nvSpPr>
        <xdr:cNvPr id="460" name="テキスト ボックス 459"/>
        <xdr:cNvSpPr txBox="1"/>
      </xdr:nvSpPr>
      <xdr:spPr>
        <a:xfrm>
          <a:off x="8483111" y="163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141677</xdr:rowOff>
    </xdr:from>
    <xdr:to>
      <xdr:col>41</xdr:col>
      <xdr:colOff>50800</xdr:colOff>
      <xdr:row>98</xdr:row>
      <xdr:rowOff>905</xdr:rowOff>
    </xdr:to>
    <xdr:cxnSp macro="">
      <xdr:nvCxnSpPr>
        <xdr:cNvPr id="461" name="直線コネクタ 460"/>
        <xdr:cNvCxnSpPr/>
      </xdr:nvCxnSpPr>
      <xdr:spPr>
        <a:xfrm>
          <a:off x="6972300" y="16772327"/>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2" name="フローチャート: 判断 461"/>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102043</xdr:rowOff>
    </xdr:from>
    <xdr:ext cx="534377" cy="259045"/>
    <xdr:sp macro="" textlink="">
      <xdr:nvSpPr>
        <xdr:cNvPr id="463" name="テキスト ボックス 462"/>
        <xdr:cNvSpPr txBox="1"/>
      </xdr:nvSpPr>
      <xdr:spPr>
        <a:xfrm>
          <a:off x="7594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159748</xdr:rowOff>
    </xdr:from>
    <xdr:to>
      <xdr:col>36</xdr:col>
      <xdr:colOff>165100</xdr:colOff>
      <xdr:row>97</xdr:row>
      <xdr:rowOff>89898</xdr:rowOff>
    </xdr:to>
    <xdr:sp macro="" textlink="">
      <xdr:nvSpPr>
        <xdr:cNvPr id="464" name="フローチャート: 判断 463"/>
        <xdr:cNvSpPr/>
      </xdr:nvSpPr>
      <xdr:spPr>
        <a:xfrm>
          <a:off x="6921500" y="1661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106425</xdr:rowOff>
    </xdr:from>
    <xdr:ext cx="534377" cy="259045"/>
    <xdr:sp macro="" textlink="">
      <xdr:nvSpPr>
        <xdr:cNvPr id="465" name="テキスト ボックス 464"/>
        <xdr:cNvSpPr txBox="1"/>
      </xdr:nvSpPr>
      <xdr:spPr>
        <a:xfrm>
          <a:off x="6705111" y="163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17216</xdr:rowOff>
    </xdr:from>
    <xdr:to>
      <xdr:col>55</xdr:col>
      <xdr:colOff>50800</xdr:colOff>
      <xdr:row>97</xdr:row>
      <xdr:rowOff>118816</xdr:rowOff>
    </xdr:to>
    <xdr:sp macro="" textlink="">
      <xdr:nvSpPr>
        <xdr:cNvPr id="471" name="楕円 470"/>
        <xdr:cNvSpPr/>
      </xdr:nvSpPr>
      <xdr:spPr>
        <a:xfrm>
          <a:off x="10426700" y="166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103593</xdr:rowOff>
    </xdr:from>
    <xdr:ext cx="534377" cy="259045"/>
    <xdr:sp macro="" textlink="">
      <xdr:nvSpPr>
        <xdr:cNvPr id="472" name="普通建設事業費 （ うち更新整備　）該当値テキスト"/>
        <xdr:cNvSpPr txBox="1"/>
      </xdr:nvSpPr>
      <xdr:spPr>
        <a:xfrm>
          <a:off x="10528300" y="165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45461</xdr:rowOff>
    </xdr:from>
    <xdr:to>
      <xdr:col>50</xdr:col>
      <xdr:colOff>165100</xdr:colOff>
      <xdr:row>97</xdr:row>
      <xdr:rowOff>147061</xdr:rowOff>
    </xdr:to>
    <xdr:sp macro="" textlink="">
      <xdr:nvSpPr>
        <xdr:cNvPr id="473" name="楕円 472"/>
        <xdr:cNvSpPr/>
      </xdr:nvSpPr>
      <xdr:spPr>
        <a:xfrm>
          <a:off x="9588500" y="166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138188</xdr:rowOff>
    </xdr:from>
    <xdr:ext cx="534377" cy="259045"/>
    <xdr:sp macro="" textlink="">
      <xdr:nvSpPr>
        <xdr:cNvPr id="474" name="テキスト ボックス 473"/>
        <xdr:cNvSpPr txBox="1"/>
      </xdr:nvSpPr>
      <xdr:spPr>
        <a:xfrm>
          <a:off x="9372111" y="167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43842</xdr:rowOff>
    </xdr:from>
    <xdr:to>
      <xdr:col>46</xdr:col>
      <xdr:colOff>38100</xdr:colOff>
      <xdr:row>97</xdr:row>
      <xdr:rowOff>145442</xdr:rowOff>
    </xdr:to>
    <xdr:sp macro="" textlink="">
      <xdr:nvSpPr>
        <xdr:cNvPr id="475" name="楕円 474"/>
        <xdr:cNvSpPr/>
      </xdr:nvSpPr>
      <xdr:spPr>
        <a:xfrm>
          <a:off x="8699500" y="166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136569</xdr:rowOff>
    </xdr:from>
    <xdr:ext cx="534377" cy="259045"/>
    <xdr:sp macro="" textlink="">
      <xdr:nvSpPr>
        <xdr:cNvPr id="476" name="テキスト ボックス 475"/>
        <xdr:cNvSpPr txBox="1"/>
      </xdr:nvSpPr>
      <xdr:spPr>
        <a:xfrm>
          <a:off x="8483111" y="167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121555</xdr:rowOff>
    </xdr:from>
    <xdr:to>
      <xdr:col>41</xdr:col>
      <xdr:colOff>101600</xdr:colOff>
      <xdr:row>98</xdr:row>
      <xdr:rowOff>51705</xdr:rowOff>
    </xdr:to>
    <xdr:sp macro="" textlink="">
      <xdr:nvSpPr>
        <xdr:cNvPr id="477" name="楕円 476"/>
        <xdr:cNvSpPr/>
      </xdr:nvSpPr>
      <xdr:spPr>
        <a:xfrm>
          <a:off x="7810500" y="167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42832</xdr:rowOff>
    </xdr:from>
    <xdr:ext cx="469744" cy="259045"/>
    <xdr:sp macro="" textlink="">
      <xdr:nvSpPr>
        <xdr:cNvPr id="478" name="テキスト ボックス 477"/>
        <xdr:cNvSpPr txBox="1"/>
      </xdr:nvSpPr>
      <xdr:spPr>
        <a:xfrm>
          <a:off x="7626428" y="1684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90877</xdr:rowOff>
    </xdr:from>
    <xdr:to>
      <xdr:col>36</xdr:col>
      <xdr:colOff>165100</xdr:colOff>
      <xdr:row>98</xdr:row>
      <xdr:rowOff>21027</xdr:rowOff>
    </xdr:to>
    <xdr:sp macro="" textlink="">
      <xdr:nvSpPr>
        <xdr:cNvPr id="479" name="楕円 478"/>
        <xdr:cNvSpPr/>
      </xdr:nvSpPr>
      <xdr:spPr>
        <a:xfrm>
          <a:off x="6921500" y="167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12154</xdr:rowOff>
    </xdr:from>
    <xdr:ext cx="469744" cy="259045"/>
    <xdr:sp macro="" textlink="">
      <xdr:nvSpPr>
        <xdr:cNvPr id="480" name="テキスト ボックス 479"/>
        <xdr:cNvSpPr txBox="1"/>
      </xdr:nvSpPr>
      <xdr:spPr>
        <a:xfrm>
          <a:off x="6737428" y="168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4" name="直線コネクタ 503"/>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07"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08" name="直線コネクタ 507"/>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23305</xdr:rowOff>
    </xdr:from>
    <xdr:to>
      <xdr:col>85</xdr:col>
      <xdr:colOff>127000</xdr:colOff>
      <xdr:row>39</xdr:row>
      <xdr:rowOff>35992</xdr:rowOff>
    </xdr:to>
    <xdr:cxnSp macro="">
      <xdr:nvCxnSpPr>
        <xdr:cNvPr id="509" name="直線コネクタ 508"/>
        <xdr:cNvCxnSpPr/>
      </xdr:nvCxnSpPr>
      <xdr:spPr>
        <a:xfrm>
          <a:off x="15481300" y="6709855"/>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0"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1" name="フローチャート: 判断 510"/>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23305</xdr:rowOff>
    </xdr:from>
    <xdr:to>
      <xdr:col>81</xdr:col>
      <xdr:colOff>50800</xdr:colOff>
      <xdr:row>39</xdr:row>
      <xdr:rowOff>44450</xdr:rowOff>
    </xdr:to>
    <xdr:cxnSp macro="">
      <xdr:nvCxnSpPr>
        <xdr:cNvPr id="512" name="直線コネクタ 511"/>
        <xdr:cNvCxnSpPr/>
      </xdr:nvCxnSpPr>
      <xdr:spPr>
        <a:xfrm flipV="1">
          <a:off x="14592300" y="6709855"/>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3" name="フローチャート: 判断 512"/>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4" name="テキスト ボックス 513"/>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41687</xdr:rowOff>
    </xdr:from>
    <xdr:to>
      <xdr:col>76</xdr:col>
      <xdr:colOff>114300</xdr:colOff>
      <xdr:row>39</xdr:row>
      <xdr:rowOff>44450</xdr:rowOff>
    </xdr:to>
    <xdr:cxnSp macro="">
      <xdr:nvCxnSpPr>
        <xdr:cNvPr id="515" name="直線コネクタ 514"/>
        <xdr:cNvCxnSpPr/>
      </xdr:nvCxnSpPr>
      <xdr:spPr>
        <a:xfrm>
          <a:off x="13703300" y="6728237"/>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16" name="フローチャート: 判断 515"/>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17" name="テキスト ボックス 516"/>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130632</xdr:rowOff>
    </xdr:from>
    <xdr:to>
      <xdr:col>71</xdr:col>
      <xdr:colOff>177800</xdr:colOff>
      <xdr:row>39</xdr:row>
      <xdr:rowOff>41687</xdr:rowOff>
    </xdr:to>
    <xdr:cxnSp macro="">
      <xdr:nvCxnSpPr>
        <xdr:cNvPr id="518" name="直線コネクタ 517"/>
        <xdr:cNvCxnSpPr/>
      </xdr:nvCxnSpPr>
      <xdr:spPr>
        <a:xfrm>
          <a:off x="12814300" y="6645732"/>
          <a:ext cx="889000" cy="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19" name="フローチャート: 判断 518"/>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0" name="テキスト ボックス 519"/>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1" name="フローチャート: 判断 520"/>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63402</xdr:rowOff>
    </xdr:from>
    <xdr:ext cx="469744" cy="259045"/>
    <xdr:sp macro="" textlink="">
      <xdr:nvSpPr>
        <xdr:cNvPr id="522" name="テキスト ボックス 521"/>
        <xdr:cNvSpPr txBox="1"/>
      </xdr:nvSpPr>
      <xdr:spPr>
        <a:xfrm>
          <a:off x="12579428" y="6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156642</xdr:rowOff>
    </xdr:from>
    <xdr:to>
      <xdr:col>85</xdr:col>
      <xdr:colOff>177800</xdr:colOff>
      <xdr:row>39</xdr:row>
      <xdr:rowOff>86792</xdr:rowOff>
    </xdr:to>
    <xdr:sp macro="" textlink="">
      <xdr:nvSpPr>
        <xdr:cNvPr id="528" name="楕円 527"/>
        <xdr:cNvSpPr/>
      </xdr:nvSpPr>
      <xdr:spPr>
        <a:xfrm>
          <a:off x="162687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71569</xdr:rowOff>
    </xdr:from>
    <xdr:ext cx="378565" cy="259045"/>
    <xdr:sp macro="" textlink="">
      <xdr:nvSpPr>
        <xdr:cNvPr id="529" name="災害復旧事業費該当値テキスト"/>
        <xdr:cNvSpPr txBox="1"/>
      </xdr:nvSpPr>
      <xdr:spPr>
        <a:xfrm>
          <a:off x="16370300" y="658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143955</xdr:rowOff>
    </xdr:from>
    <xdr:to>
      <xdr:col>81</xdr:col>
      <xdr:colOff>101600</xdr:colOff>
      <xdr:row>39</xdr:row>
      <xdr:rowOff>74105</xdr:rowOff>
    </xdr:to>
    <xdr:sp macro="" textlink="">
      <xdr:nvSpPr>
        <xdr:cNvPr id="530" name="楕円 529"/>
        <xdr:cNvSpPr/>
      </xdr:nvSpPr>
      <xdr:spPr>
        <a:xfrm>
          <a:off x="15430500" y="66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65232</xdr:rowOff>
    </xdr:from>
    <xdr:ext cx="469744" cy="259045"/>
    <xdr:sp macro="" textlink="">
      <xdr:nvSpPr>
        <xdr:cNvPr id="531" name="テキスト ボックス 530"/>
        <xdr:cNvSpPr txBox="1"/>
      </xdr:nvSpPr>
      <xdr:spPr>
        <a:xfrm>
          <a:off x="15246428" y="675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162337</xdr:rowOff>
    </xdr:from>
    <xdr:to>
      <xdr:col>72</xdr:col>
      <xdr:colOff>38100</xdr:colOff>
      <xdr:row>39</xdr:row>
      <xdr:rowOff>92487</xdr:rowOff>
    </xdr:to>
    <xdr:sp macro="" textlink="">
      <xdr:nvSpPr>
        <xdr:cNvPr id="534" name="楕円 533"/>
        <xdr:cNvSpPr/>
      </xdr:nvSpPr>
      <xdr:spPr>
        <a:xfrm>
          <a:off x="13652500" y="66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83614</xdr:rowOff>
    </xdr:from>
    <xdr:ext cx="378565" cy="259045"/>
    <xdr:sp macro="" textlink="">
      <xdr:nvSpPr>
        <xdr:cNvPr id="535" name="テキスト ボックス 534"/>
        <xdr:cNvSpPr txBox="1"/>
      </xdr:nvSpPr>
      <xdr:spPr>
        <a:xfrm>
          <a:off x="13514017" y="67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79832</xdr:rowOff>
    </xdr:from>
    <xdr:to>
      <xdr:col>67</xdr:col>
      <xdr:colOff>101600</xdr:colOff>
      <xdr:row>39</xdr:row>
      <xdr:rowOff>9982</xdr:rowOff>
    </xdr:to>
    <xdr:sp macro="" textlink="">
      <xdr:nvSpPr>
        <xdr:cNvPr id="536" name="楕円 535"/>
        <xdr:cNvSpPr/>
      </xdr:nvSpPr>
      <xdr:spPr>
        <a:xfrm>
          <a:off x="12763500" y="65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26509</xdr:rowOff>
    </xdr:from>
    <xdr:ext cx="469744" cy="259045"/>
    <xdr:sp macro="" textlink="">
      <xdr:nvSpPr>
        <xdr:cNvPr id="537" name="テキスト ボックス 536"/>
        <xdr:cNvSpPr txBox="1"/>
      </xdr:nvSpPr>
      <xdr:spPr>
        <a:xfrm>
          <a:off x="12579428" y="63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6" name="テキスト ボックス 60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2" name="直線コネクタ 61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4" name="直線コネクタ 61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16" name="直線コネクタ 61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169038</xdr:rowOff>
    </xdr:from>
    <xdr:to>
      <xdr:col>85</xdr:col>
      <xdr:colOff>127000</xdr:colOff>
      <xdr:row>77</xdr:row>
      <xdr:rowOff>603</xdr:rowOff>
    </xdr:to>
    <xdr:cxnSp macro="">
      <xdr:nvCxnSpPr>
        <xdr:cNvPr id="617" name="直線コネクタ 616"/>
        <xdr:cNvCxnSpPr/>
      </xdr:nvCxnSpPr>
      <xdr:spPr>
        <a:xfrm flipV="1">
          <a:off x="15481300" y="13199238"/>
          <a:ext cx="8382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1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19" name="フローチャート: 判断 61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603</xdr:rowOff>
    </xdr:from>
    <xdr:to>
      <xdr:col>81</xdr:col>
      <xdr:colOff>50800</xdr:colOff>
      <xdr:row>77</xdr:row>
      <xdr:rowOff>14264</xdr:rowOff>
    </xdr:to>
    <xdr:cxnSp macro="">
      <xdr:nvCxnSpPr>
        <xdr:cNvPr id="620" name="直線コネクタ 619"/>
        <xdr:cNvCxnSpPr/>
      </xdr:nvCxnSpPr>
      <xdr:spPr>
        <a:xfrm flipV="1">
          <a:off x="14592300" y="13202253"/>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1" name="フローチャート: 判断 62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2" name="テキスト ボックス 62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7831</xdr:rowOff>
    </xdr:from>
    <xdr:to>
      <xdr:col>76</xdr:col>
      <xdr:colOff>114300</xdr:colOff>
      <xdr:row>77</xdr:row>
      <xdr:rowOff>14264</xdr:rowOff>
    </xdr:to>
    <xdr:cxnSp macro="">
      <xdr:nvCxnSpPr>
        <xdr:cNvPr id="623" name="直線コネクタ 622"/>
        <xdr:cNvCxnSpPr/>
      </xdr:nvCxnSpPr>
      <xdr:spPr>
        <a:xfrm>
          <a:off x="13703300" y="13209481"/>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4" name="フローチャート: 判断 62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5" name="テキスト ボックス 62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160274</xdr:rowOff>
    </xdr:from>
    <xdr:to>
      <xdr:col>71</xdr:col>
      <xdr:colOff>177800</xdr:colOff>
      <xdr:row>77</xdr:row>
      <xdr:rowOff>7831</xdr:rowOff>
    </xdr:to>
    <xdr:cxnSp macro="">
      <xdr:nvCxnSpPr>
        <xdr:cNvPr id="626" name="直線コネクタ 625"/>
        <xdr:cNvCxnSpPr/>
      </xdr:nvCxnSpPr>
      <xdr:spPr>
        <a:xfrm>
          <a:off x="12814300" y="13190474"/>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27" name="フローチャート: 判断 62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28" name="テキスト ボックス 62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29" name="フローチャート: 判断 628"/>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109687</xdr:rowOff>
    </xdr:from>
    <xdr:ext cx="534377" cy="259045"/>
    <xdr:sp macro="" textlink="">
      <xdr:nvSpPr>
        <xdr:cNvPr id="630" name="テキスト ボックス 629"/>
        <xdr:cNvSpPr txBox="1"/>
      </xdr:nvSpPr>
      <xdr:spPr>
        <a:xfrm>
          <a:off x="12547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118238</xdr:rowOff>
    </xdr:from>
    <xdr:to>
      <xdr:col>85</xdr:col>
      <xdr:colOff>177800</xdr:colOff>
      <xdr:row>77</xdr:row>
      <xdr:rowOff>48388</xdr:rowOff>
    </xdr:to>
    <xdr:sp macro="" textlink="">
      <xdr:nvSpPr>
        <xdr:cNvPr id="636" name="楕円 635"/>
        <xdr:cNvSpPr/>
      </xdr:nvSpPr>
      <xdr:spPr>
        <a:xfrm>
          <a:off x="16268700" y="13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96665</xdr:rowOff>
    </xdr:from>
    <xdr:ext cx="534377" cy="259045"/>
    <xdr:sp macro="" textlink="">
      <xdr:nvSpPr>
        <xdr:cNvPr id="637" name="公債費該当値テキスト"/>
        <xdr:cNvSpPr txBox="1"/>
      </xdr:nvSpPr>
      <xdr:spPr>
        <a:xfrm>
          <a:off x="16370300" y="131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121253</xdr:rowOff>
    </xdr:from>
    <xdr:to>
      <xdr:col>81</xdr:col>
      <xdr:colOff>101600</xdr:colOff>
      <xdr:row>77</xdr:row>
      <xdr:rowOff>51403</xdr:rowOff>
    </xdr:to>
    <xdr:sp macro="" textlink="">
      <xdr:nvSpPr>
        <xdr:cNvPr id="638" name="楕円 637"/>
        <xdr:cNvSpPr/>
      </xdr:nvSpPr>
      <xdr:spPr>
        <a:xfrm>
          <a:off x="15430500" y="131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42530</xdr:rowOff>
    </xdr:from>
    <xdr:ext cx="534377" cy="259045"/>
    <xdr:sp macro="" textlink="">
      <xdr:nvSpPr>
        <xdr:cNvPr id="639" name="テキスト ボックス 638"/>
        <xdr:cNvSpPr txBox="1"/>
      </xdr:nvSpPr>
      <xdr:spPr>
        <a:xfrm>
          <a:off x="15214111" y="132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134914</xdr:rowOff>
    </xdr:from>
    <xdr:to>
      <xdr:col>76</xdr:col>
      <xdr:colOff>165100</xdr:colOff>
      <xdr:row>77</xdr:row>
      <xdr:rowOff>65064</xdr:rowOff>
    </xdr:to>
    <xdr:sp macro="" textlink="">
      <xdr:nvSpPr>
        <xdr:cNvPr id="640" name="楕円 639"/>
        <xdr:cNvSpPr/>
      </xdr:nvSpPr>
      <xdr:spPr>
        <a:xfrm>
          <a:off x="14541500" y="131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56191</xdr:rowOff>
    </xdr:from>
    <xdr:ext cx="534377" cy="259045"/>
    <xdr:sp macro="" textlink="">
      <xdr:nvSpPr>
        <xdr:cNvPr id="641" name="テキスト ボックス 640"/>
        <xdr:cNvSpPr txBox="1"/>
      </xdr:nvSpPr>
      <xdr:spPr>
        <a:xfrm>
          <a:off x="14325111" y="132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128481</xdr:rowOff>
    </xdr:from>
    <xdr:to>
      <xdr:col>72</xdr:col>
      <xdr:colOff>38100</xdr:colOff>
      <xdr:row>77</xdr:row>
      <xdr:rowOff>58631</xdr:rowOff>
    </xdr:to>
    <xdr:sp macro="" textlink="">
      <xdr:nvSpPr>
        <xdr:cNvPr id="642" name="楕円 641"/>
        <xdr:cNvSpPr/>
      </xdr:nvSpPr>
      <xdr:spPr>
        <a:xfrm>
          <a:off x="13652500" y="131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49758</xdr:rowOff>
    </xdr:from>
    <xdr:ext cx="534377" cy="259045"/>
    <xdr:sp macro="" textlink="">
      <xdr:nvSpPr>
        <xdr:cNvPr id="643" name="テキスト ボックス 642"/>
        <xdr:cNvSpPr txBox="1"/>
      </xdr:nvSpPr>
      <xdr:spPr>
        <a:xfrm>
          <a:off x="13436111" y="1325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109474</xdr:rowOff>
    </xdr:from>
    <xdr:to>
      <xdr:col>67</xdr:col>
      <xdr:colOff>101600</xdr:colOff>
      <xdr:row>77</xdr:row>
      <xdr:rowOff>39624</xdr:rowOff>
    </xdr:to>
    <xdr:sp macro="" textlink="">
      <xdr:nvSpPr>
        <xdr:cNvPr id="644" name="楕円 643"/>
        <xdr:cNvSpPr/>
      </xdr:nvSpPr>
      <xdr:spPr>
        <a:xfrm>
          <a:off x="12763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30751</xdr:rowOff>
    </xdr:from>
    <xdr:ext cx="534377" cy="259045"/>
    <xdr:sp macro="" textlink="">
      <xdr:nvSpPr>
        <xdr:cNvPr id="645" name="テキスト ボックス 644"/>
        <xdr:cNvSpPr txBox="1"/>
      </xdr:nvSpPr>
      <xdr:spPr>
        <a:xfrm>
          <a:off x="12547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6" name="直線コネクタ 65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7" name="テキスト ボックス 65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0" name="直線コネクタ 65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1" name="テキスト ボックス 66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5" name="直線コネクタ 66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6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67" name="直線コネクタ 66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6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69" name="直線コネクタ 66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113467</xdr:rowOff>
    </xdr:from>
    <xdr:to>
      <xdr:col>85</xdr:col>
      <xdr:colOff>127000</xdr:colOff>
      <xdr:row>97</xdr:row>
      <xdr:rowOff>154805</xdr:rowOff>
    </xdr:to>
    <xdr:cxnSp macro="">
      <xdr:nvCxnSpPr>
        <xdr:cNvPr id="670" name="直線コネクタ 669"/>
        <xdr:cNvCxnSpPr/>
      </xdr:nvCxnSpPr>
      <xdr:spPr>
        <a:xfrm flipV="1">
          <a:off x="15481300" y="16744117"/>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2" name="フローチャート: 判断 67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100912</xdr:rowOff>
    </xdr:from>
    <xdr:to>
      <xdr:col>81</xdr:col>
      <xdr:colOff>50800</xdr:colOff>
      <xdr:row>97</xdr:row>
      <xdr:rowOff>154805</xdr:rowOff>
    </xdr:to>
    <xdr:cxnSp macro="">
      <xdr:nvCxnSpPr>
        <xdr:cNvPr id="673" name="直線コネクタ 672"/>
        <xdr:cNvCxnSpPr/>
      </xdr:nvCxnSpPr>
      <xdr:spPr>
        <a:xfrm>
          <a:off x="14592300" y="16731562"/>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4" name="フローチャート: 判断 67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5" name="テキスト ボックス 67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64463</xdr:rowOff>
    </xdr:from>
    <xdr:to>
      <xdr:col>76</xdr:col>
      <xdr:colOff>114300</xdr:colOff>
      <xdr:row>97</xdr:row>
      <xdr:rowOff>100912</xdr:rowOff>
    </xdr:to>
    <xdr:cxnSp macro="">
      <xdr:nvCxnSpPr>
        <xdr:cNvPr id="676" name="直線コネクタ 675"/>
        <xdr:cNvCxnSpPr/>
      </xdr:nvCxnSpPr>
      <xdr:spPr>
        <a:xfrm>
          <a:off x="13703300" y="16695113"/>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77" name="フローチャート: 判断 67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78" name="テキスト ボックス 67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24777</xdr:rowOff>
    </xdr:from>
    <xdr:to>
      <xdr:col>71</xdr:col>
      <xdr:colOff>177800</xdr:colOff>
      <xdr:row>97</xdr:row>
      <xdr:rowOff>64463</xdr:rowOff>
    </xdr:to>
    <xdr:cxnSp macro="">
      <xdr:nvCxnSpPr>
        <xdr:cNvPr id="679" name="直線コネクタ 678"/>
        <xdr:cNvCxnSpPr/>
      </xdr:nvCxnSpPr>
      <xdr:spPr>
        <a:xfrm>
          <a:off x="12814300" y="16655427"/>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0" name="フローチャート: 判断 67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1" name="テキスト ボックス 68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2" name="フローチャート: 判断 681"/>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158190</xdr:rowOff>
    </xdr:from>
    <xdr:ext cx="534377" cy="259045"/>
    <xdr:sp macro="" textlink="">
      <xdr:nvSpPr>
        <xdr:cNvPr id="683" name="テキスト ボックス 682"/>
        <xdr:cNvSpPr txBox="1"/>
      </xdr:nvSpPr>
      <xdr:spPr>
        <a:xfrm>
          <a:off x="12547111" y="1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62667</xdr:rowOff>
    </xdr:from>
    <xdr:to>
      <xdr:col>85</xdr:col>
      <xdr:colOff>177800</xdr:colOff>
      <xdr:row>97</xdr:row>
      <xdr:rowOff>164267</xdr:rowOff>
    </xdr:to>
    <xdr:sp macro="" textlink="">
      <xdr:nvSpPr>
        <xdr:cNvPr id="689" name="楕円 688"/>
        <xdr:cNvSpPr/>
      </xdr:nvSpPr>
      <xdr:spPr>
        <a:xfrm>
          <a:off x="16268700" y="166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22044</xdr:rowOff>
    </xdr:from>
    <xdr:ext cx="534377" cy="259045"/>
    <xdr:sp macro="" textlink="">
      <xdr:nvSpPr>
        <xdr:cNvPr id="690" name="積立金該当値テキスト"/>
        <xdr:cNvSpPr txBox="1"/>
      </xdr:nvSpPr>
      <xdr:spPr>
        <a:xfrm>
          <a:off x="16370300" y="164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104005</xdr:rowOff>
    </xdr:from>
    <xdr:to>
      <xdr:col>81</xdr:col>
      <xdr:colOff>101600</xdr:colOff>
      <xdr:row>98</xdr:row>
      <xdr:rowOff>34155</xdr:rowOff>
    </xdr:to>
    <xdr:sp macro="" textlink="">
      <xdr:nvSpPr>
        <xdr:cNvPr id="691" name="楕円 690"/>
        <xdr:cNvSpPr/>
      </xdr:nvSpPr>
      <xdr:spPr>
        <a:xfrm>
          <a:off x="15430500" y="167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25282</xdr:rowOff>
    </xdr:from>
    <xdr:ext cx="469744" cy="259045"/>
    <xdr:sp macro="" textlink="">
      <xdr:nvSpPr>
        <xdr:cNvPr id="692" name="テキスト ボックス 691"/>
        <xdr:cNvSpPr txBox="1"/>
      </xdr:nvSpPr>
      <xdr:spPr>
        <a:xfrm>
          <a:off x="15246428" y="1682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50112</xdr:rowOff>
    </xdr:from>
    <xdr:to>
      <xdr:col>76</xdr:col>
      <xdr:colOff>165100</xdr:colOff>
      <xdr:row>97</xdr:row>
      <xdr:rowOff>151712</xdr:rowOff>
    </xdr:to>
    <xdr:sp macro="" textlink="">
      <xdr:nvSpPr>
        <xdr:cNvPr id="693" name="楕円 692"/>
        <xdr:cNvSpPr/>
      </xdr:nvSpPr>
      <xdr:spPr>
        <a:xfrm>
          <a:off x="14541500" y="166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168239</xdr:rowOff>
    </xdr:from>
    <xdr:ext cx="534377" cy="259045"/>
    <xdr:sp macro="" textlink="">
      <xdr:nvSpPr>
        <xdr:cNvPr id="694" name="テキスト ボックス 693"/>
        <xdr:cNvSpPr txBox="1"/>
      </xdr:nvSpPr>
      <xdr:spPr>
        <a:xfrm>
          <a:off x="14325111" y="164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13663</xdr:rowOff>
    </xdr:from>
    <xdr:to>
      <xdr:col>72</xdr:col>
      <xdr:colOff>38100</xdr:colOff>
      <xdr:row>97</xdr:row>
      <xdr:rowOff>115263</xdr:rowOff>
    </xdr:to>
    <xdr:sp macro="" textlink="">
      <xdr:nvSpPr>
        <xdr:cNvPr id="695" name="楕円 694"/>
        <xdr:cNvSpPr/>
      </xdr:nvSpPr>
      <xdr:spPr>
        <a:xfrm>
          <a:off x="13652500" y="166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131790</xdr:rowOff>
    </xdr:from>
    <xdr:ext cx="534377" cy="259045"/>
    <xdr:sp macro="" textlink="">
      <xdr:nvSpPr>
        <xdr:cNvPr id="696" name="テキスト ボックス 695"/>
        <xdr:cNvSpPr txBox="1"/>
      </xdr:nvSpPr>
      <xdr:spPr>
        <a:xfrm>
          <a:off x="13436111" y="164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145427</xdr:rowOff>
    </xdr:from>
    <xdr:to>
      <xdr:col>67</xdr:col>
      <xdr:colOff>101600</xdr:colOff>
      <xdr:row>97</xdr:row>
      <xdr:rowOff>75577</xdr:rowOff>
    </xdr:to>
    <xdr:sp macro="" textlink="">
      <xdr:nvSpPr>
        <xdr:cNvPr id="697" name="楕円 696"/>
        <xdr:cNvSpPr/>
      </xdr:nvSpPr>
      <xdr:spPr>
        <a:xfrm>
          <a:off x="12763500" y="166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92104</xdr:rowOff>
    </xdr:from>
    <xdr:ext cx="534377" cy="259045"/>
    <xdr:sp macro="" textlink="">
      <xdr:nvSpPr>
        <xdr:cNvPr id="698" name="テキスト ボックス 697"/>
        <xdr:cNvSpPr txBox="1"/>
      </xdr:nvSpPr>
      <xdr:spPr>
        <a:xfrm>
          <a:off x="12547111" y="163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0" name="直線コネクタ 71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4" name="直線コネクタ 72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2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27" name="フローチャート: 判断 72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117618</xdr:rowOff>
    </xdr:from>
    <xdr:to>
      <xdr:col>111</xdr:col>
      <xdr:colOff>177800</xdr:colOff>
      <xdr:row>38</xdr:row>
      <xdr:rowOff>139700</xdr:rowOff>
    </xdr:to>
    <xdr:cxnSp macro="">
      <xdr:nvCxnSpPr>
        <xdr:cNvPr id="728" name="直線コネクタ 727"/>
        <xdr:cNvCxnSpPr/>
      </xdr:nvCxnSpPr>
      <xdr:spPr>
        <a:xfrm>
          <a:off x="20434300" y="6632718"/>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29" name="フローチャート: 判断 72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0" name="テキスト ボックス 72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117618</xdr:rowOff>
    </xdr:from>
    <xdr:to>
      <xdr:col>107</xdr:col>
      <xdr:colOff>50800</xdr:colOff>
      <xdr:row>38</xdr:row>
      <xdr:rowOff>139700</xdr:rowOff>
    </xdr:to>
    <xdr:cxnSp macro="">
      <xdr:nvCxnSpPr>
        <xdr:cNvPr id="731" name="直線コネクタ 730"/>
        <xdr:cNvCxnSpPr/>
      </xdr:nvCxnSpPr>
      <xdr:spPr>
        <a:xfrm flipV="1">
          <a:off x="19545300" y="6632718"/>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2" name="フローチャート: 判断 73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3" name="テキスト ボックス 73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5" name="フローチャート: 判断 73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36" name="テキスト ボックス 73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37" name="フローチャート: 判断 736"/>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38" name="テキスト ボックス 737"/>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66818</xdr:rowOff>
    </xdr:from>
    <xdr:to>
      <xdr:col>107</xdr:col>
      <xdr:colOff>101600</xdr:colOff>
      <xdr:row>38</xdr:row>
      <xdr:rowOff>168418</xdr:rowOff>
    </xdr:to>
    <xdr:sp macro="" textlink="">
      <xdr:nvSpPr>
        <xdr:cNvPr id="748" name="楕円 747"/>
        <xdr:cNvSpPr/>
      </xdr:nvSpPr>
      <xdr:spPr>
        <a:xfrm>
          <a:off x="20383500" y="65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159545</xdr:rowOff>
    </xdr:from>
    <xdr:ext cx="378565" cy="259045"/>
    <xdr:sp macro="" textlink="">
      <xdr:nvSpPr>
        <xdr:cNvPr id="749" name="テキスト ボックス 748"/>
        <xdr:cNvSpPr txBox="1"/>
      </xdr:nvSpPr>
      <xdr:spPr>
        <a:xfrm>
          <a:off x="20245017" y="667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5" name="直線コネクタ 77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7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79" name="直線コネクタ 77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139517</xdr:rowOff>
    </xdr:from>
    <xdr:to>
      <xdr:col>116</xdr:col>
      <xdr:colOff>63500</xdr:colOff>
      <xdr:row>58</xdr:row>
      <xdr:rowOff>139563</xdr:rowOff>
    </xdr:to>
    <xdr:cxnSp macro="">
      <xdr:nvCxnSpPr>
        <xdr:cNvPr id="780" name="直線コネクタ 779"/>
        <xdr:cNvCxnSpPr/>
      </xdr:nvCxnSpPr>
      <xdr:spPr>
        <a:xfrm>
          <a:off x="21323300" y="1008361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2" name="フローチャート: 判断 78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139609</xdr:rowOff>
    </xdr:to>
    <xdr:cxnSp macro="">
      <xdr:nvCxnSpPr>
        <xdr:cNvPr id="783" name="直線コネクタ 782"/>
        <xdr:cNvCxnSpPr/>
      </xdr:nvCxnSpPr>
      <xdr:spPr>
        <a:xfrm flipV="1">
          <a:off x="20434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4" name="フローチャート: 判断 78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5" name="テキスト ボックス 78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139609</xdr:rowOff>
    </xdr:to>
    <xdr:cxnSp macro="">
      <xdr:nvCxnSpPr>
        <xdr:cNvPr id="786" name="直線コネクタ 785"/>
        <xdr:cNvCxnSpPr/>
      </xdr:nvCxnSpPr>
      <xdr:spPr>
        <a:xfrm>
          <a:off x="19545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87" name="フローチャート: 判断 78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88" name="テキスト ボックス 78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23160</xdr:rowOff>
    </xdr:from>
    <xdr:to>
      <xdr:col>102</xdr:col>
      <xdr:colOff>114300</xdr:colOff>
      <xdr:row>58</xdr:row>
      <xdr:rowOff>139517</xdr:rowOff>
    </xdr:to>
    <xdr:cxnSp macro="">
      <xdr:nvCxnSpPr>
        <xdr:cNvPr id="789" name="直線コネクタ 788"/>
        <xdr:cNvCxnSpPr/>
      </xdr:nvCxnSpPr>
      <xdr:spPr>
        <a:xfrm>
          <a:off x="18656300" y="9795810"/>
          <a:ext cx="889000" cy="2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0" name="フローチャート: 判断 78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1" name="テキスト ボックス 79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2" name="フローチャート: 判断 791"/>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2999</xdr:rowOff>
    </xdr:from>
    <xdr:ext cx="469744" cy="259045"/>
    <xdr:sp macro="" textlink="">
      <xdr:nvSpPr>
        <xdr:cNvPr id="793" name="テキスト ボックス 792"/>
        <xdr:cNvSpPr txBox="1"/>
      </xdr:nvSpPr>
      <xdr:spPr>
        <a:xfrm>
          <a:off x="18421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88763</xdr:rowOff>
    </xdr:from>
    <xdr:to>
      <xdr:col>116</xdr:col>
      <xdr:colOff>114300</xdr:colOff>
      <xdr:row>59</xdr:row>
      <xdr:rowOff>18913</xdr:rowOff>
    </xdr:to>
    <xdr:sp macro="" textlink="">
      <xdr:nvSpPr>
        <xdr:cNvPr id="799" name="楕円 798"/>
        <xdr:cNvSpPr/>
      </xdr:nvSpPr>
      <xdr:spPr>
        <a:xfrm>
          <a:off x="221107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3690</xdr:rowOff>
    </xdr:from>
    <xdr:ext cx="249299" cy="259045"/>
    <xdr:sp macro="" textlink="">
      <xdr:nvSpPr>
        <xdr:cNvPr id="800" name="貸付金該当値テキスト"/>
        <xdr:cNvSpPr txBox="1"/>
      </xdr:nvSpPr>
      <xdr:spPr>
        <a:xfrm>
          <a:off x="22212300" y="9947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88717</xdr:rowOff>
    </xdr:from>
    <xdr:to>
      <xdr:col>112</xdr:col>
      <xdr:colOff>38100</xdr:colOff>
      <xdr:row>59</xdr:row>
      <xdr:rowOff>18867</xdr:rowOff>
    </xdr:to>
    <xdr:sp macro="" textlink="">
      <xdr:nvSpPr>
        <xdr:cNvPr id="801" name="楕円 800"/>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9994</xdr:rowOff>
    </xdr:from>
    <xdr:ext cx="249299" cy="259045"/>
    <xdr:sp macro="" textlink="">
      <xdr:nvSpPr>
        <xdr:cNvPr id="802" name="テキスト ボックス 801"/>
        <xdr:cNvSpPr txBox="1"/>
      </xdr:nvSpPr>
      <xdr:spPr>
        <a:xfrm>
          <a:off x="21198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88809</xdr:rowOff>
    </xdr:from>
    <xdr:to>
      <xdr:col>107</xdr:col>
      <xdr:colOff>101600</xdr:colOff>
      <xdr:row>59</xdr:row>
      <xdr:rowOff>18959</xdr:rowOff>
    </xdr:to>
    <xdr:sp macro="" textlink="">
      <xdr:nvSpPr>
        <xdr:cNvPr id="803" name="楕円 802"/>
        <xdr:cNvSpPr/>
      </xdr:nvSpPr>
      <xdr:spPr>
        <a:xfrm>
          <a:off x="20383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10086</xdr:rowOff>
    </xdr:from>
    <xdr:ext cx="249299" cy="259045"/>
    <xdr:sp macro="" textlink="">
      <xdr:nvSpPr>
        <xdr:cNvPr id="804" name="テキスト ボックス 803"/>
        <xdr:cNvSpPr txBox="1"/>
      </xdr:nvSpPr>
      <xdr:spPr>
        <a:xfrm>
          <a:off x="20309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05" name="楕円 804"/>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06" name="テキスト ボックス 805"/>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143810</xdr:rowOff>
    </xdr:from>
    <xdr:to>
      <xdr:col>98</xdr:col>
      <xdr:colOff>38100</xdr:colOff>
      <xdr:row>57</xdr:row>
      <xdr:rowOff>73960</xdr:rowOff>
    </xdr:to>
    <xdr:sp macro="" textlink="">
      <xdr:nvSpPr>
        <xdr:cNvPr id="807" name="楕円 806"/>
        <xdr:cNvSpPr/>
      </xdr:nvSpPr>
      <xdr:spPr>
        <a:xfrm>
          <a:off x="18605500" y="97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90487</xdr:rowOff>
    </xdr:from>
    <xdr:ext cx="469744" cy="259045"/>
    <xdr:sp macro="" textlink="">
      <xdr:nvSpPr>
        <xdr:cNvPr id="808" name="テキスト ボックス 807"/>
        <xdr:cNvSpPr txBox="1"/>
      </xdr:nvSpPr>
      <xdr:spPr>
        <a:xfrm>
          <a:off x="18421428" y="952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3" name="直線コネクタ 83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5" name="直線コネクタ 83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3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37" name="直線コネクタ 83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157587</xdr:rowOff>
    </xdr:from>
    <xdr:to>
      <xdr:col>116</xdr:col>
      <xdr:colOff>63500</xdr:colOff>
      <xdr:row>76</xdr:row>
      <xdr:rowOff>12085</xdr:rowOff>
    </xdr:to>
    <xdr:cxnSp macro="">
      <xdr:nvCxnSpPr>
        <xdr:cNvPr id="838" name="直線コネクタ 837"/>
        <xdr:cNvCxnSpPr/>
      </xdr:nvCxnSpPr>
      <xdr:spPr>
        <a:xfrm flipV="1">
          <a:off x="21323300" y="13016337"/>
          <a:ext cx="8382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3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0" name="フローチャート: 判断 83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12085</xdr:rowOff>
    </xdr:from>
    <xdr:to>
      <xdr:col>111</xdr:col>
      <xdr:colOff>177800</xdr:colOff>
      <xdr:row>76</xdr:row>
      <xdr:rowOff>36164</xdr:rowOff>
    </xdr:to>
    <xdr:cxnSp macro="">
      <xdr:nvCxnSpPr>
        <xdr:cNvPr id="841" name="直線コネクタ 840"/>
        <xdr:cNvCxnSpPr/>
      </xdr:nvCxnSpPr>
      <xdr:spPr>
        <a:xfrm flipV="1">
          <a:off x="20434300" y="13042285"/>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2" name="フローチャート: 判断 84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3" name="テキスト ボックス 84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12846</xdr:rowOff>
    </xdr:from>
    <xdr:to>
      <xdr:col>107</xdr:col>
      <xdr:colOff>50800</xdr:colOff>
      <xdr:row>76</xdr:row>
      <xdr:rowOff>36164</xdr:rowOff>
    </xdr:to>
    <xdr:cxnSp macro="">
      <xdr:nvCxnSpPr>
        <xdr:cNvPr id="844" name="直線コネクタ 843"/>
        <xdr:cNvCxnSpPr/>
      </xdr:nvCxnSpPr>
      <xdr:spPr>
        <a:xfrm>
          <a:off x="19545300" y="13043046"/>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5" name="フローチャート: 判断 84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46" name="テキスト ボックス 84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12846</xdr:rowOff>
    </xdr:from>
    <xdr:to>
      <xdr:col>102</xdr:col>
      <xdr:colOff>114300</xdr:colOff>
      <xdr:row>76</xdr:row>
      <xdr:rowOff>63233</xdr:rowOff>
    </xdr:to>
    <xdr:cxnSp macro="">
      <xdr:nvCxnSpPr>
        <xdr:cNvPr id="847" name="直線コネクタ 846"/>
        <xdr:cNvCxnSpPr/>
      </xdr:nvCxnSpPr>
      <xdr:spPr>
        <a:xfrm flipV="1">
          <a:off x="18656300" y="13043046"/>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48" name="フローチャート: 判断 84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49" name="テキスト ボックス 84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0" name="フローチャート: 判断 849"/>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1" name="テキスト ボックス 850"/>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106788</xdr:rowOff>
    </xdr:from>
    <xdr:to>
      <xdr:col>116</xdr:col>
      <xdr:colOff>114300</xdr:colOff>
      <xdr:row>76</xdr:row>
      <xdr:rowOff>36937</xdr:rowOff>
    </xdr:to>
    <xdr:sp macro="" textlink="">
      <xdr:nvSpPr>
        <xdr:cNvPr id="857" name="楕円 856"/>
        <xdr:cNvSpPr/>
      </xdr:nvSpPr>
      <xdr:spPr>
        <a:xfrm>
          <a:off x="22110700" y="12965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129665</xdr:rowOff>
    </xdr:from>
    <xdr:ext cx="534377" cy="259045"/>
    <xdr:sp macro="" textlink="">
      <xdr:nvSpPr>
        <xdr:cNvPr id="858" name="繰出金該当値テキスト"/>
        <xdr:cNvSpPr txBox="1"/>
      </xdr:nvSpPr>
      <xdr:spPr>
        <a:xfrm>
          <a:off x="22212300" y="128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132734</xdr:rowOff>
    </xdr:from>
    <xdr:to>
      <xdr:col>112</xdr:col>
      <xdr:colOff>38100</xdr:colOff>
      <xdr:row>76</xdr:row>
      <xdr:rowOff>62883</xdr:rowOff>
    </xdr:to>
    <xdr:sp macro="" textlink="">
      <xdr:nvSpPr>
        <xdr:cNvPr id="859" name="楕円 858"/>
        <xdr:cNvSpPr/>
      </xdr:nvSpPr>
      <xdr:spPr>
        <a:xfrm>
          <a:off x="21272500" y="12991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54012</xdr:rowOff>
    </xdr:from>
    <xdr:ext cx="534377" cy="259045"/>
    <xdr:sp macro="" textlink="">
      <xdr:nvSpPr>
        <xdr:cNvPr id="860" name="テキスト ボックス 859"/>
        <xdr:cNvSpPr txBox="1"/>
      </xdr:nvSpPr>
      <xdr:spPr>
        <a:xfrm>
          <a:off x="21056111" y="130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156814</xdr:rowOff>
    </xdr:from>
    <xdr:to>
      <xdr:col>107</xdr:col>
      <xdr:colOff>101600</xdr:colOff>
      <xdr:row>76</xdr:row>
      <xdr:rowOff>86964</xdr:rowOff>
    </xdr:to>
    <xdr:sp macro="" textlink="">
      <xdr:nvSpPr>
        <xdr:cNvPr id="861" name="楕円 860"/>
        <xdr:cNvSpPr/>
      </xdr:nvSpPr>
      <xdr:spPr>
        <a:xfrm>
          <a:off x="20383500" y="130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78091</xdr:rowOff>
    </xdr:from>
    <xdr:ext cx="534377" cy="259045"/>
    <xdr:sp macro="" textlink="">
      <xdr:nvSpPr>
        <xdr:cNvPr id="862" name="テキスト ボックス 861"/>
        <xdr:cNvSpPr txBox="1"/>
      </xdr:nvSpPr>
      <xdr:spPr>
        <a:xfrm>
          <a:off x="20167111" y="131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133496</xdr:rowOff>
    </xdr:from>
    <xdr:to>
      <xdr:col>102</xdr:col>
      <xdr:colOff>165100</xdr:colOff>
      <xdr:row>76</xdr:row>
      <xdr:rowOff>63646</xdr:rowOff>
    </xdr:to>
    <xdr:sp macro="" textlink="">
      <xdr:nvSpPr>
        <xdr:cNvPr id="863" name="楕円 862"/>
        <xdr:cNvSpPr/>
      </xdr:nvSpPr>
      <xdr:spPr>
        <a:xfrm>
          <a:off x="19494500" y="129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54773</xdr:rowOff>
    </xdr:from>
    <xdr:ext cx="534377" cy="259045"/>
    <xdr:sp macro="" textlink="">
      <xdr:nvSpPr>
        <xdr:cNvPr id="864" name="テキスト ボックス 863"/>
        <xdr:cNvSpPr txBox="1"/>
      </xdr:nvSpPr>
      <xdr:spPr>
        <a:xfrm>
          <a:off x="19278111" y="130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12433</xdr:rowOff>
    </xdr:from>
    <xdr:to>
      <xdr:col>98</xdr:col>
      <xdr:colOff>38100</xdr:colOff>
      <xdr:row>76</xdr:row>
      <xdr:rowOff>114033</xdr:rowOff>
    </xdr:to>
    <xdr:sp macro="" textlink="">
      <xdr:nvSpPr>
        <xdr:cNvPr id="865" name="楕円 864"/>
        <xdr:cNvSpPr/>
      </xdr:nvSpPr>
      <xdr:spPr>
        <a:xfrm>
          <a:off x="18605500" y="130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130560</xdr:rowOff>
    </xdr:from>
    <xdr:ext cx="534377" cy="259045"/>
    <xdr:sp macro="" textlink="">
      <xdr:nvSpPr>
        <xdr:cNvPr id="866" name="テキスト ボックス 865"/>
        <xdr:cNvSpPr txBox="1"/>
      </xdr:nvSpPr>
      <xdr:spPr>
        <a:xfrm>
          <a:off x="18389111" y="128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0" name="テキスト ボックス 879"/>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4" name="テキスト ボックス 883"/>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86" name="テキスト ボックス 885"/>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7" name="フローチャート: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899" name="フローチャート: 判断 898"/>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0" name="テキスト ボックス 899"/>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2" name="フローチャート: 判断 901"/>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3" name="テキスト ボックス 902"/>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5" name="フローチャート: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06" name="テキスト ボックス 90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7" name="フローチャート: 判断 90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8" name="テキスト ボックス 90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4" name="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6" name="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7" name="テキスト ボックス 916"/>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8" name="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9" name="テキスト ボックス 918"/>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0" name="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1" name="テキスト ボックス 920"/>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2" name="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3" name="テキスト ボックス 922"/>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chemeClr val="tx1"/>
              </a:solidFill>
              <a:latin typeface="ＭＳ Ｐゴシック" panose="020B0600070205080204" pitchFamily="50" charset="-128"/>
              <a:ea typeface="ＭＳ Ｐゴシック" panose="020B0600070205080204" pitchFamily="50" charset="-128"/>
            </a:rPr>
            <a:t>429,778</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円となっている。主な構成項目である普通建設事業費は、住民一人当たり</a:t>
          </a:r>
          <a:r>
            <a:rPr kumimoji="1" lang="en-US" altLang="ja-JP" sz="1200">
              <a:solidFill>
                <a:schemeClr val="tx1"/>
              </a:solidFill>
              <a:latin typeface="ＭＳ Ｐゴシック" panose="020B0600070205080204" pitchFamily="50" charset="-128"/>
              <a:ea typeface="ＭＳ Ｐゴシック" panose="020B0600070205080204" pitchFamily="50" charset="-128"/>
            </a:rPr>
            <a:t>59,945</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年度においては、都留文科大学用地拡張事業や都留文科大学施設整備等補助金等の影響による増であったが、平成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年度については防災行政無線デジタル化整備事業等の増はあるが、都留文科大学</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号館新設に係る都留文科大学施設整備等補助金の減、宝地域コミュニティセンター複合化事業の完了による減のため前年度比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9,784</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円の減となり類似団体平均値を下回った。今後も、公共施設等総合管理計画に基づき、事業の取捨選択を徹底していくことで、適正な執行を目指していく。扶助費は、住民一人当たり</a:t>
          </a:r>
          <a:r>
            <a:rPr kumimoji="1" lang="en-US" altLang="ja-JP" sz="1200">
              <a:solidFill>
                <a:schemeClr val="tx1"/>
              </a:solidFill>
              <a:latin typeface="ＭＳ Ｐゴシック" panose="020B0600070205080204" pitchFamily="50" charset="-128"/>
              <a:ea typeface="ＭＳ Ｐゴシック" panose="020B0600070205080204" pitchFamily="50" charset="-128"/>
            </a:rPr>
            <a:t>80,720</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となっており、類似団体内平均値と比較して一人当たりのコストが上昇傾向にある。これは、市内保育施設において類似団体と比べ民営が多く、委託児童運営費が多額となること等により高い水準となっている。今後も引き続き、運営費削減に向けて経営努力を促し、適正な運営費管理を目指す。人件費は、住民一人当たり</a:t>
          </a:r>
          <a:r>
            <a:rPr kumimoji="1" lang="en-US" altLang="ja-JP" sz="1200">
              <a:solidFill>
                <a:schemeClr val="tx1"/>
              </a:solidFill>
              <a:latin typeface="ＭＳ Ｐゴシック" panose="020B0600070205080204" pitchFamily="50" charset="-128"/>
              <a:ea typeface="ＭＳ Ｐゴシック" panose="020B0600070205080204" pitchFamily="50" charset="-128"/>
            </a:rPr>
            <a:t>59,638</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24</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年度からは類似団体内平均値と比較して一人当たりのコストが低い状況となっている。平成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年度については退職者の増に伴う退職手当の増となっていたが、平成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年度については退職者の減に伴い</a:t>
          </a:r>
          <a:r>
            <a:rPr kumimoji="1" lang="en-US" altLang="ja-JP" sz="1200">
              <a:solidFill>
                <a:schemeClr val="tx1"/>
              </a:solidFill>
              <a:latin typeface="ＭＳ Ｐゴシック" panose="020B0600070205080204" pitchFamily="50" charset="-128"/>
              <a:ea typeface="ＭＳ Ｐゴシック" panose="020B0600070205080204" pitchFamily="50" charset="-128"/>
            </a:rPr>
            <a:t>59,638</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円となり前年度比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5,085</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円の減となっている。</a:t>
          </a:r>
          <a:r>
            <a:rPr kumimoji="1" lang="ja-JP" altLang="en-US" sz="1200">
              <a:latin typeface="ＭＳ Ｐゴシック" panose="020B0600070205080204" pitchFamily="50" charset="-128"/>
              <a:ea typeface="ＭＳ Ｐゴシック" panose="020B0600070205080204" pitchFamily="50" charset="-128"/>
            </a:rPr>
            <a:t>補助費は、住民一人当たり</a:t>
          </a:r>
          <a:r>
            <a:rPr kumimoji="1" lang="en-US" altLang="ja-JP" sz="1200">
              <a:latin typeface="ＭＳ Ｐゴシック" panose="020B0600070205080204" pitchFamily="50" charset="-128"/>
              <a:ea typeface="ＭＳ Ｐゴシック" panose="020B0600070205080204" pitchFamily="50" charset="-128"/>
            </a:rPr>
            <a:t>70,600</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50,000</a:t>
          </a:r>
          <a:r>
            <a:rPr kumimoji="1" lang="ja-JP" altLang="en-US" sz="1200">
              <a:latin typeface="ＭＳ Ｐゴシック" panose="020B0600070205080204" pitchFamily="50" charset="-128"/>
              <a:ea typeface="ＭＳ Ｐゴシック" panose="020B0600070205080204" pitchFamily="50" charset="-128"/>
            </a:rPr>
            <a:t>円台を推移しており、類似団体内平均値と比べ高止まりの傾向にある。これは、主に公立大学法人運営費交付金によるものであると思われる。平成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年度は、都留文科大学への標準運営費交付金の増などにより、類似団体平均値より高くなっている。今後も運営費削減に向けて経営努力を促していくこと等により、補助費等全体の減少を目指す。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30,669
30,014
161.63
13,791,077
13,180,872
580,042
8,796,111
11,973,124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147211</xdr:rowOff>
    </xdr:from>
    <xdr:to>
      <xdr:col>24</xdr:col>
      <xdr:colOff>63500</xdr:colOff>
      <xdr:row>36</xdr:row>
      <xdr:rowOff>9072</xdr:rowOff>
    </xdr:to>
    <xdr:cxnSp macro="">
      <xdr:nvCxnSpPr>
        <xdr:cNvPr id="63" name="直線コネクタ 62"/>
        <xdr:cNvCxnSpPr/>
      </xdr:nvCxnSpPr>
      <xdr:spPr>
        <a:xfrm flipV="1">
          <a:off x="3797300" y="6147961"/>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160601</xdr:rowOff>
    </xdr:from>
    <xdr:to>
      <xdr:col>19</xdr:col>
      <xdr:colOff>177800</xdr:colOff>
      <xdr:row>36</xdr:row>
      <xdr:rowOff>9072</xdr:rowOff>
    </xdr:to>
    <xdr:cxnSp macro="">
      <xdr:nvCxnSpPr>
        <xdr:cNvPr id="66" name="直線コネクタ 65"/>
        <xdr:cNvCxnSpPr/>
      </xdr:nvCxnSpPr>
      <xdr:spPr>
        <a:xfrm>
          <a:off x="2908300" y="616135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131862</xdr:rowOff>
    </xdr:from>
    <xdr:to>
      <xdr:col>15</xdr:col>
      <xdr:colOff>50800</xdr:colOff>
      <xdr:row>35</xdr:row>
      <xdr:rowOff>160601</xdr:rowOff>
    </xdr:to>
    <xdr:cxnSp macro="">
      <xdr:nvCxnSpPr>
        <xdr:cNvPr id="69" name="直線コネクタ 68"/>
        <xdr:cNvCxnSpPr/>
      </xdr:nvCxnSpPr>
      <xdr:spPr>
        <a:xfrm>
          <a:off x="2019300" y="5961162"/>
          <a:ext cx="889000" cy="2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103124</xdr:rowOff>
    </xdr:from>
    <xdr:to>
      <xdr:col>10</xdr:col>
      <xdr:colOff>114300</xdr:colOff>
      <xdr:row>34</xdr:row>
      <xdr:rowOff>131862</xdr:rowOff>
    </xdr:to>
    <xdr:cxnSp macro="">
      <xdr:nvCxnSpPr>
        <xdr:cNvPr id="72" name="直線コネクタ 71"/>
        <xdr:cNvCxnSpPr/>
      </xdr:nvCxnSpPr>
      <xdr:spPr>
        <a:xfrm>
          <a:off x="1130300" y="5932424"/>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99984</xdr:rowOff>
    </xdr:from>
    <xdr:ext cx="469744" cy="259045"/>
    <xdr:sp macro="" textlink="">
      <xdr:nvSpPr>
        <xdr:cNvPr id="76" name="テキスト ボックス 75"/>
        <xdr:cNvSpPr txBox="1"/>
      </xdr:nvSpPr>
      <xdr:spPr>
        <a:xfrm>
          <a:off x="895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96411</xdr:rowOff>
    </xdr:from>
    <xdr:to>
      <xdr:col>24</xdr:col>
      <xdr:colOff>114300</xdr:colOff>
      <xdr:row>36</xdr:row>
      <xdr:rowOff>26561</xdr:rowOff>
    </xdr:to>
    <xdr:sp macro="" textlink="">
      <xdr:nvSpPr>
        <xdr:cNvPr id="82" name="楕円 81"/>
        <xdr:cNvSpPr/>
      </xdr:nvSpPr>
      <xdr:spPr>
        <a:xfrm>
          <a:off x="45847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119288</xdr:rowOff>
    </xdr:from>
    <xdr:ext cx="469744" cy="259045"/>
    <xdr:sp macro="" textlink="">
      <xdr:nvSpPr>
        <xdr:cNvPr id="83" name="議会費該当値テキスト"/>
        <xdr:cNvSpPr txBox="1"/>
      </xdr:nvSpPr>
      <xdr:spPr>
        <a:xfrm>
          <a:off x="4686300" y="594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129722</xdr:rowOff>
    </xdr:from>
    <xdr:to>
      <xdr:col>20</xdr:col>
      <xdr:colOff>38100</xdr:colOff>
      <xdr:row>36</xdr:row>
      <xdr:rowOff>59872</xdr:rowOff>
    </xdr:to>
    <xdr:sp macro="" textlink="">
      <xdr:nvSpPr>
        <xdr:cNvPr id="84" name="楕円 83"/>
        <xdr:cNvSpPr/>
      </xdr:nvSpPr>
      <xdr:spPr>
        <a:xfrm>
          <a:off x="3746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76399</xdr:rowOff>
    </xdr:from>
    <xdr:ext cx="469744" cy="259045"/>
    <xdr:sp macro="" textlink="">
      <xdr:nvSpPr>
        <xdr:cNvPr id="85" name="テキスト ボックス 84"/>
        <xdr:cNvSpPr txBox="1"/>
      </xdr:nvSpPr>
      <xdr:spPr>
        <a:xfrm>
          <a:off x="3562428" y="5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109801</xdr:rowOff>
    </xdr:from>
    <xdr:to>
      <xdr:col>15</xdr:col>
      <xdr:colOff>101600</xdr:colOff>
      <xdr:row>36</xdr:row>
      <xdr:rowOff>39951</xdr:rowOff>
    </xdr:to>
    <xdr:sp macro="" textlink="">
      <xdr:nvSpPr>
        <xdr:cNvPr id="86" name="楕円 85"/>
        <xdr:cNvSpPr/>
      </xdr:nvSpPr>
      <xdr:spPr>
        <a:xfrm>
          <a:off x="28575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56478</xdr:rowOff>
    </xdr:from>
    <xdr:ext cx="469744" cy="259045"/>
    <xdr:sp macro="" textlink="">
      <xdr:nvSpPr>
        <xdr:cNvPr id="87" name="テキスト ボックス 86"/>
        <xdr:cNvSpPr txBox="1"/>
      </xdr:nvSpPr>
      <xdr:spPr>
        <a:xfrm>
          <a:off x="2673428" y="58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81062</xdr:rowOff>
    </xdr:from>
    <xdr:to>
      <xdr:col>10</xdr:col>
      <xdr:colOff>165100</xdr:colOff>
      <xdr:row>35</xdr:row>
      <xdr:rowOff>11212</xdr:rowOff>
    </xdr:to>
    <xdr:sp macro="" textlink="">
      <xdr:nvSpPr>
        <xdr:cNvPr id="88" name="楕円 87"/>
        <xdr:cNvSpPr/>
      </xdr:nvSpPr>
      <xdr:spPr>
        <a:xfrm>
          <a:off x="1968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27739</xdr:rowOff>
    </xdr:from>
    <xdr:ext cx="469744" cy="259045"/>
    <xdr:sp macro="" textlink="">
      <xdr:nvSpPr>
        <xdr:cNvPr id="89" name="テキスト ボックス 88"/>
        <xdr:cNvSpPr txBox="1"/>
      </xdr:nvSpPr>
      <xdr:spPr>
        <a:xfrm>
          <a:off x="1784428" y="56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52324</xdr:rowOff>
    </xdr:from>
    <xdr:to>
      <xdr:col>6</xdr:col>
      <xdr:colOff>38100</xdr:colOff>
      <xdr:row>34</xdr:row>
      <xdr:rowOff>153924</xdr:rowOff>
    </xdr:to>
    <xdr:sp macro="" textlink="">
      <xdr:nvSpPr>
        <xdr:cNvPr id="90" name="楕円 89"/>
        <xdr:cNvSpPr/>
      </xdr:nvSpPr>
      <xdr:spPr>
        <a:xfrm>
          <a:off x="1079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170451</xdr:rowOff>
    </xdr:from>
    <xdr:ext cx="469744" cy="259045"/>
    <xdr:sp macro="" textlink="">
      <xdr:nvSpPr>
        <xdr:cNvPr id="91" name="テキスト ボックス 90"/>
        <xdr:cNvSpPr txBox="1"/>
      </xdr:nvSpPr>
      <xdr:spPr>
        <a:xfrm>
          <a:off x="895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120582</xdr:rowOff>
    </xdr:from>
    <xdr:to>
      <xdr:col>24</xdr:col>
      <xdr:colOff>63500</xdr:colOff>
      <xdr:row>58</xdr:row>
      <xdr:rowOff>6815</xdr:rowOff>
    </xdr:to>
    <xdr:cxnSp macro="">
      <xdr:nvCxnSpPr>
        <xdr:cNvPr id="120" name="直線コネクタ 119"/>
        <xdr:cNvCxnSpPr/>
      </xdr:nvCxnSpPr>
      <xdr:spPr>
        <a:xfrm>
          <a:off x="3797300" y="9893232"/>
          <a:ext cx="8382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120582</xdr:rowOff>
    </xdr:from>
    <xdr:to>
      <xdr:col>19</xdr:col>
      <xdr:colOff>177800</xdr:colOff>
      <xdr:row>57</xdr:row>
      <xdr:rowOff>168012</xdr:rowOff>
    </xdr:to>
    <xdr:cxnSp macro="">
      <xdr:nvCxnSpPr>
        <xdr:cNvPr id="123" name="直線コネクタ 122"/>
        <xdr:cNvCxnSpPr/>
      </xdr:nvCxnSpPr>
      <xdr:spPr>
        <a:xfrm flipV="1">
          <a:off x="2908300" y="9893232"/>
          <a:ext cx="889000" cy="4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59804</xdr:rowOff>
    </xdr:from>
    <xdr:to>
      <xdr:col>15</xdr:col>
      <xdr:colOff>50800</xdr:colOff>
      <xdr:row>57</xdr:row>
      <xdr:rowOff>168012</xdr:rowOff>
    </xdr:to>
    <xdr:cxnSp macro="">
      <xdr:nvCxnSpPr>
        <xdr:cNvPr id="126" name="直線コネクタ 125"/>
        <xdr:cNvCxnSpPr/>
      </xdr:nvCxnSpPr>
      <xdr:spPr>
        <a:xfrm>
          <a:off x="2019300" y="9832454"/>
          <a:ext cx="889000" cy="10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59804</xdr:rowOff>
    </xdr:from>
    <xdr:to>
      <xdr:col>10</xdr:col>
      <xdr:colOff>114300</xdr:colOff>
      <xdr:row>57</xdr:row>
      <xdr:rowOff>151572</xdr:rowOff>
    </xdr:to>
    <xdr:cxnSp macro="">
      <xdr:nvCxnSpPr>
        <xdr:cNvPr id="129" name="直線コネクタ 128"/>
        <xdr:cNvCxnSpPr/>
      </xdr:nvCxnSpPr>
      <xdr:spPr>
        <a:xfrm flipV="1">
          <a:off x="1130300" y="9832454"/>
          <a:ext cx="889000" cy="9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23581</xdr:rowOff>
    </xdr:from>
    <xdr:ext cx="534377" cy="259045"/>
    <xdr:sp macro="" textlink="">
      <xdr:nvSpPr>
        <xdr:cNvPr id="133" name="テキスト ボックス 132"/>
        <xdr:cNvSpPr txBox="1"/>
      </xdr:nvSpPr>
      <xdr:spPr>
        <a:xfrm>
          <a:off x="863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127465</xdr:rowOff>
    </xdr:from>
    <xdr:to>
      <xdr:col>24</xdr:col>
      <xdr:colOff>114300</xdr:colOff>
      <xdr:row>58</xdr:row>
      <xdr:rowOff>57615</xdr:rowOff>
    </xdr:to>
    <xdr:sp macro="" textlink="">
      <xdr:nvSpPr>
        <xdr:cNvPr id="139" name="楕円 138"/>
        <xdr:cNvSpPr/>
      </xdr:nvSpPr>
      <xdr:spPr>
        <a:xfrm>
          <a:off x="45847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69782</xdr:rowOff>
    </xdr:from>
    <xdr:to>
      <xdr:col>20</xdr:col>
      <xdr:colOff>38100</xdr:colOff>
      <xdr:row>57</xdr:row>
      <xdr:rowOff>171382</xdr:rowOff>
    </xdr:to>
    <xdr:sp macro="" textlink="">
      <xdr:nvSpPr>
        <xdr:cNvPr id="141" name="楕円 140"/>
        <xdr:cNvSpPr/>
      </xdr:nvSpPr>
      <xdr:spPr>
        <a:xfrm>
          <a:off x="3746500" y="98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16459</xdr:rowOff>
    </xdr:from>
    <xdr:ext cx="534377" cy="259045"/>
    <xdr:sp macro="" textlink="">
      <xdr:nvSpPr>
        <xdr:cNvPr id="142" name="テキスト ボックス 141"/>
        <xdr:cNvSpPr txBox="1"/>
      </xdr:nvSpPr>
      <xdr:spPr>
        <a:xfrm>
          <a:off x="3530111" y="96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117212</xdr:rowOff>
    </xdr:from>
    <xdr:to>
      <xdr:col>15</xdr:col>
      <xdr:colOff>101600</xdr:colOff>
      <xdr:row>58</xdr:row>
      <xdr:rowOff>47362</xdr:rowOff>
    </xdr:to>
    <xdr:sp macro="" textlink="">
      <xdr:nvSpPr>
        <xdr:cNvPr id="143" name="楕円 142"/>
        <xdr:cNvSpPr/>
      </xdr:nvSpPr>
      <xdr:spPr>
        <a:xfrm>
          <a:off x="2857500" y="98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38489</xdr:rowOff>
    </xdr:from>
    <xdr:ext cx="534377" cy="259045"/>
    <xdr:sp macro="" textlink="">
      <xdr:nvSpPr>
        <xdr:cNvPr id="144" name="テキスト ボックス 143"/>
        <xdr:cNvSpPr txBox="1"/>
      </xdr:nvSpPr>
      <xdr:spPr>
        <a:xfrm>
          <a:off x="2641111" y="998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9004</xdr:rowOff>
    </xdr:from>
    <xdr:to>
      <xdr:col>10</xdr:col>
      <xdr:colOff>165100</xdr:colOff>
      <xdr:row>57</xdr:row>
      <xdr:rowOff>110604</xdr:rowOff>
    </xdr:to>
    <xdr:sp macro="" textlink="">
      <xdr:nvSpPr>
        <xdr:cNvPr id="145" name="楕円 144"/>
        <xdr:cNvSpPr/>
      </xdr:nvSpPr>
      <xdr:spPr>
        <a:xfrm>
          <a:off x="1968500" y="97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127131</xdr:rowOff>
    </xdr:from>
    <xdr:ext cx="534377" cy="259045"/>
    <xdr:sp macro="" textlink="">
      <xdr:nvSpPr>
        <xdr:cNvPr id="146" name="テキスト ボックス 145"/>
        <xdr:cNvSpPr txBox="1"/>
      </xdr:nvSpPr>
      <xdr:spPr>
        <a:xfrm>
          <a:off x="1752111" y="9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100772</xdr:rowOff>
    </xdr:from>
    <xdr:to>
      <xdr:col>6</xdr:col>
      <xdr:colOff>38100</xdr:colOff>
      <xdr:row>58</xdr:row>
      <xdr:rowOff>30922</xdr:rowOff>
    </xdr:to>
    <xdr:sp macro="" textlink="">
      <xdr:nvSpPr>
        <xdr:cNvPr id="147" name="楕円 146"/>
        <xdr:cNvSpPr/>
      </xdr:nvSpPr>
      <xdr:spPr>
        <a:xfrm>
          <a:off x="1079500" y="9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47449</xdr:rowOff>
    </xdr:from>
    <xdr:ext cx="534377" cy="259045"/>
    <xdr:sp macro="" textlink="">
      <xdr:nvSpPr>
        <xdr:cNvPr id="148" name="テキスト ボックス 147"/>
        <xdr:cNvSpPr txBox="1"/>
      </xdr:nvSpPr>
      <xdr:spPr>
        <a:xfrm>
          <a:off x="863111" y="96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165653</xdr:rowOff>
    </xdr:from>
    <xdr:to>
      <xdr:col>24</xdr:col>
      <xdr:colOff>63500</xdr:colOff>
      <xdr:row>77</xdr:row>
      <xdr:rowOff>170470</xdr:rowOff>
    </xdr:to>
    <xdr:cxnSp macro="">
      <xdr:nvCxnSpPr>
        <xdr:cNvPr id="178" name="直線コネクタ 177"/>
        <xdr:cNvCxnSpPr/>
      </xdr:nvCxnSpPr>
      <xdr:spPr>
        <a:xfrm>
          <a:off x="3797300" y="13367303"/>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165653</xdr:rowOff>
    </xdr:from>
    <xdr:to>
      <xdr:col>19</xdr:col>
      <xdr:colOff>177800</xdr:colOff>
      <xdr:row>78</xdr:row>
      <xdr:rowOff>24295</xdr:rowOff>
    </xdr:to>
    <xdr:cxnSp macro="">
      <xdr:nvCxnSpPr>
        <xdr:cNvPr id="181" name="直線コネクタ 180"/>
        <xdr:cNvCxnSpPr/>
      </xdr:nvCxnSpPr>
      <xdr:spPr>
        <a:xfrm flipV="1">
          <a:off x="2908300" y="13367303"/>
          <a:ext cx="889000" cy="3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24295</xdr:rowOff>
    </xdr:from>
    <xdr:to>
      <xdr:col>15</xdr:col>
      <xdr:colOff>50800</xdr:colOff>
      <xdr:row>78</xdr:row>
      <xdr:rowOff>28539</xdr:rowOff>
    </xdr:to>
    <xdr:cxnSp macro="">
      <xdr:nvCxnSpPr>
        <xdr:cNvPr id="184" name="直線コネクタ 183"/>
        <xdr:cNvCxnSpPr/>
      </xdr:nvCxnSpPr>
      <xdr:spPr>
        <a:xfrm flipV="1">
          <a:off x="2019300" y="13397395"/>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28539</xdr:rowOff>
    </xdr:from>
    <xdr:to>
      <xdr:col>10</xdr:col>
      <xdr:colOff>114300</xdr:colOff>
      <xdr:row>78</xdr:row>
      <xdr:rowOff>97371</xdr:rowOff>
    </xdr:to>
    <xdr:cxnSp macro="">
      <xdr:nvCxnSpPr>
        <xdr:cNvPr id="187" name="直線コネクタ 186"/>
        <xdr:cNvCxnSpPr/>
      </xdr:nvCxnSpPr>
      <xdr:spPr>
        <a:xfrm flipV="1">
          <a:off x="1130300" y="13401639"/>
          <a:ext cx="889000" cy="6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40522</xdr:rowOff>
    </xdr:from>
    <xdr:ext cx="599010" cy="259045"/>
    <xdr:sp macro="" textlink="">
      <xdr:nvSpPr>
        <xdr:cNvPr id="191" name="テキスト ボックス 190"/>
        <xdr:cNvSpPr txBox="1"/>
      </xdr:nvSpPr>
      <xdr:spPr>
        <a:xfrm>
          <a:off x="830795" y="1307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119670</xdr:rowOff>
    </xdr:from>
    <xdr:to>
      <xdr:col>24</xdr:col>
      <xdr:colOff>114300</xdr:colOff>
      <xdr:row>78</xdr:row>
      <xdr:rowOff>49820</xdr:rowOff>
    </xdr:to>
    <xdr:sp macro="" textlink="">
      <xdr:nvSpPr>
        <xdr:cNvPr id="197" name="楕円 196"/>
        <xdr:cNvSpPr/>
      </xdr:nvSpPr>
      <xdr:spPr>
        <a:xfrm>
          <a:off x="45847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34597</xdr:rowOff>
    </xdr:from>
    <xdr:ext cx="599010" cy="259045"/>
    <xdr:sp macro="" textlink="">
      <xdr:nvSpPr>
        <xdr:cNvPr id="198" name="民生費該当値テキスト"/>
        <xdr:cNvSpPr txBox="1"/>
      </xdr:nvSpPr>
      <xdr:spPr>
        <a:xfrm>
          <a:off x="4686300" y="1323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114853</xdr:rowOff>
    </xdr:from>
    <xdr:to>
      <xdr:col>20</xdr:col>
      <xdr:colOff>38100</xdr:colOff>
      <xdr:row>78</xdr:row>
      <xdr:rowOff>45003</xdr:rowOff>
    </xdr:to>
    <xdr:sp macro="" textlink="">
      <xdr:nvSpPr>
        <xdr:cNvPr id="199" name="楕円 198"/>
        <xdr:cNvSpPr/>
      </xdr:nvSpPr>
      <xdr:spPr>
        <a:xfrm>
          <a:off x="3746500" y="133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36130</xdr:rowOff>
    </xdr:from>
    <xdr:ext cx="599010" cy="259045"/>
    <xdr:sp macro="" textlink="">
      <xdr:nvSpPr>
        <xdr:cNvPr id="200" name="テキスト ボックス 199"/>
        <xdr:cNvSpPr txBox="1"/>
      </xdr:nvSpPr>
      <xdr:spPr>
        <a:xfrm>
          <a:off x="3497795" y="1340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144945</xdr:rowOff>
    </xdr:from>
    <xdr:to>
      <xdr:col>15</xdr:col>
      <xdr:colOff>101600</xdr:colOff>
      <xdr:row>78</xdr:row>
      <xdr:rowOff>75095</xdr:rowOff>
    </xdr:to>
    <xdr:sp macro="" textlink="">
      <xdr:nvSpPr>
        <xdr:cNvPr id="201" name="楕円 200"/>
        <xdr:cNvSpPr/>
      </xdr:nvSpPr>
      <xdr:spPr>
        <a:xfrm>
          <a:off x="2857500" y="133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66222</xdr:rowOff>
    </xdr:from>
    <xdr:ext cx="599010" cy="259045"/>
    <xdr:sp macro="" textlink="">
      <xdr:nvSpPr>
        <xdr:cNvPr id="202" name="テキスト ボックス 201"/>
        <xdr:cNvSpPr txBox="1"/>
      </xdr:nvSpPr>
      <xdr:spPr>
        <a:xfrm>
          <a:off x="2608795" y="1343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149189</xdr:rowOff>
    </xdr:from>
    <xdr:to>
      <xdr:col>10</xdr:col>
      <xdr:colOff>165100</xdr:colOff>
      <xdr:row>78</xdr:row>
      <xdr:rowOff>79339</xdr:rowOff>
    </xdr:to>
    <xdr:sp macro="" textlink="">
      <xdr:nvSpPr>
        <xdr:cNvPr id="203" name="楕円 202"/>
        <xdr:cNvSpPr/>
      </xdr:nvSpPr>
      <xdr:spPr>
        <a:xfrm>
          <a:off x="1968500" y="133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70466</xdr:rowOff>
    </xdr:from>
    <xdr:ext cx="599010" cy="259045"/>
    <xdr:sp macro="" textlink="">
      <xdr:nvSpPr>
        <xdr:cNvPr id="204" name="テキスト ボックス 203"/>
        <xdr:cNvSpPr txBox="1"/>
      </xdr:nvSpPr>
      <xdr:spPr>
        <a:xfrm>
          <a:off x="1719795" y="1344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46571</xdr:rowOff>
    </xdr:from>
    <xdr:to>
      <xdr:col>6</xdr:col>
      <xdr:colOff>38100</xdr:colOff>
      <xdr:row>78</xdr:row>
      <xdr:rowOff>148171</xdr:rowOff>
    </xdr:to>
    <xdr:sp macro="" textlink="">
      <xdr:nvSpPr>
        <xdr:cNvPr id="205" name="楕円 204"/>
        <xdr:cNvSpPr/>
      </xdr:nvSpPr>
      <xdr:spPr>
        <a:xfrm>
          <a:off x="1079500" y="134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139298</xdr:rowOff>
    </xdr:from>
    <xdr:ext cx="599010" cy="259045"/>
    <xdr:sp macro="" textlink="">
      <xdr:nvSpPr>
        <xdr:cNvPr id="206" name="テキスト ボックス 205"/>
        <xdr:cNvSpPr txBox="1"/>
      </xdr:nvSpPr>
      <xdr:spPr>
        <a:xfrm>
          <a:off x="830795" y="1351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164640</xdr:rowOff>
    </xdr:from>
    <xdr:to>
      <xdr:col>24</xdr:col>
      <xdr:colOff>63500</xdr:colOff>
      <xdr:row>97</xdr:row>
      <xdr:rowOff>67233</xdr:rowOff>
    </xdr:to>
    <xdr:cxnSp macro="">
      <xdr:nvCxnSpPr>
        <xdr:cNvPr id="237" name="直線コネクタ 236"/>
        <xdr:cNvCxnSpPr/>
      </xdr:nvCxnSpPr>
      <xdr:spPr>
        <a:xfrm>
          <a:off x="3797300" y="16623840"/>
          <a:ext cx="838200" cy="7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164640</xdr:rowOff>
    </xdr:from>
    <xdr:to>
      <xdr:col>19</xdr:col>
      <xdr:colOff>177800</xdr:colOff>
      <xdr:row>97</xdr:row>
      <xdr:rowOff>44112</xdr:rowOff>
    </xdr:to>
    <xdr:cxnSp macro="">
      <xdr:nvCxnSpPr>
        <xdr:cNvPr id="240" name="直線コネクタ 239"/>
        <xdr:cNvCxnSpPr/>
      </xdr:nvCxnSpPr>
      <xdr:spPr>
        <a:xfrm flipV="1">
          <a:off x="2908300" y="16623840"/>
          <a:ext cx="889000" cy="5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44112</xdr:rowOff>
    </xdr:from>
    <xdr:to>
      <xdr:col>15</xdr:col>
      <xdr:colOff>50800</xdr:colOff>
      <xdr:row>97</xdr:row>
      <xdr:rowOff>52603</xdr:rowOff>
    </xdr:to>
    <xdr:cxnSp macro="">
      <xdr:nvCxnSpPr>
        <xdr:cNvPr id="243" name="直線コネクタ 242"/>
        <xdr:cNvCxnSpPr/>
      </xdr:nvCxnSpPr>
      <xdr:spPr>
        <a:xfrm flipV="1">
          <a:off x="2019300" y="1667476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1637</xdr:rowOff>
    </xdr:from>
    <xdr:to>
      <xdr:col>10</xdr:col>
      <xdr:colOff>114300</xdr:colOff>
      <xdr:row>97</xdr:row>
      <xdr:rowOff>52603</xdr:rowOff>
    </xdr:to>
    <xdr:cxnSp macro="">
      <xdr:nvCxnSpPr>
        <xdr:cNvPr id="246" name="直線コネクタ 245"/>
        <xdr:cNvCxnSpPr/>
      </xdr:nvCxnSpPr>
      <xdr:spPr>
        <a:xfrm>
          <a:off x="1130300" y="16632287"/>
          <a:ext cx="889000" cy="5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47341</xdr:rowOff>
    </xdr:from>
    <xdr:ext cx="534377" cy="259045"/>
    <xdr:sp macro="" textlink="">
      <xdr:nvSpPr>
        <xdr:cNvPr id="250" name="テキスト ボックス 249"/>
        <xdr:cNvSpPr txBox="1"/>
      </xdr:nvSpPr>
      <xdr:spPr>
        <a:xfrm>
          <a:off x="863111" y="1667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16433</xdr:rowOff>
    </xdr:from>
    <xdr:to>
      <xdr:col>24</xdr:col>
      <xdr:colOff>114300</xdr:colOff>
      <xdr:row>97</xdr:row>
      <xdr:rowOff>118033</xdr:rowOff>
    </xdr:to>
    <xdr:sp macro="" textlink="">
      <xdr:nvSpPr>
        <xdr:cNvPr id="256" name="楕円 255"/>
        <xdr:cNvSpPr/>
      </xdr:nvSpPr>
      <xdr:spPr>
        <a:xfrm>
          <a:off x="4584700" y="166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166310</xdr:rowOff>
    </xdr:from>
    <xdr:ext cx="534377" cy="259045"/>
    <xdr:sp macro="" textlink="">
      <xdr:nvSpPr>
        <xdr:cNvPr id="257" name="衛生費該当値テキスト"/>
        <xdr:cNvSpPr txBox="1"/>
      </xdr:nvSpPr>
      <xdr:spPr>
        <a:xfrm>
          <a:off x="4686300" y="166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113840</xdr:rowOff>
    </xdr:from>
    <xdr:to>
      <xdr:col>20</xdr:col>
      <xdr:colOff>38100</xdr:colOff>
      <xdr:row>97</xdr:row>
      <xdr:rowOff>43990</xdr:rowOff>
    </xdr:to>
    <xdr:sp macro="" textlink="">
      <xdr:nvSpPr>
        <xdr:cNvPr id="258" name="楕円 257"/>
        <xdr:cNvSpPr/>
      </xdr:nvSpPr>
      <xdr:spPr>
        <a:xfrm>
          <a:off x="3746500" y="165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60517</xdr:rowOff>
    </xdr:from>
    <xdr:ext cx="534377" cy="259045"/>
    <xdr:sp macro="" textlink="">
      <xdr:nvSpPr>
        <xdr:cNvPr id="259" name="テキスト ボックス 258"/>
        <xdr:cNvSpPr txBox="1"/>
      </xdr:nvSpPr>
      <xdr:spPr>
        <a:xfrm>
          <a:off x="3530111" y="1634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164762</xdr:rowOff>
    </xdr:from>
    <xdr:to>
      <xdr:col>15</xdr:col>
      <xdr:colOff>101600</xdr:colOff>
      <xdr:row>97</xdr:row>
      <xdr:rowOff>94912</xdr:rowOff>
    </xdr:to>
    <xdr:sp macro="" textlink="">
      <xdr:nvSpPr>
        <xdr:cNvPr id="260" name="楕円 259"/>
        <xdr:cNvSpPr/>
      </xdr:nvSpPr>
      <xdr:spPr>
        <a:xfrm>
          <a:off x="2857500" y="166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86039</xdr:rowOff>
    </xdr:from>
    <xdr:ext cx="534377" cy="259045"/>
    <xdr:sp macro="" textlink="">
      <xdr:nvSpPr>
        <xdr:cNvPr id="261" name="テキスト ボックス 260"/>
        <xdr:cNvSpPr txBox="1"/>
      </xdr:nvSpPr>
      <xdr:spPr>
        <a:xfrm>
          <a:off x="2641111" y="167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1803</xdr:rowOff>
    </xdr:from>
    <xdr:to>
      <xdr:col>10</xdr:col>
      <xdr:colOff>165100</xdr:colOff>
      <xdr:row>97</xdr:row>
      <xdr:rowOff>103403</xdr:rowOff>
    </xdr:to>
    <xdr:sp macro="" textlink="">
      <xdr:nvSpPr>
        <xdr:cNvPr id="262" name="楕円 261"/>
        <xdr:cNvSpPr/>
      </xdr:nvSpPr>
      <xdr:spPr>
        <a:xfrm>
          <a:off x="1968500" y="1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94530</xdr:rowOff>
    </xdr:from>
    <xdr:ext cx="534377" cy="259045"/>
    <xdr:sp macro="" textlink="">
      <xdr:nvSpPr>
        <xdr:cNvPr id="263" name="テキスト ボックス 262"/>
        <xdr:cNvSpPr txBox="1"/>
      </xdr:nvSpPr>
      <xdr:spPr>
        <a:xfrm>
          <a:off x="1752111" y="167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122287</xdr:rowOff>
    </xdr:from>
    <xdr:to>
      <xdr:col>6</xdr:col>
      <xdr:colOff>38100</xdr:colOff>
      <xdr:row>97</xdr:row>
      <xdr:rowOff>52437</xdr:rowOff>
    </xdr:to>
    <xdr:sp macro="" textlink="">
      <xdr:nvSpPr>
        <xdr:cNvPr id="264" name="楕円 263"/>
        <xdr:cNvSpPr/>
      </xdr:nvSpPr>
      <xdr:spPr>
        <a:xfrm>
          <a:off x="1079500" y="165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68964</xdr:rowOff>
    </xdr:from>
    <xdr:ext cx="534377" cy="259045"/>
    <xdr:sp macro="" textlink="">
      <xdr:nvSpPr>
        <xdr:cNvPr id="265" name="テキスト ボックス 264"/>
        <xdr:cNvSpPr txBox="1"/>
      </xdr:nvSpPr>
      <xdr:spPr>
        <a:xfrm>
          <a:off x="863111" y="163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59461</xdr:rowOff>
    </xdr:from>
    <xdr:to>
      <xdr:col>55</xdr:col>
      <xdr:colOff>0</xdr:colOff>
      <xdr:row>38</xdr:row>
      <xdr:rowOff>64033</xdr:rowOff>
    </xdr:to>
    <xdr:cxnSp macro="">
      <xdr:nvCxnSpPr>
        <xdr:cNvPr id="292" name="直線コネクタ 291"/>
        <xdr:cNvCxnSpPr/>
      </xdr:nvCxnSpPr>
      <xdr:spPr>
        <a:xfrm flipV="1">
          <a:off x="9639300" y="657456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64033</xdr:rowOff>
    </xdr:from>
    <xdr:to>
      <xdr:col>50</xdr:col>
      <xdr:colOff>114300</xdr:colOff>
      <xdr:row>38</xdr:row>
      <xdr:rowOff>70206</xdr:rowOff>
    </xdr:to>
    <xdr:cxnSp macro="">
      <xdr:nvCxnSpPr>
        <xdr:cNvPr id="295" name="直線コネクタ 294"/>
        <xdr:cNvCxnSpPr/>
      </xdr:nvCxnSpPr>
      <xdr:spPr>
        <a:xfrm flipV="1">
          <a:off x="8750300" y="6579133"/>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70206</xdr:rowOff>
    </xdr:from>
    <xdr:to>
      <xdr:col>45</xdr:col>
      <xdr:colOff>177800</xdr:colOff>
      <xdr:row>38</xdr:row>
      <xdr:rowOff>77064</xdr:rowOff>
    </xdr:to>
    <xdr:cxnSp macro="">
      <xdr:nvCxnSpPr>
        <xdr:cNvPr id="298" name="直線コネクタ 297"/>
        <xdr:cNvCxnSpPr/>
      </xdr:nvCxnSpPr>
      <xdr:spPr>
        <a:xfrm flipV="1">
          <a:off x="7861300" y="65853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118212</xdr:rowOff>
    </xdr:from>
    <xdr:to>
      <xdr:col>41</xdr:col>
      <xdr:colOff>50800</xdr:colOff>
      <xdr:row>38</xdr:row>
      <xdr:rowOff>77064</xdr:rowOff>
    </xdr:to>
    <xdr:cxnSp macro="">
      <xdr:nvCxnSpPr>
        <xdr:cNvPr id="301" name="直線コネクタ 300"/>
        <xdr:cNvCxnSpPr/>
      </xdr:nvCxnSpPr>
      <xdr:spPr>
        <a:xfrm>
          <a:off x="6972300" y="6118962"/>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36695</xdr:rowOff>
    </xdr:from>
    <xdr:ext cx="469744" cy="259045"/>
    <xdr:sp macro="" textlink="">
      <xdr:nvSpPr>
        <xdr:cNvPr id="305" name="テキスト ボックス 304"/>
        <xdr:cNvSpPr txBox="1"/>
      </xdr:nvSpPr>
      <xdr:spPr>
        <a:xfrm>
          <a:off x="6737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xdr:rowOff>
    </xdr:from>
    <xdr:to>
      <xdr:col>55</xdr:col>
      <xdr:colOff>50800</xdr:colOff>
      <xdr:row>38</xdr:row>
      <xdr:rowOff>110261</xdr:rowOff>
    </xdr:to>
    <xdr:sp macro="" textlink="">
      <xdr:nvSpPr>
        <xdr:cNvPr id="311" name="楕円 310"/>
        <xdr:cNvSpPr/>
      </xdr:nvSpPr>
      <xdr:spPr>
        <a:xfrm>
          <a:off x="104267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95038</xdr:rowOff>
    </xdr:from>
    <xdr:ext cx="378565" cy="259045"/>
    <xdr:sp macro="" textlink="">
      <xdr:nvSpPr>
        <xdr:cNvPr id="312" name="労働費該当値テキスト"/>
        <xdr:cNvSpPr txBox="1"/>
      </xdr:nvSpPr>
      <xdr:spPr>
        <a:xfrm>
          <a:off x="10528300" y="643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13233</xdr:rowOff>
    </xdr:from>
    <xdr:to>
      <xdr:col>50</xdr:col>
      <xdr:colOff>165100</xdr:colOff>
      <xdr:row>38</xdr:row>
      <xdr:rowOff>114833</xdr:rowOff>
    </xdr:to>
    <xdr:sp macro="" textlink="">
      <xdr:nvSpPr>
        <xdr:cNvPr id="313" name="楕円 312"/>
        <xdr:cNvSpPr/>
      </xdr:nvSpPr>
      <xdr:spPr>
        <a:xfrm>
          <a:off x="9588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105960</xdr:rowOff>
    </xdr:from>
    <xdr:ext cx="378565" cy="259045"/>
    <xdr:sp macro="" textlink="">
      <xdr:nvSpPr>
        <xdr:cNvPr id="314" name="テキスト ボックス 313"/>
        <xdr:cNvSpPr txBox="1"/>
      </xdr:nvSpPr>
      <xdr:spPr>
        <a:xfrm>
          <a:off x="9450017" y="662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19406</xdr:rowOff>
    </xdr:from>
    <xdr:to>
      <xdr:col>46</xdr:col>
      <xdr:colOff>38100</xdr:colOff>
      <xdr:row>38</xdr:row>
      <xdr:rowOff>121006</xdr:rowOff>
    </xdr:to>
    <xdr:sp macro="" textlink="">
      <xdr:nvSpPr>
        <xdr:cNvPr id="315" name="楕円 314"/>
        <xdr:cNvSpPr/>
      </xdr:nvSpPr>
      <xdr:spPr>
        <a:xfrm>
          <a:off x="8699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112133</xdr:rowOff>
    </xdr:from>
    <xdr:ext cx="378565" cy="259045"/>
    <xdr:sp macro="" textlink="">
      <xdr:nvSpPr>
        <xdr:cNvPr id="316" name="テキスト ボックス 315"/>
        <xdr:cNvSpPr txBox="1"/>
      </xdr:nvSpPr>
      <xdr:spPr>
        <a:xfrm>
          <a:off x="8561017" y="66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26264</xdr:rowOff>
    </xdr:from>
    <xdr:to>
      <xdr:col>41</xdr:col>
      <xdr:colOff>101600</xdr:colOff>
      <xdr:row>38</xdr:row>
      <xdr:rowOff>127864</xdr:rowOff>
    </xdr:to>
    <xdr:sp macro="" textlink="">
      <xdr:nvSpPr>
        <xdr:cNvPr id="317" name="楕円 316"/>
        <xdr:cNvSpPr/>
      </xdr:nvSpPr>
      <xdr:spPr>
        <a:xfrm>
          <a:off x="7810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118991</xdr:rowOff>
    </xdr:from>
    <xdr:ext cx="378565" cy="259045"/>
    <xdr:sp macro="" textlink="">
      <xdr:nvSpPr>
        <xdr:cNvPr id="318" name="テキスト ボックス 317"/>
        <xdr:cNvSpPr txBox="1"/>
      </xdr:nvSpPr>
      <xdr:spPr>
        <a:xfrm>
          <a:off x="7672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67412</xdr:rowOff>
    </xdr:from>
    <xdr:to>
      <xdr:col>36</xdr:col>
      <xdr:colOff>165100</xdr:colOff>
      <xdr:row>35</xdr:row>
      <xdr:rowOff>169012</xdr:rowOff>
    </xdr:to>
    <xdr:sp macro="" textlink="">
      <xdr:nvSpPr>
        <xdr:cNvPr id="319" name="楕円 318"/>
        <xdr:cNvSpPr/>
      </xdr:nvSpPr>
      <xdr:spPr>
        <a:xfrm>
          <a:off x="6921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14089</xdr:rowOff>
    </xdr:from>
    <xdr:ext cx="469744" cy="259045"/>
    <xdr:sp macro="" textlink="">
      <xdr:nvSpPr>
        <xdr:cNvPr id="320" name="テキスト ボックス 319"/>
        <xdr:cNvSpPr txBox="1"/>
      </xdr:nvSpPr>
      <xdr:spPr>
        <a:xfrm>
          <a:off x="6737428" y="58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159748</xdr:rowOff>
    </xdr:from>
    <xdr:to>
      <xdr:col>55</xdr:col>
      <xdr:colOff>0</xdr:colOff>
      <xdr:row>58</xdr:row>
      <xdr:rowOff>2494</xdr:rowOff>
    </xdr:to>
    <xdr:cxnSp macro="">
      <xdr:nvCxnSpPr>
        <xdr:cNvPr id="347" name="直線コネクタ 346"/>
        <xdr:cNvCxnSpPr/>
      </xdr:nvCxnSpPr>
      <xdr:spPr>
        <a:xfrm flipV="1">
          <a:off x="9639300" y="9932398"/>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27115</xdr:rowOff>
    </xdr:from>
    <xdr:to>
      <xdr:col>50</xdr:col>
      <xdr:colOff>114300</xdr:colOff>
      <xdr:row>58</xdr:row>
      <xdr:rowOff>2494</xdr:rowOff>
    </xdr:to>
    <xdr:cxnSp macro="">
      <xdr:nvCxnSpPr>
        <xdr:cNvPr id="350" name="直線コネクタ 349"/>
        <xdr:cNvCxnSpPr/>
      </xdr:nvCxnSpPr>
      <xdr:spPr>
        <a:xfrm>
          <a:off x="8750300" y="9456865"/>
          <a:ext cx="889000" cy="48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27115</xdr:rowOff>
    </xdr:from>
    <xdr:to>
      <xdr:col>45</xdr:col>
      <xdr:colOff>177800</xdr:colOff>
      <xdr:row>57</xdr:row>
      <xdr:rowOff>19342</xdr:rowOff>
    </xdr:to>
    <xdr:cxnSp macro="">
      <xdr:nvCxnSpPr>
        <xdr:cNvPr id="353" name="直線コネクタ 352"/>
        <xdr:cNvCxnSpPr/>
      </xdr:nvCxnSpPr>
      <xdr:spPr>
        <a:xfrm flipV="1">
          <a:off x="7861300" y="9456865"/>
          <a:ext cx="889000" cy="3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19342</xdr:rowOff>
    </xdr:from>
    <xdr:to>
      <xdr:col>41</xdr:col>
      <xdr:colOff>50800</xdr:colOff>
      <xdr:row>58</xdr:row>
      <xdr:rowOff>20096</xdr:rowOff>
    </xdr:to>
    <xdr:cxnSp macro="">
      <xdr:nvCxnSpPr>
        <xdr:cNvPr id="356" name="直線コネクタ 355"/>
        <xdr:cNvCxnSpPr/>
      </xdr:nvCxnSpPr>
      <xdr:spPr>
        <a:xfrm flipV="1">
          <a:off x="6972300" y="9791992"/>
          <a:ext cx="889000" cy="17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84406</xdr:rowOff>
    </xdr:from>
    <xdr:ext cx="534377" cy="259045"/>
    <xdr:sp macro="" textlink="">
      <xdr:nvSpPr>
        <xdr:cNvPr id="360" name="テキスト ボックス 359"/>
        <xdr:cNvSpPr txBox="1"/>
      </xdr:nvSpPr>
      <xdr:spPr>
        <a:xfrm>
          <a:off x="6705111" y="9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108948</xdr:rowOff>
    </xdr:from>
    <xdr:to>
      <xdr:col>55</xdr:col>
      <xdr:colOff>50800</xdr:colOff>
      <xdr:row>58</xdr:row>
      <xdr:rowOff>39098</xdr:rowOff>
    </xdr:to>
    <xdr:sp macro="" textlink="">
      <xdr:nvSpPr>
        <xdr:cNvPr id="366" name="楕円 365"/>
        <xdr:cNvSpPr/>
      </xdr:nvSpPr>
      <xdr:spPr>
        <a:xfrm>
          <a:off x="10426700" y="98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23875</xdr:rowOff>
    </xdr:from>
    <xdr:ext cx="469744" cy="259045"/>
    <xdr:sp macro="" textlink="">
      <xdr:nvSpPr>
        <xdr:cNvPr id="367" name="農林水産業費該当値テキスト"/>
        <xdr:cNvSpPr txBox="1"/>
      </xdr:nvSpPr>
      <xdr:spPr>
        <a:xfrm>
          <a:off x="10528300" y="979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123144</xdr:rowOff>
    </xdr:from>
    <xdr:to>
      <xdr:col>50</xdr:col>
      <xdr:colOff>165100</xdr:colOff>
      <xdr:row>58</xdr:row>
      <xdr:rowOff>53294</xdr:rowOff>
    </xdr:to>
    <xdr:sp macro="" textlink="">
      <xdr:nvSpPr>
        <xdr:cNvPr id="368" name="楕円 367"/>
        <xdr:cNvSpPr/>
      </xdr:nvSpPr>
      <xdr:spPr>
        <a:xfrm>
          <a:off x="9588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44421</xdr:rowOff>
    </xdr:from>
    <xdr:ext cx="469744" cy="259045"/>
    <xdr:sp macro="" textlink="">
      <xdr:nvSpPr>
        <xdr:cNvPr id="369" name="テキスト ボックス 368"/>
        <xdr:cNvSpPr txBox="1"/>
      </xdr:nvSpPr>
      <xdr:spPr>
        <a:xfrm>
          <a:off x="9404428" y="998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147765</xdr:rowOff>
    </xdr:from>
    <xdr:to>
      <xdr:col>46</xdr:col>
      <xdr:colOff>38100</xdr:colOff>
      <xdr:row>55</xdr:row>
      <xdr:rowOff>77915</xdr:rowOff>
    </xdr:to>
    <xdr:sp macro="" textlink="">
      <xdr:nvSpPr>
        <xdr:cNvPr id="370" name="楕円 369"/>
        <xdr:cNvSpPr/>
      </xdr:nvSpPr>
      <xdr:spPr>
        <a:xfrm>
          <a:off x="8699500" y="94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94442</xdr:rowOff>
    </xdr:from>
    <xdr:ext cx="534377" cy="259045"/>
    <xdr:sp macro="" textlink="">
      <xdr:nvSpPr>
        <xdr:cNvPr id="371" name="テキスト ボックス 370"/>
        <xdr:cNvSpPr txBox="1"/>
      </xdr:nvSpPr>
      <xdr:spPr>
        <a:xfrm>
          <a:off x="8483111" y="9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139992</xdr:rowOff>
    </xdr:from>
    <xdr:to>
      <xdr:col>41</xdr:col>
      <xdr:colOff>101600</xdr:colOff>
      <xdr:row>57</xdr:row>
      <xdr:rowOff>70142</xdr:rowOff>
    </xdr:to>
    <xdr:sp macro="" textlink="">
      <xdr:nvSpPr>
        <xdr:cNvPr id="372" name="楕円 371"/>
        <xdr:cNvSpPr/>
      </xdr:nvSpPr>
      <xdr:spPr>
        <a:xfrm>
          <a:off x="78105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61269</xdr:rowOff>
    </xdr:from>
    <xdr:ext cx="534377" cy="259045"/>
    <xdr:sp macro="" textlink="">
      <xdr:nvSpPr>
        <xdr:cNvPr id="373" name="テキスト ボックス 372"/>
        <xdr:cNvSpPr txBox="1"/>
      </xdr:nvSpPr>
      <xdr:spPr>
        <a:xfrm>
          <a:off x="7594111" y="98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140746</xdr:rowOff>
    </xdr:from>
    <xdr:to>
      <xdr:col>36</xdr:col>
      <xdr:colOff>165100</xdr:colOff>
      <xdr:row>58</xdr:row>
      <xdr:rowOff>70896</xdr:rowOff>
    </xdr:to>
    <xdr:sp macro="" textlink="">
      <xdr:nvSpPr>
        <xdr:cNvPr id="374" name="楕円 373"/>
        <xdr:cNvSpPr/>
      </xdr:nvSpPr>
      <xdr:spPr>
        <a:xfrm>
          <a:off x="6921500" y="99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62023</xdr:rowOff>
    </xdr:from>
    <xdr:ext cx="469744" cy="259045"/>
    <xdr:sp macro="" textlink="">
      <xdr:nvSpPr>
        <xdr:cNvPr id="375" name="テキスト ボックス 374"/>
        <xdr:cNvSpPr txBox="1"/>
      </xdr:nvSpPr>
      <xdr:spPr>
        <a:xfrm>
          <a:off x="6737428" y="1000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59210</xdr:rowOff>
    </xdr:from>
    <xdr:to>
      <xdr:col>55</xdr:col>
      <xdr:colOff>0</xdr:colOff>
      <xdr:row>78</xdr:row>
      <xdr:rowOff>59415</xdr:rowOff>
    </xdr:to>
    <xdr:cxnSp macro="">
      <xdr:nvCxnSpPr>
        <xdr:cNvPr id="402" name="直線コネクタ 401"/>
        <xdr:cNvCxnSpPr/>
      </xdr:nvCxnSpPr>
      <xdr:spPr>
        <a:xfrm flipV="1">
          <a:off x="9639300" y="13432310"/>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56055</xdr:rowOff>
    </xdr:from>
    <xdr:to>
      <xdr:col>50</xdr:col>
      <xdr:colOff>114300</xdr:colOff>
      <xdr:row>78</xdr:row>
      <xdr:rowOff>59415</xdr:rowOff>
    </xdr:to>
    <xdr:cxnSp macro="">
      <xdr:nvCxnSpPr>
        <xdr:cNvPr id="405" name="直線コネクタ 404"/>
        <xdr:cNvCxnSpPr/>
      </xdr:nvCxnSpPr>
      <xdr:spPr>
        <a:xfrm>
          <a:off x="8750300" y="13429155"/>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149599</xdr:rowOff>
    </xdr:from>
    <xdr:to>
      <xdr:col>45</xdr:col>
      <xdr:colOff>177800</xdr:colOff>
      <xdr:row>78</xdr:row>
      <xdr:rowOff>56055</xdr:rowOff>
    </xdr:to>
    <xdr:cxnSp macro="">
      <xdr:nvCxnSpPr>
        <xdr:cNvPr id="408" name="直線コネクタ 407"/>
        <xdr:cNvCxnSpPr/>
      </xdr:nvCxnSpPr>
      <xdr:spPr>
        <a:xfrm>
          <a:off x="7861300" y="13351249"/>
          <a:ext cx="889000" cy="7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149599</xdr:rowOff>
    </xdr:from>
    <xdr:to>
      <xdr:col>41</xdr:col>
      <xdr:colOff>50800</xdr:colOff>
      <xdr:row>78</xdr:row>
      <xdr:rowOff>97272</xdr:rowOff>
    </xdr:to>
    <xdr:cxnSp macro="">
      <xdr:nvCxnSpPr>
        <xdr:cNvPr id="411" name="直線コネクタ 410"/>
        <xdr:cNvCxnSpPr/>
      </xdr:nvCxnSpPr>
      <xdr:spPr>
        <a:xfrm flipV="1">
          <a:off x="6972300" y="13351249"/>
          <a:ext cx="8890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4419</xdr:rowOff>
    </xdr:from>
    <xdr:ext cx="469744" cy="259045"/>
    <xdr:sp macro="" textlink="">
      <xdr:nvSpPr>
        <xdr:cNvPr id="415" name="テキスト ボックス 414"/>
        <xdr:cNvSpPr txBox="1"/>
      </xdr:nvSpPr>
      <xdr:spPr>
        <a:xfrm>
          <a:off x="6737428" y="130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8410</xdr:rowOff>
    </xdr:from>
    <xdr:to>
      <xdr:col>55</xdr:col>
      <xdr:colOff>50800</xdr:colOff>
      <xdr:row>78</xdr:row>
      <xdr:rowOff>110010</xdr:rowOff>
    </xdr:to>
    <xdr:sp macro="" textlink="">
      <xdr:nvSpPr>
        <xdr:cNvPr id="421" name="楕円 420"/>
        <xdr:cNvSpPr/>
      </xdr:nvSpPr>
      <xdr:spPr>
        <a:xfrm>
          <a:off x="10426700" y="133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94787</xdr:rowOff>
    </xdr:from>
    <xdr:ext cx="469744" cy="259045"/>
    <xdr:sp macro="" textlink="">
      <xdr:nvSpPr>
        <xdr:cNvPr id="422" name="商工費該当値テキスト"/>
        <xdr:cNvSpPr txBox="1"/>
      </xdr:nvSpPr>
      <xdr:spPr>
        <a:xfrm>
          <a:off x="10528300" y="1329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8615</xdr:rowOff>
    </xdr:from>
    <xdr:to>
      <xdr:col>50</xdr:col>
      <xdr:colOff>165100</xdr:colOff>
      <xdr:row>78</xdr:row>
      <xdr:rowOff>110215</xdr:rowOff>
    </xdr:to>
    <xdr:sp macro="" textlink="">
      <xdr:nvSpPr>
        <xdr:cNvPr id="423" name="楕円 422"/>
        <xdr:cNvSpPr/>
      </xdr:nvSpPr>
      <xdr:spPr>
        <a:xfrm>
          <a:off x="9588500" y="133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101342</xdr:rowOff>
    </xdr:from>
    <xdr:ext cx="469744" cy="259045"/>
    <xdr:sp macro="" textlink="">
      <xdr:nvSpPr>
        <xdr:cNvPr id="424" name="テキスト ボックス 423"/>
        <xdr:cNvSpPr txBox="1"/>
      </xdr:nvSpPr>
      <xdr:spPr>
        <a:xfrm>
          <a:off x="9404428" y="1347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5255</xdr:rowOff>
    </xdr:from>
    <xdr:to>
      <xdr:col>46</xdr:col>
      <xdr:colOff>38100</xdr:colOff>
      <xdr:row>78</xdr:row>
      <xdr:rowOff>106855</xdr:rowOff>
    </xdr:to>
    <xdr:sp macro="" textlink="">
      <xdr:nvSpPr>
        <xdr:cNvPr id="425" name="楕円 424"/>
        <xdr:cNvSpPr/>
      </xdr:nvSpPr>
      <xdr:spPr>
        <a:xfrm>
          <a:off x="8699500" y="133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97982</xdr:rowOff>
    </xdr:from>
    <xdr:ext cx="469744" cy="259045"/>
    <xdr:sp macro="" textlink="">
      <xdr:nvSpPr>
        <xdr:cNvPr id="426" name="テキスト ボックス 425"/>
        <xdr:cNvSpPr txBox="1"/>
      </xdr:nvSpPr>
      <xdr:spPr>
        <a:xfrm>
          <a:off x="8515428" y="134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98799</xdr:rowOff>
    </xdr:from>
    <xdr:to>
      <xdr:col>41</xdr:col>
      <xdr:colOff>101600</xdr:colOff>
      <xdr:row>78</xdr:row>
      <xdr:rowOff>28949</xdr:rowOff>
    </xdr:to>
    <xdr:sp macro="" textlink="">
      <xdr:nvSpPr>
        <xdr:cNvPr id="427" name="楕円 426"/>
        <xdr:cNvSpPr/>
      </xdr:nvSpPr>
      <xdr:spPr>
        <a:xfrm>
          <a:off x="7810500" y="133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20076</xdr:rowOff>
    </xdr:from>
    <xdr:ext cx="469744" cy="259045"/>
    <xdr:sp macro="" textlink="">
      <xdr:nvSpPr>
        <xdr:cNvPr id="428" name="テキスト ボックス 427"/>
        <xdr:cNvSpPr txBox="1"/>
      </xdr:nvSpPr>
      <xdr:spPr>
        <a:xfrm>
          <a:off x="7626428" y="133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46472</xdr:rowOff>
    </xdr:from>
    <xdr:to>
      <xdr:col>36</xdr:col>
      <xdr:colOff>165100</xdr:colOff>
      <xdr:row>78</xdr:row>
      <xdr:rowOff>148072</xdr:rowOff>
    </xdr:to>
    <xdr:sp macro="" textlink="">
      <xdr:nvSpPr>
        <xdr:cNvPr id="429" name="楕円 428"/>
        <xdr:cNvSpPr/>
      </xdr:nvSpPr>
      <xdr:spPr>
        <a:xfrm>
          <a:off x="6921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139199</xdr:rowOff>
    </xdr:from>
    <xdr:ext cx="469744" cy="259045"/>
    <xdr:sp macro="" textlink="">
      <xdr:nvSpPr>
        <xdr:cNvPr id="430" name="テキスト ボックス 429"/>
        <xdr:cNvSpPr txBox="1"/>
      </xdr:nvSpPr>
      <xdr:spPr>
        <a:xfrm>
          <a:off x="6737428" y="135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54164</xdr:rowOff>
    </xdr:from>
    <xdr:to>
      <xdr:col>55</xdr:col>
      <xdr:colOff>0</xdr:colOff>
      <xdr:row>98</xdr:row>
      <xdr:rowOff>58083</xdr:rowOff>
    </xdr:to>
    <xdr:cxnSp macro="">
      <xdr:nvCxnSpPr>
        <xdr:cNvPr id="457" name="直線コネクタ 456"/>
        <xdr:cNvCxnSpPr/>
      </xdr:nvCxnSpPr>
      <xdr:spPr>
        <a:xfrm flipV="1">
          <a:off x="9639300" y="16856264"/>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49668</xdr:rowOff>
    </xdr:from>
    <xdr:to>
      <xdr:col>50</xdr:col>
      <xdr:colOff>114300</xdr:colOff>
      <xdr:row>98</xdr:row>
      <xdr:rowOff>58083</xdr:rowOff>
    </xdr:to>
    <xdr:cxnSp macro="">
      <xdr:nvCxnSpPr>
        <xdr:cNvPr id="460" name="直線コネクタ 459"/>
        <xdr:cNvCxnSpPr/>
      </xdr:nvCxnSpPr>
      <xdr:spPr>
        <a:xfrm>
          <a:off x="8750300" y="16851768"/>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29057</xdr:rowOff>
    </xdr:from>
    <xdr:to>
      <xdr:col>45</xdr:col>
      <xdr:colOff>177800</xdr:colOff>
      <xdr:row>98</xdr:row>
      <xdr:rowOff>49668</xdr:rowOff>
    </xdr:to>
    <xdr:cxnSp macro="">
      <xdr:nvCxnSpPr>
        <xdr:cNvPr id="463" name="直線コネクタ 462"/>
        <xdr:cNvCxnSpPr/>
      </xdr:nvCxnSpPr>
      <xdr:spPr>
        <a:xfrm>
          <a:off x="7861300" y="16831157"/>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29057</xdr:rowOff>
    </xdr:from>
    <xdr:to>
      <xdr:col>41</xdr:col>
      <xdr:colOff>50800</xdr:colOff>
      <xdr:row>98</xdr:row>
      <xdr:rowOff>29749</xdr:rowOff>
    </xdr:to>
    <xdr:cxnSp macro="">
      <xdr:nvCxnSpPr>
        <xdr:cNvPr id="466" name="直線コネクタ 465"/>
        <xdr:cNvCxnSpPr/>
      </xdr:nvCxnSpPr>
      <xdr:spPr>
        <a:xfrm flipV="1">
          <a:off x="6972300" y="16831157"/>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81218</xdr:rowOff>
    </xdr:from>
    <xdr:ext cx="534377" cy="259045"/>
    <xdr:sp macro="" textlink="">
      <xdr:nvSpPr>
        <xdr:cNvPr id="470" name="テキスト ボックス 469"/>
        <xdr:cNvSpPr txBox="1"/>
      </xdr:nvSpPr>
      <xdr:spPr>
        <a:xfrm>
          <a:off x="6705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3364</xdr:rowOff>
    </xdr:from>
    <xdr:to>
      <xdr:col>55</xdr:col>
      <xdr:colOff>50800</xdr:colOff>
      <xdr:row>98</xdr:row>
      <xdr:rowOff>104964</xdr:rowOff>
    </xdr:to>
    <xdr:sp macro="" textlink="">
      <xdr:nvSpPr>
        <xdr:cNvPr id="476" name="楕円 475"/>
        <xdr:cNvSpPr/>
      </xdr:nvSpPr>
      <xdr:spPr>
        <a:xfrm>
          <a:off x="10426700" y="168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7283</xdr:rowOff>
    </xdr:from>
    <xdr:to>
      <xdr:col>50</xdr:col>
      <xdr:colOff>165100</xdr:colOff>
      <xdr:row>98</xdr:row>
      <xdr:rowOff>108883</xdr:rowOff>
    </xdr:to>
    <xdr:sp macro="" textlink="">
      <xdr:nvSpPr>
        <xdr:cNvPr id="478" name="楕円 477"/>
        <xdr:cNvSpPr/>
      </xdr:nvSpPr>
      <xdr:spPr>
        <a:xfrm>
          <a:off x="9588500" y="168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100010</xdr:rowOff>
    </xdr:from>
    <xdr:ext cx="534377" cy="259045"/>
    <xdr:sp macro="" textlink="">
      <xdr:nvSpPr>
        <xdr:cNvPr id="479" name="テキスト ボックス 478"/>
        <xdr:cNvSpPr txBox="1"/>
      </xdr:nvSpPr>
      <xdr:spPr>
        <a:xfrm>
          <a:off x="9372111" y="1690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170318</xdr:rowOff>
    </xdr:from>
    <xdr:to>
      <xdr:col>46</xdr:col>
      <xdr:colOff>38100</xdr:colOff>
      <xdr:row>98</xdr:row>
      <xdr:rowOff>100468</xdr:rowOff>
    </xdr:to>
    <xdr:sp macro="" textlink="">
      <xdr:nvSpPr>
        <xdr:cNvPr id="480" name="楕円 479"/>
        <xdr:cNvSpPr/>
      </xdr:nvSpPr>
      <xdr:spPr>
        <a:xfrm>
          <a:off x="8699500" y="168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91595</xdr:rowOff>
    </xdr:from>
    <xdr:ext cx="534377" cy="259045"/>
    <xdr:sp macro="" textlink="">
      <xdr:nvSpPr>
        <xdr:cNvPr id="481" name="テキスト ボックス 480"/>
        <xdr:cNvSpPr txBox="1"/>
      </xdr:nvSpPr>
      <xdr:spPr>
        <a:xfrm>
          <a:off x="8483111" y="168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149707</xdr:rowOff>
    </xdr:from>
    <xdr:to>
      <xdr:col>41</xdr:col>
      <xdr:colOff>101600</xdr:colOff>
      <xdr:row>98</xdr:row>
      <xdr:rowOff>79857</xdr:rowOff>
    </xdr:to>
    <xdr:sp macro="" textlink="">
      <xdr:nvSpPr>
        <xdr:cNvPr id="482" name="楕円 481"/>
        <xdr:cNvSpPr/>
      </xdr:nvSpPr>
      <xdr:spPr>
        <a:xfrm>
          <a:off x="7810500" y="167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70984</xdr:rowOff>
    </xdr:from>
    <xdr:ext cx="534377" cy="259045"/>
    <xdr:sp macro="" textlink="">
      <xdr:nvSpPr>
        <xdr:cNvPr id="483" name="テキスト ボックス 482"/>
        <xdr:cNvSpPr txBox="1"/>
      </xdr:nvSpPr>
      <xdr:spPr>
        <a:xfrm>
          <a:off x="7594111" y="168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150399</xdr:rowOff>
    </xdr:from>
    <xdr:to>
      <xdr:col>36</xdr:col>
      <xdr:colOff>165100</xdr:colOff>
      <xdr:row>98</xdr:row>
      <xdr:rowOff>80549</xdr:rowOff>
    </xdr:to>
    <xdr:sp macro="" textlink="">
      <xdr:nvSpPr>
        <xdr:cNvPr id="484" name="楕円 483"/>
        <xdr:cNvSpPr/>
      </xdr:nvSpPr>
      <xdr:spPr>
        <a:xfrm>
          <a:off x="6921500" y="167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71676</xdr:rowOff>
    </xdr:from>
    <xdr:ext cx="534377" cy="259045"/>
    <xdr:sp macro="" textlink="">
      <xdr:nvSpPr>
        <xdr:cNvPr id="485" name="テキスト ボックス 484"/>
        <xdr:cNvSpPr txBox="1"/>
      </xdr:nvSpPr>
      <xdr:spPr>
        <a:xfrm>
          <a:off x="6705111" y="1687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79839</xdr:rowOff>
    </xdr:from>
    <xdr:to>
      <xdr:col>85</xdr:col>
      <xdr:colOff>126364</xdr:colOff>
      <xdr:row>39</xdr:row>
      <xdr:rowOff>78207</xdr:rowOff>
    </xdr:to>
    <xdr:cxnSp macro="">
      <xdr:nvCxnSpPr>
        <xdr:cNvPr id="512" name="直線コネクタ 511"/>
        <xdr:cNvCxnSpPr/>
      </xdr:nvCxnSpPr>
      <xdr:spPr>
        <a:xfrm flipV="1">
          <a:off x="16317595" y="5909139"/>
          <a:ext cx="1269" cy="85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82034</xdr:rowOff>
    </xdr:from>
    <xdr:ext cx="534377" cy="259045"/>
    <xdr:sp macro="" textlink="">
      <xdr:nvSpPr>
        <xdr:cNvPr id="513" name="消防費最小値テキスト"/>
        <xdr:cNvSpPr txBox="1"/>
      </xdr:nvSpPr>
      <xdr:spPr>
        <a:xfrm>
          <a:off x="16370300" y="67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78207</xdr:rowOff>
    </xdr:from>
    <xdr:to>
      <xdr:col>86</xdr:col>
      <xdr:colOff>25400</xdr:colOff>
      <xdr:row>39</xdr:row>
      <xdr:rowOff>78207</xdr:rowOff>
    </xdr:to>
    <xdr:cxnSp macro="">
      <xdr:nvCxnSpPr>
        <xdr:cNvPr id="514" name="直線コネクタ 513"/>
        <xdr:cNvCxnSpPr/>
      </xdr:nvCxnSpPr>
      <xdr:spPr>
        <a:xfrm>
          <a:off x="16230600" y="676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26516</xdr:rowOff>
    </xdr:from>
    <xdr:ext cx="534377" cy="259045"/>
    <xdr:sp macro="" textlink="">
      <xdr:nvSpPr>
        <xdr:cNvPr id="515" name="消防費最大値テキスト"/>
        <xdr:cNvSpPr txBox="1"/>
      </xdr:nvSpPr>
      <xdr:spPr>
        <a:xfrm>
          <a:off x="16370300" y="56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79839</xdr:rowOff>
    </xdr:from>
    <xdr:to>
      <xdr:col>86</xdr:col>
      <xdr:colOff>25400</xdr:colOff>
      <xdr:row>34</xdr:row>
      <xdr:rowOff>79839</xdr:rowOff>
    </xdr:to>
    <xdr:cxnSp macro="">
      <xdr:nvCxnSpPr>
        <xdr:cNvPr id="516" name="直線コネクタ 515"/>
        <xdr:cNvCxnSpPr/>
      </xdr:nvCxnSpPr>
      <xdr:spPr>
        <a:xfrm>
          <a:off x="16230600" y="590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55837</xdr:rowOff>
    </xdr:from>
    <xdr:to>
      <xdr:col>85</xdr:col>
      <xdr:colOff>127000</xdr:colOff>
      <xdr:row>37</xdr:row>
      <xdr:rowOff>162920</xdr:rowOff>
    </xdr:to>
    <xdr:cxnSp macro="">
      <xdr:nvCxnSpPr>
        <xdr:cNvPr id="517" name="直線コネクタ 516"/>
        <xdr:cNvCxnSpPr/>
      </xdr:nvCxnSpPr>
      <xdr:spPr>
        <a:xfrm flipV="1">
          <a:off x="15481300" y="6399487"/>
          <a:ext cx="838200" cy="10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58803</xdr:rowOff>
    </xdr:from>
    <xdr:ext cx="534377" cy="259045"/>
    <xdr:sp macro="" textlink="">
      <xdr:nvSpPr>
        <xdr:cNvPr id="518" name="消防費平均値テキスト"/>
        <xdr:cNvSpPr txBox="1"/>
      </xdr:nvSpPr>
      <xdr:spPr>
        <a:xfrm>
          <a:off x="16370300" y="640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80376</xdr:rowOff>
    </xdr:from>
    <xdr:to>
      <xdr:col>85</xdr:col>
      <xdr:colOff>177800</xdr:colOff>
      <xdr:row>38</xdr:row>
      <xdr:rowOff>10526</xdr:rowOff>
    </xdr:to>
    <xdr:sp macro="" textlink="">
      <xdr:nvSpPr>
        <xdr:cNvPr id="519" name="フローチャート: 判断 518"/>
        <xdr:cNvSpPr/>
      </xdr:nvSpPr>
      <xdr:spPr>
        <a:xfrm>
          <a:off x="162687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162920</xdr:rowOff>
    </xdr:from>
    <xdr:to>
      <xdr:col>81</xdr:col>
      <xdr:colOff>50800</xdr:colOff>
      <xdr:row>38</xdr:row>
      <xdr:rowOff>40487</xdr:rowOff>
    </xdr:to>
    <xdr:cxnSp macro="">
      <xdr:nvCxnSpPr>
        <xdr:cNvPr id="520" name="直線コネクタ 519"/>
        <xdr:cNvCxnSpPr/>
      </xdr:nvCxnSpPr>
      <xdr:spPr>
        <a:xfrm flipV="1">
          <a:off x="14592300" y="6506570"/>
          <a:ext cx="889000" cy="4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76327</xdr:rowOff>
    </xdr:from>
    <xdr:to>
      <xdr:col>81</xdr:col>
      <xdr:colOff>101600</xdr:colOff>
      <xdr:row>38</xdr:row>
      <xdr:rowOff>6477</xdr:rowOff>
    </xdr:to>
    <xdr:sp macro="" textlink="">
      <xdr:nvSpPr>
        <xdr:cNvPr id="521" name="フローチャート: 判断 520"/>
        <xdr:cNvSpPr/>
      </xdr:nvSpPr>
      <xdr:spPr>
        <a:xfrm>
          <a:off x="15430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23004</xdr:rowOff>
    </xdr:from>
    <xdr:ext cx="534377" cy="259045"/>
    <xdr:sp macro="" textlink="">
      <xdr:nvSpPr>
        <xdr:cNvPr id="522" name="テキスト ボックス 521"/>
        <xdr:cNvSpPr txBox="1"/>
      </xdr:nvSpPr>
      <xdr:spPr>
        <a:xfrm>
          <a:off x="15214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40487</xdr:rowOff>
    </xdr:from>
    <xdr:to>
      <xdr:col>76</xdr:col>
      <xdr:colOff>114300</xdr:colOff>
      <xdr:row>38</xdr:row>
      <xdr:rowOff>62237</xdr:rowOff>
    </xdr:to>
    <xdr:cxnSp macro="">
      <xdr:nvCxnSpPr>
        <xdr:cNvPr id="523" name="直線コネクタ 522"/>
        <xdr:cNvCxnSpPr/>
      </xdr:nvCxnSpPr>
      <xdr:spPr>
        <a:xfrm flipV="1">
          <a:off x="13703300" y="6555587"/>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77699</xdr:rowOff>
    </xdr:from>
    <xdr:to>
      <xdr:col>76</xdr:col>
      <xdr:colOff>165100</xdr:colOff>
      <xdr:row>38</xdr:row>
      <xdr:rowOff>7849</xdr:rowOff>
    </xdr:to>
    <xdr:sp macro="" textlink="">
      <xdr:nvSpPr>
        <xdr:cNvPr id="524" name="フローチャート: 判断 523"/>
        <xdr:cNvSpPr/>
      </xdr:nvSpPr>
      <xdr:spPr>
        <a:xfrm>
          <a:off x="14541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24376</xdr:rowOff>
    </xdr:from>
    <xdr:ext cx="534377" cy="259045"/>
    <xdr:sp macro="" textlink="">
      <xdr:nvSpPr>
        <xdr:cNvPr id="525" name="テキスト ボックス 524"/>
        <xdr:cNvSpPr txBox="1"/>
      </xdr:nvSpPr>
      <xdr:spPr>
        <a:xfrm>
          <a:off x="14325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47476</xdr:rowOff>
    </xdr:from>
    <xdr:to>
      <xdr:col>71</xdr:col>
      <xdr:colOff>177800</xdr:colOff>
      <xdr:row>38</xdr:row>
      <xdr:rowOff>62237</xdr:rowOff>
    </xdr:to>
    <xdr:cxnSp macro="">
      <xdr:nvCxnSpPr>
        <xdr:cNvPr id="526" name="直線コネクタ 525"/>
        <xdr:cNvCxnSpPr/>
      </xdr:nvCxnSpPr>
      <xdr:spPr>
        <a:xfrm>
          <a:off x="12814300" y="5190976"/>
          <a:ext cx="889000" cy="13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18981</xdr:rowOff>
    </xdr:from>
    <xdr:to>
      <xdr:col>72</xdr:col>
      <xdr:colOff>38100</xdr:colOff>
      <xdr:row>37</xdr:row>
      <xdr:rowOff>120581</xdr:rowOff>
    </xdr:to>
    <xdr:sp macro="" textlink="">
      <xdr:nvSpPr>
        <xdr:cNvPr id="527" name="フローチャート: 判断 526"/>
        <xdr:cNvSpPr/>
      </xdr:nvSpPr>
      <xdr:spPr>
        <a:xfrm>
          <a:off x="13652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137108</xdr:rowOff>
    </xdr:from>
    <xdr:ext cx="534377" cy="259045"/>
    <xdr:sp macro="" textlink="">
      <xdr:nvSpPr>
        <xdr:cNvPr id="528" name="テキスト ボックス 527"/>
        <xdr:cNvSpPr txBox="1"/>
      </xdr:nvSpPr>
      <xdr:spPr>
        <a:xfrm>
          <a:off x="13436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59345</xdr:rowOff>
    </xdr:from>
    <xdr:to>
      <xdr:col>67</xdr:col>
      <xdr:colOff>101600</xdr:colOff>
      <xdr:row>36</xdr:row>
      <xdr:rowOff>160945</xdr:rowOff>
    </xdr:to>
    <xdr:sp macro="" textlink="">
      <xdr:nvSpPr>
        <xdr:cNvPr id="529" name="フローチャート: 判断 528"/>
        <xdr:cNvSpPr/>
      </xdr:nvSpPr>
      <xdr:spPr>
        <a:xfrm>
          <a:off x="12763500" y="623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152072</xdr:rowOff>
    </xdr:from>
    <xdr:ext cx="534377" cy="259045"/>
    <xdr:sp macro="" textlink="">
      <xdr:nvSpPr>
        <xdr:cNvPr id="530" name="テキスト ボックス 529"/>
        <xdr:cNvSpPr txBox="1"/>
      </xdr:nvSpPr>
      <xdr:spPr>
        <a:xfrm>
          <a:off x="12547111" y="632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5037</xdr:rowOff>
    </xdr:from>
    <xdr:to>
      <xdr:col>85</xdr:col>
      <xdr:colOff>177800</xdr:colOff>
      <xdr:row>37</xdr:row>
      <xdr:rowOff>106637</xdr:rowOff>
    </xdr:to>
    <xdr:sp macro="" textlink="">
      <xdr:nvSpPr>
        <xdr:cNvPr id="536" name="楕円 535"/>
        <xdr:cNvSpPr/>
      </xdr:nvSpPr>
      <xdr:spPr>
        <a:xfrm>
          <a:off x="16268700" y="63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27914</xdr:rowOff>
    </xdr:from>
    <xdr:ext cx="534377" cy="259045"/>
    <xdr:sp macro="" textlink="">
      <xdr:nvSpPr>
        <xdr:cNvPr id="537" name="消防費該当値テキスト"/>
        <xdr:cNvSpPr txBox="1"/>
      </xdr:nvSpPr>
      <xdr:spPr>
        <a:xfrm>
          <a:off x="16370300" y="62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112119</xdr:rowOff>
    </xdr:from>
    <xdr:to>
      <xdr:col>81</xdr:col>
      <xdr:colOff>101600</xdr:colOff>
      <xdr:row>38</xdr:row>
      <xdr:rowOff>42269</xdr:rowOff>
    </xdr:to>
    <xdr:sp macro="" textlink="">
      <xdr:nvSpPr>
        <xdr:cNvPr id="538" name="楕円 537"/>
        <xdr:cNvSpPr/>
      </xdr:nvSpPr>
      <xdr:spPr>
        <a:xfrm>
          <a:off x="15430500" y="64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33397</xdr:rowOff>
    </xdr:from>
    <xdr:ext cx="534377" cy="259045"/>
    <xdr:sp macro="" textlink="">
      <xdr:nvSpPr>
        <xdr:cNvPr id="539" name="テキスト ボックス 538"/>
        <xdr:cNvSpPr txBox="1"/>
      </xdr:nvSpPr>
      <xdr:spPr>
        <a:xfrm>
          <a:off x="15214111" y="65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161137</xdr:rowOff>
    </xdr:from>
    <xdr:to>
      <xdr:col>76</xdr:col>
      <xdr:colOff>165100</xdr:colOff>
      <xdr:row>38</xdr:row>
      <xdr:rowOff>91287</xdr:rowOff>
    </xdr:to>
    <xdr:sp macro="" textlink="">
      <xdr:nvSpPr>
        <xdr:cNvPr id="540" name="楕円 539"/>
        <xdr:cNvSpPr/>
      </xdr:nvSpPr>
      <xdr:spPr>
        <a:xfrm>
          <a:off x="14541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82414</xdr:rowOff>
    </xdr:from>
    <xdr:ext cx="534377" cy="259045"/>
    <xdr:sp macro="" textlink="">
      <xdr:nvSpPr>
        <xdr:cNvPr id="541" name="テキスト ボックス 540"/>
        <xdr:cNvSpPr txBox="1"/>
      </xdr:nvSpPr>
      <xdr:spPr>
        <a:xfrm>
          <a:off x="14325111" y="65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11437</xdr:rowOff>
    </xdr:from>
    <xdr:to>
      <xdr:col>72</xdr:col>
      <xdr:colOff>38100</xdr:colOff>
      <xdr:row>38</xdr:row>
      <xdr:rowOff>113037</xdr:rowOff>
    </xdr:to>
    <xdr:sp macro="" textlink="">
      <xdr:nvSpPr>
        <xdr:cNvPr id="542" name="楕円 541"/>
        <xdr:cNvSpPr/>
      </xdr:nvSpPr>
      <xdr:spPr>
        <a:xfrm>
          <a:off x="13652500" y="65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104164</xdr:rowOff>
    </xdr:from>
    <xdr:ext cx="534377" cy="259045"/>
    <xdr:sp macro="" textlink="">
      <xdr:nvSpPr>
        <xdr:cNvPr id="543" name="テキスト ボックス 542"/>
        <xdr:cNvSpPr txBox="1"/>
      </xdr:nvSpPr>
      <xdr:spPr>
        <a:xfrm>
          <a:off x="13436111" y="6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168126</xdr:rowOff>
    </xdr:from>
    <xdr:to>
      <xdr:col>67</xdr:col>
      <xdr:colOff>101600</xdr:colOff>
      <xdr:row>30</xdr:row>
      <xdr:rowOff>98276</xdr:rowOff>
    </xdr:to>
    <xdr:sp macro="" textlink="">
      <xdr:nvSpPr>
        <xdr:cNvPr id="544" name="楕円 543"/>
        <xdr:cNvSpPr/>
      </xdr:nvSpPr>
      <xdr:spPr>
        <a:xfrm>
          <a:off x="12763500" y="51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114803</xdr:rowOff>
    </xdr:from>
    <xdr:ext cx="534377" cy="259045"/>
    <xdr:sp macro="" textlink="">
      <xdr:nvSpPr>
        <xdr:cNvPr id="545" name="テキスト ボックス 544"/>
        <xdr:cNvSpPr txBox="1"/>
      </xdr:nvSpPr>
      <xdr:spPr>
        <a:xfrm>
          <a:off x="12547111" y="49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2" name="直線コネクタ 571"/>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3"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4" name="直線コネクタ 573"/>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5"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6" name="直線コネクタ 575"/>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56408</xdr:rowOff>
    </xdr:from>
    <xdr:to>
      <xdr:col>85</xdr:col>
      <xdr:colOff>127000</xdr:colOff>
      <xdr:row>53</xdr:row>
      <xdr:rowOff>81505</xdr:rowOff>
    </xdr:to>
    <xdr:cxnSp macro="">
      <xdr:nvCxnSpPr>
        <xdr:cNvPr id="577" name="直線コネクタ 576"/>
        <xdr:cNvCxnSpPr/>
      </xdr:nvCxnSpPr>
      <xdr:spPr>
        <a:xfrm flipV="1">
          <a:off x="15481300" y="8971808"/>
          <a:ext cx="838200" cy="19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8"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9" name="フローチャート: 判断 578"/>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81505</xdr:rowOff>
    </xdr:from>
    <xdr:to>
      <xdr:col>81</xdr:col>
      <xdr:colOff>50800</xdr:colOff>
      <xdr:row>54</xdr:row>
      <xdr:rowOff>64001</xdr:rowOff>
    </xdr:to>
    <xdr:cxnSp macro="">
      <xdr:nvCxnSpPr>
        <xdr:cNvPr id="580" name="直線コネクタ 579"/>
        <xdr:cNvCxnSpPr/>
      </xdr:nvCxnSpPr>
      <xdr:spPr>
        <a:xfrm flipV="1">
          <a:off x="14592300" y="9168355"/>
          <a:ext cx="889000" cy="1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81" name="フローチャート: 判断 580"/>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82" name="テキスト ボックス 581"/>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155049</xdr:rowOff>
    </xdr:from>
    <xdr:to>
      <xdr:col>76</xdr:col>
      <xdr:colOff>114300</xdr:colOff>
      <xdr:row>54</xdr:row>
      <xdr:rowOff>64001</xdr:rowOff>
    </xdr:to>
    <xdr:cxnSp macro="">
      <xdr:nvCxnSpPr>
        <xdr:cNvPr id="583" name="直線コネクタ 582"/>
        <xdr:cNvCxnSpPr/>
      </xdr:nvCxnSpPr>
      <xdr:spPr>
        <a:xfrm>
          <a:off x="13703300" y="9241899"/>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4" name="フローチャート: 判断 583"/>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5" name="テキスト ボックス 584"/>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155049</xdr:rowOff>
    </xdr:from>
    <xdr:to>
      <xdr:col>71</xdr:col>
      <xdr:colOff>177800</xdr:colOff>
      <xdr:row>53</xdr:row>
      <xdr:rowOff>167001</xdr:rowOff>
    </xdr:to>
    <xdr:cxnSp macro="">
      <xdr:nvCxnSpPr>
        <xdr:cNvPr id="586" name="直線コネクタ 585"/>
        <xdr:cNvCxnSpPr/>
      </xdr:nvCxnSpPr>
      <xdr:spPr>
        <a:xfrm flipV="1">
          <a:off x="12814300" y="9241899"/>
          <a:ext cx="8890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7" name="フローチャート: 判断 586"/>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8" name="テキスト ボックス 587"/>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9" name="フローチャート: 判断 588"/>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169462</xdr:rowOff>
    </xdr:from>
    <xdr:ext cx="534377" cy="259045"/>
    <xdr:sp macro="" textlink="">
      <xdr:nvSpPr>
        <xdr:cNvPr id="590" name="テキスト ボックス 589"/>
        <xdr:cNvSpPr txBox="1"/>
      </xdr:nvSpPr>
      <xdr:spPr>
        <a:xfrm>
          <a:off x="12547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5608</xdr:rowOff>
    </xdr:from>
    <xdr:to>
      <xdr:col>85</xdr:col>
      <xdr:colOff>177800</xdr:colOff>
      <xdr:row>52</xdr:row>
      <xdr:rowOff>107208</xdr:rowOff>
    </xdr:to>
    <xdr:sp macro="" textlink="">
      <xdr:nvSpPr>
        <xdr:cNvPr id="596" name="楕円 595"/>
        <xdr:cNvSpPr/>
      </xdr:nvSpPr>
      <xdr:spPr>
        <a:xfrm>
          <a:off x="16268700" y="89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28485</xdr:rowOff>
    </xdr:from>
    <xdr:ext cx="534377" cy="259045"/>
    <xdr:sp macro="" textlink="">
      <xdr:nvSpPr>
        <xdr:cNvPr id="597" name="教育費該当値テキスト"/>
        <xdr:cNvSpPr txBox="1"/>
      </xdr:nvSpPr>
      <xdr:spPr>
        <a:xfrm>
          <a:off x="16370300" y="87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30705</xdr:rowOff>
    </xdr:from>
    <xdr:to>
      <xdr:col>81</xdr:col>
      <xdr:colOff>101600</xdr:colOff>
      <xdr:row>53</xdr:row>
      <xdr:rowOff>132305</xdr:rowOff>
    </xdr:to>
    <xdr:sp macro="" textlink="">
      <xdr:nvSpPr>
        <xdr:cNvPr id="598" name="楕円 597"/>
        <xdr:cNvSpPr/>
      </xdr:nvSpPr>
      <xdr:spPr>
        <a:xfrm>
          <a:off x="15430500" y="91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148832</xdr:rowOff>
    </xdr:from>
    <xdr:ext cx="534377" cy="259045"/>
    <xdr:sp macro="" textlink="">
      <xdr:nvSpPr>
        <xdr:cNvPr id="599" name="テキスト ボックス 598"/>
        <xdr:cNvSpPr txBox="1"/>
      </xdr:nvSpPr>
      <xdr:spPr>
        <a:xfrm>
          <a:off x="15214111" y="889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13201</xdr:rowOff>
    </xdr:from>
    <xdr:to>
      <xdr:col>76</xdr:col>
      <xdr:colOff>165100</xdr:colOff>
      <xdr:row>54</xdr:row>
      <xdr:rowOff>114801</xdr:rowOff>
    </xdr:to>
    <xdr:sp macro="" textlink="">
      <xdr:nvSpPr>
        <xdr:cNvPr id="600" name="楕円 599"/>
        <xdr:cNvSpPr/>
      </xdr:nvSpPr>
      <xdr:spPr>
        <a:xfrm>
          <a:off x="14541500" y="92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131328</xdr:rowOff>
    </xdr:from>
    <xdr:ext cx="534377" cy="259045"/>
    <xdr:sp macro="" textlink="">
      <xdr:nvSpPr>
        <xdr:cNvPr id="601" name="テキスト ボックス 600"/>
        <xdr:cNvSpPr txBox="1"/>
      </xdr:nvSpPr>
      <xdr:spPr>
        <a:xfrm>
          <a:off x="14325111" y="90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104249</xdr:rowOff>
    </xdr:from>
    <xdr:to>
      <xdr:col>72</xdr:col>
      <xdr:colOff>38100</xdr:colOff>
      <xdr:row>54</xdr:row>
      <xdr:rowOff>34399</xdr:rowOff>
    </xdr:to>
    <xdr:sp macro="" textlink="">
      <xdr:nvSpPr>
        <xdr:cNvPr id="602" name="楕円 601"/>
        <xdr:cNvSpPr/>
      </xdr:nvSpPr>
      <xdr:spPr>
        <a:xfrm>
          <a:off x="13652500" y="91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50926</xdr:rowOff>
    </xdr:from>
    <xdr:ext cx="534377" cy="259045"/>
    <xdr:sp macro="" textlink="">
      <xdr:nvSpPr>
        <xdr:cNvPr id="603" name="テキスト ボックス 602"/>
        <xdr:cNvSpPr txBox="1"/>
      </xdr:nvSpPr>
      <xdr:spPr>
        <a:xfrm>
          <a:off x="13436111" y="896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116201</xdr:rowOff>
    </xdr:from>
    <xdr:to>
      <xdr:col>67</xdr:col>
      <xdr:colOff>101600</xdr:colOff>
      <xdr:row>54</xdr:row>
      <xdr:rowOff>46351</xdr:rowOff>
    </xdr:to>
    <xdr:sp macro="" textlink="">
      <xdr:nvSpPr>
        <xdr:cNvPr id="604" name="楕円 603"/>
        <xdr:cNvSpPr/>
      </xdr:nvSpPr>
      <xdr:spPr>
        <a:xfrm>
          <a:off x="12763500" y="920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62878</xdr:rowOff>
    </xdr:from>
    <xdr:ext cx="534377" cy="259045"/>
    <xdr:sp macro="" textlink="">
      <xdr:nvSpPr>
        <xdr:cNvPr id="605" name="テキスト ボックス 604"/>
        <xdr:cNvSpPr txBox="1"/>
      </xdr:nvSpPr>
      <xdr:spPr>
        <a:xfrm>
          <a:off x="12547111" y="89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9" name="直線コネクタ 628"/>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2"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3" name="直線コネクタ 632"/>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23304</xdr:rowOff>
    </xdr:from>
    <xdr:to>
      <xdr:col>85</xdr:col>
      <xdr:colOff>127000</xdr:colOff>
      <xdr:row>79</xdr:row>
      <xdr:rowOff>35992</xdr:rowOff>
    </xdr:to>
    <xdr:cxnSp macro="">
      <xdr:nvCxnSpPr>
        <xdr:cNvPr id="634" name="直線コネクタ 633"/>
        <xdr:cNvCxnSpPr/>
      </xdr:nvCxnSpPr>
      <xdr:spPr>
        <a:xfrm>
          <a:off x="15481300" y="13567854"/>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5"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6" name="フローチャート: 判断 635"/>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23304</xdr:rowOff>
    </xdr:from>
    <xdr:to>
      <xdr:col>81</xdr:col>
      <xdr:colOff>50800</xdr:colOff>
      <xdr:row>79</xdr:row>
      <xdr:rowOff>44450</xdr:rowOff>
    </xdr:to>
    <xdr:cxnSp macro="">
      <xdr:nvCxnSpPr>
        <xdr:cNvPr id="637" name="直線コネクタ 636"/>
        <xdr:cNvCxnSpPr/>
      </xdr:nvCxnSpPr>
      <xdr:spPr>
        <a:xfrm flipV="1">
          <a:off x="14592300" y="1356785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8" name="フローチャート: 判断 637"/>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9" name="テキスト ボックス 638"/>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41687</xdr:rowOff>
    </xdr:from>
    <xdr:to>
      <xdr:col>76</xdr:col>
      <xdr:colOff>114300</xdr:colOff>
      <xdr:row>79</xdr:row>
      <xdr:rowOff>44450</xdr:rowOff>
    </xdr:to>
    <xdr:cxnSp macro="">
      <xdr:nvCxnSpPr>
        <xdr:cNvPr id="640" name="直線コネクタ 639"/>
        <xdr:cNvCxnSpPr/>
      </xdr:nvCxnSpPr>
      <xdr:spPr>
        <a:xfrm>
          <a:off x="13703300" y="13586237"/>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41" name="フローチャート: 判断 640"/>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42" name="テキスト ボックス 641"/>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130632</xdr:rowOff>
    </xdr:from>
    <xdr:to>
      <xdr:col>71</xdr:col>
      <xdr:colOff>177800</xdr:colOff>
      <xdr:row>79</xdr:row>
      <xdr:rowOff>41687</xdr:rowOff>
    </xdr:to>
    <xdr:cxnSp macro="">
      <xdr:nvCxnSpPr>
        <xdr:cNvPr id="643" name="直線コネクタ 642"/>
        <xdr:cNvCxnSpPr/>
      </xdr:nvCxnSpPr>
      <xdr:spPr>
        <a:xfrm>
          <a:off x="12814300" y="13503732"/>
          <a:ext cx="889000" cy="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4" name="フローチャート: 判断 643"/>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5" name="テキスト ボックス 644"/>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6" name="フローチャート: 判断 645"/>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63403</xdr:rowOff>
    </xdr:from>
    <xdr:ext cx="469744" cy="259045"/>
    <xdr:sp macro="" textlink="">
      <xdr:nvSpPr>
        <xdr:cNvPr id="647" name="テキスト ボックス 646"/>
        <xdr:cNvSpPr txBox="1"/>
      </xdr:nvSpPr>
      <xdr:spPr>
        <a:xfrm>
          <a:off x="12579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156642</xdr:rowOff>
    </xdr:from>
    <xdr:to>
      <xdr:col>85</xdr:col>
      <xdr:colOff>177800</xdr:colOff>
      <xdr:row>79</xdr:row>
      <xdr:rowOff>86792</xdr:rowOff>
    </xdr:to>
    <xdr:sp macro="" textlink="">
      <xdr:nvSpPr>
        <xdr:cNvPr id="653" name="楕円 652"/>
        <xdr:cNvSpPr/>
      </xdr:nvSpPr>
      <xdr:spPr>
        <a:xfrm>
          <a:off x="16268700" y="13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71569</xdr:rowOff>
    </xdr:from>
    <xdr:ext cx="378565" cy="259045"/>
    <xdr:sp macro="" textlink="">
      <xdr:nvSpPr>
        <xdr:cNvPr id="654" name="災害復旧費該当値テキスト"/>
        <xdr:cNvSpPr txBox="1"/>
      </xdr:nvSpPr>
      <xdr:spPr>
        <a:xfrm>
          <a:off x="16370300" y="1344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143954</xdr:rowOff>
    </xdr:from>
    <xdr:to>
      <xdr:col>81</xdr:col>
      <xdr:colOff>101600</xdr:colOff>
      <xdr:row>79</xdr:row>
      <xdr:rowOff>74104</xdr:rowOff>
    </xdr:to>
    <xdr:sp macro="" textlink="">
      <xdr:nvSpPr>
        <xdr:cNvPr id="655" name="楕円 654"/>
        <xdr:cNvSpPr/>
      </xdr:nvSpPr>
      <xdr:spPr>
        <a:xfrm>
          <a:off x="15430500" y="135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65231</xdr:rowOff>
    </xdr:from>
    <xdr:ext cx="469744" cy="259045"/>
    <xdr:sp macro="" textlink="">
      <xdr:nvSpPr>
        <xdr:cNvPr id="656" name="テキスト ボックス 655"/>
        <xdr:cNvSpPr txBox="1"/>
      </xdr:nvSpPr>
      <xdr:spPr>
        <a:xfrm>
          <a:off x="15246428" y="136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162337</xdr:rowOff>
    </xdr:from>
    <xdr:to>
      <xdr:col>72</xdr:col>
      <xdr:colOff>38100</xdr:colOff>
      <xdr:row>79</xdr:row>
      <xdr:rowOff>92487</xdr:rowOff>
    </xdr:to>
    <xdr:sp macro="" textlink="">
      <xdr:nvSpPr>
        <xdr:cNvPr id="659" name="楕円 658"/>
        <xdr:cNvSpPr/>
      </xdr:nvSpPr>
      <xdr:spPr>
        <a:xfrm>
          <a:off x="13652500" y="135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83614</xdr:rowOff>
    </xdr:from>
    <xdr:ext cx="378565" cy="259045"/>
    <xdr:sp macro="" textlink="">
      <xdr:nvSpPr>
        <xdr:cNvPr id="660" name="テキスト ボックス 659"/>
        <xdr:cNvSpPr txBox="1"/>
      </xdr:nvSpPr>
      <xdr:spPr>
        <a:xfrm>
          <a:off x="13514017" y="13628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79832</xdr:rowOff>
    </xdr:from>
    <xdr:to>
      <xdr:col>67</xdr:col>
      <xdr:colOff>101600</xdr:colOff>
      <xdr:row>79</xdr:row>
      <xdr:rowOff>9982</xdr:rowOff>
    </xdr:to>
    <xdr:sp macro="" textlink="">
      <xdr:nvSpPr>
        <xdr:cNvPr id="661" name="楕円 660"/>
        <xdr:cNvSpPr/>
      </xdr:nvSpPr>
      <xdr:spPr>
        <a:xfrm>
          <a:off x="12763500" y="134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26509</xdr:rowOff>
    </xdr:from>
    <xdr:ext cx="469744" cy="259045"/>
    <xdr:sp macro="" textlink="">
      <xdr:nvSpPr>
        <xdr:cNvPr id="662" name="テキスト ボックス 661"/>
        <xdr:cNvSpPr txBox="1"/>
      </xdr:nvSpPr>
      <xdr:spPr>
        <a:xfrm>
          <a:off x="12579428" y="1322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8" name="直線コネクタ 687"/>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9"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90" name="直線コネクタ 689"/>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91"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92" name="直線コネクタ 691"/>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169038</xdr:rowOff>
    </xdr:from>
    <xdr:to>
      <xdr:col>85</xdr:col>
      <xdr:colOff>127000</xdr:colOff>
      <xdr:row>97</xdr:row>
      <xdr:rowOff>603</xdr:rowOff>
    </xdr:to>
    <xdr:cxnSp macro="">
      <xdr:nvCxnSpPr>
        <xdr:cNvPr id="693" name="直線コネクタ 692"/>
        <xdr:cNvCxnSpPr/>
      </xdr:nvCxnSpPr>
      <xdr:spPr>
        <a:xfrm flipV="1">
          <a:off x="15481300" y="16628238"/>
          <a:ext cx="8382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4"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5" name="フローチャート: 判断 694"/>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603</xdr:rowOff>
    </xdr:from>
    <xdr:to>
      <xdr:col>81</xdr:col>
      <xdr:colOff>50800</xdr:colOff>
      <xdr:row>97</xdr:row>
      <xdr:rowOff>14264</xdr:rowOff>
    </xdr:to>
    <xdr:cxnSp macro="">
      <xdr:nvCxnSpPr>
        <xdr:cNvPr id="696" name="直線コネクタ 695"/>
        <xdr:cNvCxnSpPr/>
      </xdr:nvCxnSpPr>
      <xdr:spPr>
        <a:xfrm flipV="1">
          <a:off x="14592300" y="16631253"/>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7" name="フローチャート: 判断 696"/>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8" name="テキスト ボックス 697"/>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7831</xdr:rowOff>
    </xdr:from>
    <xdr:to>
      <xdr:col>76</xdr:col>
      <xdr:colOff>114300</xdr:colOff>
      <xdr:row>97</xdr:row>
      <xdr:rowOff>14264</xdr:rowOff>
    </xdr:to>
    <xdr:cxnSp macro="">
      <xdr:nvCxnSpPr>
        <xdr:cNvPr id="699" name="直線コネクタ 698"/>
        <xdr:cNvCxnSpPr/>
      </xdr:nvCxnSpPr>
      <xdr:spPr>
        <a:xfrm>
          <a:off x="13703300" y="16638481"/>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700" name="フローチャート: 判断 699"/>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701" name="テキスト ボックス 700"/>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160263</xdr:rowOff>
    </xdr:from>
    <xdr:to>
      <xdr:col>71</xdr:col>
      <xdr:colOff>177800</xdr:colOff>
      <xdr:row>97</xdr:row>
      <xdr:rowOff>7831</xdr:rowOff>
    </xdr:to>
    <xdr:cxnSp macro="">
      <xdr:nvCxnSpPr>
        <xdr:cNvPr id="702" name="直線コネクタ 701"/>
        <xdr:cNvCxnSpPr/>
      </xdr:nvCxnSpPr>
      <xdr:spPr>
        <a:xfrm>
          <a:off x="12814300" y="16619463"/>
          <a:ext cx="8890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703" name="フローチャート: 判断 702"/>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4" name="テキスト ボックス 703"/>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5" name="フローチャート: 判断 704"/>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109611</xdr:rowOff>
    </xdr:from>
    <xdr:ext cx="534377" cy="259045"/>
    <xdr:sp macro="" textlink="">
      <xdr:nvSpPr>
        <xdr:cNvPr id="706" name="テキスト ボックス 705"/>
        <xdr:cNvSpPr txBox="1"/>
      </xdr:nvSpPr>
      <xdr:spPr>
        <a:xfrm>
          <a:off x="12547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118238</xdr:rowOff>
    </xdr:from>
    <xdr:to>
      <xdr:col>85</xdr:col>
      <xdr:colOff>177800</xdr:colOff>
      <xdr:row>97</xdr:row>
      <xdr:rowOff>48388</xdr:rowOff>
    </xdr:to>
    <xdr:sp macro="" textlink="">
      <xdr:nvSpPr>
        <xdr:cNvPr id="712" name="楕円 711"/>
        <xdr:cNvSpPr/>
      </xdr:nvSpPr>
      <xdr:spPr>
        <a:xfrm>
          <a:off x="16268700" y="165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96665</xdr:rowOff>
    </xdr:from>
    <xdr:ext cx="534377" cy="259045"/>
    <xdr:sp macro="" textlink="">
      <xdr:nvSpPr>
        <xdr:cNvPr id="713" name="公債費該当値テキスト"/>
        <xdr:cNvSpPr txBox="1"/>
      </xdr:nvSpPr>
      <xdr:spPr>
        <a:xfrm>
          <a:off x="16370300" y="165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121253</xdr:rowOff>
    </xdr:from>
    <xdr:to>
      <xdr:col>81</xdr:col>
      <xdr:colOff>101600</xdr:colOff>
      <xdr:row>97</xdr:row>
      <xdr:rowOff>51403</xdr:rowOff>
    </xdr:to>
    <xdr:sp macro="" textlink="">
      <xdr:nvSpPr>
        <xdr:cNvPr id="714" name="楕円 713"/>
        <xdr:cNvSpPr/>
      </xdr:nvSpPr>
      <xdr:spPr>
        <a:xfrm>
          <a:off x="15430500" y="165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42530</xdr:rowOff>
    </xdr:from>
    <xdr:ext cx="534377" cy="259045"/>
    <xdr:sp macro="" textlink="">
      <xdr:nvSpPr>
        <xdr:cNvPr id="715" name="テキスト ボックス 714"/>
        <xdr:cNvSpPr txBox="1"/>
      </xdr:nvSpPr>
      <xdr:spPr>
        <a:xfrm>
          <a:off x="15214111" y="166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134914</xdr:rowOff>
    </xdr:from>
    <xdr:to>
      <xdr:col>76</xdr:col>
      <xdr:colOff>165100</xdr:colOff>
      <xdr:row>97</xdr:row>
      <xdr:rowOff>65064</xdr:rowOff>
    </xdr:to>
    <xdr:sp macro="" textlink="">
      <xdr:nvSpPr>
        <xdr:cNvPr id="716" name="楕円 715"/>
        <xdr:cNvSpPr/>
      </xdr:nvSpPr>
      <xdr:spPr>
        <a:xfrm>
          <a:off x="14541500" y="165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56191</xdr:rowOff>
    </xdr:from>
    <xdr:ext cx="534377" cy="259045"/>
    <xdr:sp macro="" textlink="">
      <xdr:nvSpPr>
        <xdr:cNvPr id="717" name="テキスト ボックス 716"/>
        <xdr:cNvSpPr txBox="1"/>
      </xdr:nvSpPr>
      <xdr:spPr>
        <a:xfrm>
          <a:off x="14325111" y="166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128481</xdr:rowOff>
    </xdr:from>
    <xdr:to>
      <xdr:col>72</xdr:col>
      <xdr:colOff>38100</xdr:colOff>
      <xdr:row>97</xdr:row>
      <xdr:rowOff>58631</xdr:rowOff>
    </xdr:to>
    <xdr:sp macro="" textlink="">
      <xdr:nvSpPr>
        <xdr:cNvPr id="718" name="楕円 717"/>
        <xdr:cNvSpPr/>
      </xdr:nvSpPr>
      <xdr:spPr>
        <a:xfrm>
          <a:off x="13652500" y="165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49758</xdr:rowOff>
    </xdr:from>
    <xdr:ext cx="534377" cy="259045"/>
    <xdr:sp macro="" textlink="">
      <xdr:nvSpPr>
        <xdr:cNvPr id="719" name="テキスト ボックス 718"/>
        <xdr:cNvSpPr txBox="1"/>
      </xdr:nvSpPr>
      <xdr:spPr>
        <a:xfrm>
          <a:off x="13436111" y="166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109463</xdr:rowOff>
    </xdr:from>
    <xdr:to>
      <xdr:col>67</xdr:col>
      <xdr:colOff>101600</xdr:colOff>
      <xdr:row>97</xdr:row>
      <xdr:rowOff>39613</xdr:rowOff>
    </xdr:to>
    <xdr:sp macro="" textlink="">
      <xdr:nvSpPr>
        <xdr:cNvPr id="720" name="楕円 719"/>
        <xdr:cNvSpPr/>
      </xdr:nvSpPr>
      <xdr:spPr>
        <a:xfrm>
          <a:off x="12763500" y="165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30740</xdr:rowOff>
    </xdr:from>
    <xdr:ext cx="534377" cy="259045"/>
    <xdr:sp macro="" textlink="">
      <xdr:nvSpPr>
        <xdr:cNvPr id="721" name="テキスト ボックス 720"/>
        <xdr:cNvSpPr txBox="1"/>
      </xdr:nvSpPr>
      <xdr:spPr>
        <a:xfrm>
          <a:off x="12547111" y="166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3" name="直線コネクタ 742"/>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4"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6"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7" name="直線コネクタ 746"/>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9"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50" name="フローチャート: 判断 749"/>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52" name="フローチャート: 判断 751"/>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3" name="テキスト ボックス 752"/>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5" name="フローチャート: 判断 754"/>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6" name="テキスト ボックス 755"/>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8" name="フローチャート: 判断 757"/>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9" name="テキスト ボックス 758"/>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0" name="フローチャート: 判断 759"/>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1" name="テキスト ボックス 760"/>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8"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4" name="テキスト ボックス 79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6" name="テキスト ボックス 79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フローチャート: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9" name="フローチャート: 判断 808"/>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10" name="テキスト ボックス 809"/>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2" name="フローチャート: 判断 811"/>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3" name="テキスト ボックス 812"/>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54,878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年度においては宝地域コミュニティセンターの施設複合化事業の実施や公共施設整備基金への積立を行ったこと等により平均値を上回り、平成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年度については、生涯活躍のまち・つる事業地域交流拠点整備等事業の完了及び退職者の減等により、前年度比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15,140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円減となった。民生費は、住民一人当たり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128,462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年度から類似団体内平均値と比較して一人当たりコストが低い状況となっている。これは、類似団体と比べ社会福祉費や生活保護費等が低いことが要因と思われる。農林水産業費については、住民一人当たり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6,623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年度まで類似団体平均値を下回っていたが、農林産物直売所建設事業の実施等により平成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年度より上昇傾向にあり、平成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年度は、農林産物直売所事業が前年度に終了したことに伴い、大きく減少した。平成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621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円増となっているが、類似団体平均値を大きく下回った。教育費は、住民一人当たり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96,101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年度から類似団体内平均値と比較して高止まりで推移している。これは、主に公立大学法人運営費交付金によるものが要因と思われ、平成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年度については、都留文科大学用地拡張事業に係る移転補償金の増、小中学校空調設備設置工事現地調査・</a:t>
          </a:r>
          <a:r>
            <a:rPr kumimoji="1" lang="ja-JP" altLang="en-US" sz="1300">
              <a:latin typeface="ＭＳ Ｐゴシック" panose="020B0600070205080204" pitchFamily="50" charset="-128"/>
              <a:ea typeface="ＭＳ Ｐゴシック" panose="020B0600070205080204" pitchFamily="50" charset="-128"/>
            </a:rPr>
            <a:t>詳細設計業務委託により、前年度比</a:t>
          </a:r>
          <a:r>
            <a:rPr kumimoji="1" lang="en-US" altLang="ja-JP" sz="1300">
              <a:latin typeface="ＭＳ Ｐゴシック" panose="020B0600070205080204" pitchFamily="50" charset="-128"/>
              <a:ea typeface="ＭＳ Ｐゴシック" panose="020B0600070205080204" pitchFamily="50" charset="-128"/>
            </a:rPr>
            <a:t>12,037</a:t>
          </a:r>
          <a:r>
            <a:rPr kumimoji="1" lang="ja-JP" altLang="en-US" sz="1300">
              <a:latin typeface="ＭＳ Ｐゴシック" panose="020B0600070205080204" pitchFamily="50" charset="-128"/>
              <a:ea typeface="ＭＳ Ｐゴシック" panose="020B0600070205080204" pitchFamily="50" charset="-128"/>
            </a:rPr>
            <a:t>円増となった。災害復旧費については、住民</a:t>
          </a:r>
          <a:r>
            <a:rPr kumimoji="1" lang="ja-JP" altLang="en-US" sz="1300">
              <a:solidFill>
                <a:schemeClr val="tx1"/>
              </a:solidFill>
              <a:latin typeface="ＭＳ Ｐゴシック" panose="020B0600070205080204" pitchFamily="50" charset="-128"/>
              <a:ea typeface="ＭＳ Ｐゴシック" panose="020B0600070205080204" pitchFamily="50" charset="-128"/>
            </a:rPr>
            <a:t>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444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年度については台風の影響によりサンタウン玉川線の橋げたにある護岸ブロックの崩壊があったが、平成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年度については台風による軽度の被害であったため、</a:t>
          </a:r>
          <a:r>
            <a:rPr kumimoji="1" lang="en-US" altLang="ja-JP" sz="1300">
              <a:solidFill>
                <a:schemeClr val="tx1"/>
              </a:solidFill>
              <a:latin typeface="ＭＳ Ｐゴシック" panose="020B0600070205080204" pitchFamily="50" charset="-128"/>
              <a:ea typeface="ＭＳ Ｐゴシック" panose="020B0600070205080204" pitchFamily="50" charset="-128"/>
            </a:rPr>
            <a:t>666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年度の標準財政規模比は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ポイント減少して</a:t>
          </a:r>
          <a:r>
            <a:rPr kumimoji="1" lang="en-US" altLang="ja-JP" sz="1400">
              <a:latin typeface="ＭＳ ゴシック" pitchFamily="49" charset="-128"/>
              <a:ea typeface="ＭＳ ゴシック" pitchFamily="49" charset="-128"/>
            </a:rPr>
            <a:t>32.26</a:t>
          </a:r>
          <a:r>
            <a:rPr kumimoji="1" lang="ja-JP" altLang="en-US" sz="1400">
              <a:latin typeface="ＭＳ ゴシック" pitchFamily="49" charset="-128"/>
              <a:ea typeface="ＭＳ ゴシック" pitchFamily="49" charset="-128"/>
            </a:rPr>
            <a:t>ポイントとなった。実質収支は、普通会計で</a:t>
          </a:r>
          <a:r>
            <a:rPr kumimoji="1" lang="en-US" altLang="ja-JP" sz="1400">
              <a:latin typeface="ＭＳ ゴシック" pitchFamily="49" charset="-128"/>
              <a:ea typeface="ＭＳ ゴシック" pitchFamily="49" charset="-128"/>
            </a:rPr>
            <a:t>580</a:t>
          </a:r>
          <a:r>
            <a:rPr kumimoji="1" lang="ja-JP" altLang="en-US" sz="1400">
              <a:latin typeface="ＭＳ ゴシック" pitchFamily="49" charset="-128"/>
              <a:ea typeface="ＭＳ ゴシック" pitchFamily="49" charset="-128"/>
            </a:rPr>
            <a:t>百万円となり、実質収支比率は</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6.59</a:t>
          </a:r>
          <a:r>
            <a:rPr kumimoji="1" lang="ja-JP" altLang="en-US" sz="1400">
              <a:latin typeface="ＭＳ ゴシック" pitchFamily="49" charset="-128"/>
              <a:ea typeface="ＭＳ ゴシック" pitchFamily="49" charset="-128"/>
            </a:rPr>
            <a:t>ポイントとなっている。また、実質単年度収支についても前年度から</a:t>
          </a:r>
          <a:r>
            <a:rPr kumimoji="1" lang="en-US" altLang="ja-JP" sz="1400">
              <a:latin typeface="ＭＳ ゴシック" pitchFamily="49" charset="-128"/>
              <a:ea typeface="ＭＳ ゴシック" pitchFamily="49" charset="-128"/>
            </a:rPr>
            <a:t>8.28</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3.37</a:t>
          </a:r>
          <a:r>
            <a:rPr kumimoji="1" lang="ja-JP" altLang="en-US" sz="1400">
              <a:latin typeface="ＭＳ ゴシック" pitchFamily="49" charset="-128"/>
              <a:ea typeface="ＭＳ ゴシック" pitchFamily="49" charset="-128"/>
            </a:rPr>
            <a:t>ポイントとなった。主な要因としては、地方税の大幅な増加や大月都留広域事務組合での新ごみ処理施設関連事業の未執行に伴う負担金の減等の影響が大きな要因となっている。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各会計とも黒字決算となっており、今後も健全な財政運営に努めていく。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6" customWidth="1"/>
    <col min="12" max="12" width="2.21875" style="186" customWidth="1"/>
    <col min="13" max="17" width="2.33203125" style="186" customWidth="1"/>
    <col min="18" max="119" width="2.109375" style="186" customWidth="1"/>
    <col min="120" max="16384" width="0" style="186" hidden="1"/>
  </cols>
  <sheetData>
    <row r="1" spans="1:119" ht="33" customHeight="1" x14ac:dyDescent="0.2">
      <c r="A1" s="184"/>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5"/>
      <c r="DK1" s="185"/>
      <c r="DL1" s="185"/>
      <c r="DM1" s="185"/>
      <c r="DN1" s="185"/>
      <c r="DO1" s="185"/>
    </row>
    <row r="2" spans="1:119" ht="24" thickBot="1" x14ac:dyDescent="0.25">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5">
      <c r="A3" s="185"/>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4"/>
      <c r="DK3" s="184"/>
      <c r="DL3" s="184"/>
      <c r="DM3" s="184"/>
      <c r="DN3" s="184"/>
      <c r="DO3" s="184"/>
    </row>
    <row r="4" spans="1:119" ht="18.75" customHeight="1" x14ac:dyDescent="0.2">
      <c r="A4" s="185"/>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13791077</v>
      </c>
      <c r="BO4" s="461"/>
      <c r="BP4" s="461"/>
      <c r="BQ4" s="461"/>
      <c r="BR4" s="461"/>
      <c r="BS4" s="461"/>
      <c r="BT4" s="461"/>
      <c r="BU4" s="462"/>
      <c r="BV4" s="460">
        <v>13690282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6.6</v>
      </c>
      <c r="CU4" s="642"/>
      <c r="CV4" s="642"/>
      <c r="CW4" s="642"/>
      <c r="CX4" s="642"/>
      <c r="CY4" s="642"/>
      <c r="CZ4" s="642"/>
      <c r="DA4" s="643"/>
      <c r="DB4" s="641">
        <v>2.2000000000000002</v>
      </c>
      <c r="DC4" s="642"/>
      <c r="DD4" s="642"/>
      <c r="DE4" s="642"/>
      <c r="DF4" s="642"/>
      <c r="DG4" s="642"/>
      <c r="DH4" s="642"/>
      <c r="DI4" s="643"/>
      <c r="DJ4" s="184"/>
      <c r="DK4" s="184"/>
      <c r="DL4" s="184"/>
      <c r="DM4" s="184"/>
      <c r="DN4" s="184"/>
      <c r="DO4" s="184"/>
    </row>
    <row r="5" spans="1:119" ht="18.75" customHeight="1" x14ac:dyDescent="0.2">
      <c r="A5" s="185"/>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13180872</v>
      </c>
      <c r="BO5" s="466"/>
      <c r="BP5" s="466"/>
      <c r="BQ5" s="466"/>
      <c r="BR5" s="466"/>
      <c r="BS5" s="466"/>
      <c r="BT5" s="466"/>
      <c r="BU5" s="467"/>
      <c r="BV5" s="465">
        <v>13462443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86.5</v>
      </c>
      <c r="CU5" s="436"/>
      <c r="CV5" s="436"/>
      <c r="CW5" s="436"/>
      <c r="CX5" s="436"/>
      <c r="CY5" s="436"/>
      <c r="CZ5" s="436"/>
      <c r="DA5" s="437"/>
      <c r="DB5" s="435">
        <v>85.4</v>
      </c>
      <c r="DC5" s="436"/>
      <c r="DD5" s="436"/>
      <c r="DE5" s="436"/>
      <c r="DF5" s="436"/>
      <c r="DG5" s="436"/>
      <c r="DH5" s="436"/>
      <c r="DI5" s="437"/>
      <c r="DJ5" s="184"/>
      <c r="DK5" s="184"/>
      <c r="DL5" s="184"/>
      <c r="DM5" s="184"/>
      <c r="DN5" s="184"/>
      <c r="DO5" s="184"/>
    </row>
    <row r="6" spans="1:119" ht="18.75" customHeight="1" x14ac:dyDescent="0.2">
      <c r="A6" s="185"/>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610205</v>
      </c>
      <c r="BO6" s="466"/>
      <c r="BP6" s="466"/>
      <c r="BQ6" s="466"/>
      <c r="BR6" s="466"/>
      <c r="BS6" s="466"/>
      <c r="BT6" s="466"/>
      <c r="BU6" s="467"/>
      <c r="BV6" s="465">
        <v>227839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91.1</v>
      </c>
      <c r="CU6" s="616"/>
      <c r="CV6" s="616"/>
      <c r="CW6" s="616"/>
      <c r="CX6" s="616"/>
      <c r="CY6" s="616"/>
      <c r="CZ6" s="616"/>
      <c r="DA6" s="617"/>
      <c r="DB6" s="615">
        <v>89.8</v>
      </c>
      <c r="DC6" s="616"/>
      <c r="DD6" s="616"/>
      <c r="DE6" s="616"/>
      <c r="DF6" s="616"/>
      <c r="DG6" s="616"/>
      <c r="DH6" s="616"/>
      <c r="DI6" s="617"/>
      <c r="DJ6" s="184"/>
      <c r="DK6" s="184"/>
      <c r="DL6" s="184"/>
      <c r="DM6" s="184"/>
      <c r="DN6" s="184"/>
      <c r="DO6" s="184"/>
    </row>
    <row r="7" spans="1:119" ht="18.75" customHeight="1" x14ac:dyDescent="0.2">
      <c r="A7" s="185"/>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30163</v>
      </c>
      <c r="BO7" s="466"/>
      <c r="BP7" s="466"/>
      <c r="BQ7" s="466"/>
      <c r="BR7" s="466"/>
      <c r="BS7" s="466"/>
      <c r="BT7" s="466"/>
      <c r="BU7" s="467"/>
      <c r="BV7" s="465">
        <v>36542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8796111</v>
      </c>
      <c r="CU7" s="466"/>
      <c r="CV7" s="466"/>
      <c r="CW7" s="466"/>
      <c r="CX7" s="466"/>
      <c r="CY7" s="466"/>
      <c r="CZ7" s="466"/>
      <c r="DA7" s="467"/>
      <c r="DB7" s="465">
        <v>8756983</v>
      </c>
      <c r="DC7" s="466"/>
      <c r="DD7" s="466"/>
      <c r="DE7" s="466"/>
      <c r="DF7" s="466"/>
      <c r="DG7" s="466"/>
      <c r="DH7" s="466"/>
      <c r="DI7" s="467"/>
      <c r="DJ7" s="184"/>
      <c r="DK7" s="184"/>
      <c r="DL7" s="184"/>
      <c r="DM7" s="184"/>
      <c r="DN7" s="184"/>
      <c r="DO7" s="184"/>
    </row>
    <row r="8" spans="1:119" ht="18.75" customHeight="1" thickBot="1" x14ac:dyDescent="0.25">
      <c r="A8" s="185"/>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580042</v>
      </c>
      <c r="BO8" s="466"/>
      <c r="BP8" s="466"/>
      <c r="BQ8" s="466"/>
      <c r="BR8" s="466"/>
      <c r="BS8" s="466"/>
      <c r="BT8" s="466"/>
      <c r="BU8" s="467"/>
      <c r="BV8" s="465">
        <v>191297</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0.49</v>
      </c>
      <c r="CU8" s="579"/>
      <c r="CV8" s="579"/>
      <c r="CW8" s="579"/>
      <c r="CX8" s="579"/>
      <c r="CY8" s="579"/>
      <c r="CZ8" s="579"/>
      <c r="DA8" s="580"/>
      <c r="DB8" s="578">
        <v>0.49</v>
      </c>
      <c r="DC8" s="579"/>
      <c r="DD8" s="579"/>
      <c r="DE8" s="579"/>
      <c r="DF8" s="579"/>
      <c r="DG8" s="579"/>
      <c r="DH8" s="579"/>
      <c r="DI8" s="580"/>
      <c r="DJ8" s="184"/>
      <c r="DK8" s="184"/>
      <c r="DL8" s="184"/>
      <c r="DM8" s="184"/>
      <c r="DN8" s="184"/>
      <c r="DO8" s="184"/>
    </row>
    <row r="9" spans="1:119" ht="18.75" customHeight="1" thickBot="1" x14ac:dyDescent="0.25">
      <c r="A9" s="185"/>
      <c r="B9" s="604" t="s">
        <v>113</v>
      </c>
      <c r="C9" s="605"/>
      <c r="D9" s="605"/>
      <c r="E9" s="605"/>
      <c r="F9" s="605"/>
      <c r="G9" s="605"/>
      <c r="H9" s="605"/>
      <c r="I9" s="605"/>
      <c r="J9" s="605"/>
      <c r="K9" s="528"/>
      <c r="L9" s="606" t="s">
        <v>114</v>
      </c>
      <c r="M9" s="607"/>
      <c r="N9" s="607"/>
      <c r="O9" s="607"/>
      <c r="P9" s="607"/>
      <c r="Q9" s="608"/>
      <c r="R9" s="609">
        <v>32002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388745</v>
      </c>
      <c r="BO9" s="466"/>
      <c r="BP9" s="466"/>
      <c r="BQ9" s="466"/>
      <c r="BR9" s="466"/>
      <c r="BS9" s="466"/>
      <c r="BT9" s="466"/>
      <c r="BU9" s="467"/>
      <c r="BV9" s="465">
        <v>-437027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11.8</v>
      </c>
      <c r="CU9" s="436"/>
      <c r="CV9" s="436"/>
      <c r="CW9" s="436"/>
      <c r="CX9" s="436"/>
      <c r="CY9" s="436"/>
      <c r="CZ9" s="436"/>
      <c r="DA9" s="437"/>
      <c r="DB9" s="435">
        <v>11.8</v>
      </c>
      <c r="DC9" s="436"/>
      <c r="DD9" s="436"/>
      <c r="DE9" s="436"/>
      <c r="DF9" s="436"/>
      <c r="DG9" s="436"/>
      <c r="DH9" s="436"/>
      <c r="DI9" s="437"/>
      <c r="DJ9" s="184"/>
      <c r="DK9" s="184"/>
      <c r="DL9" s="184"/>
      <c r="DM9" s="184"/>
      <c r="DN9" s="184"/>
      <c r="DO9" s="184"/>
    </row>
    <row r="10" spans="1:119" ht="18.75" customHeight="1" thickBot="1" x14ac:dyDescent="0.25">
      <c r="A10" s="185"/>
      <c r="B10" s="604"/>
      <c r="C10" s="605"/>
      <c r="D10" s="605"/>
      <c r="E10" s="605"/>
      <c r="F10" s="605"/>
      <c r="G10" s="605"/>
      <c r="H10" s="605"/>
      <c r="I10" s="605"/>
      <c r="J10" s="605"/>
      <c r="K10" s="528"/>
      <c r="L10" s="438" t="s">
        <v>119</v>
      </c>
      <c r="M10" s="439"/>
      <c r="N10" s="439"/>
      <c r="O10" s="439"/>
      <c r="P10" s="439"/>
      <c r="Q10" s="440"/>
      <c r="R10" s="441">
        <v>33588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7698</v>
      </c>
      <c r="BO10" s="466"/>
      <c r="BP10" s="466"/>
      <c r="BQ10" s="466"/>
      <c r="BR10" s="466"/>
      <c r="BS10" s="466"/>
      <c r="BT10" s="466"/>
      <c r="BU10" s="467"/>
      <c r="BV10" s="465">
        <v>7098</v>
      </c>
      <c r="BW10" s="466"/>
      <c r="BX10" s="466"/>
      <c r="BY10" s="466"/>
      <c r="BZ10" s="466"/>
      <c r="CA10" s="466"/>
      <c r="CB10" s="466"/>
      <c r="CC10" s="467"/>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5">
      <c r="A11" s="185"/>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4"/>
      <c r="DK11" s="184"/>
      <c r="DL11" s="184"/>
      <c r="DM11" s="184"/>
      <c r="DN11" s="184"/>
      <c r="DO11" s="184"/>
    </row>
    <row r="12" spans="1:119" ht="18.75" customHeight="1" x14ac:dyDescent="0.2">
      <c r="A12" s="185"/>
      <c r="B12" s="581" t="s">
        <v>131</v>
      </c>
      <c r="C12" s="582"/>
      <c r="D12" s="582"/>
      <c r="E12" s="582"/>
      <c r="F12" s="582"/>
      <c r="G12" s="582"/>
      <c r="H12" s="582"/>
      <c r="I12" s="582"/>
      <c r="J12" s="582"/>
      <c r="K12" s="583"/>
      <c r="L12" s="590" t="s">
        <v>132</v>
      </c>
      <c r="M12" s="591"/>
      <c r="N12" s="591"/>
      <c r="O12" s="591"/>
      <c r="P12" s="591"/>
      <c r="Q12" s="592"/>
      <c r="R12" s="593">
        <v>30669</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102</v>
      </c>
      <c r="AV12" s="523"/>
      <c r="AW12" s="523"/>
      <c r="AX12" s="523"/>
      <c r="AY12" s="445" t="s">
        <v>136</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4"/>
      <c r="DK12" s="184"/>
      <c r="DL12" s="184"/>
      <c r="DM12" s="184"/>
      <c r="DN12" s="184"/>
      <c r="DO12" s="184"/>
    </row>
    <row r="13" spans="1:119" ht="18.75" customHeight="1" x14ac:dyDescent="0.2">
      <c r="A13" s="185"/>
      <c r="B13" s="584"/>
      <c r="C13" s="585"/>
      <c r="D13" s="585"/>
      <c r="E13" s="585"/>
      <c r="F13" s="585"/>
      <c r="G13" s="585"/>
      <c r="H13" s="585"/>
      <c r="I13" s="585"/>
      <c r="J13" s="585"/>
      <c r="K13" s="586"/>
      <c r="L13" s="195"/>
      <c r="M13" s="565" t="s">
        <v>140</v>
      </c>
      <c r="N13" s="566"/>
      <c r="O13" s="566"/>
      <c r="P13" s="566"/>
      <c r="Q13" s="567"/>
      <c r="R13" s="568">
        <v>30014</v>
      </c>
      <c r="S13" s="569"/>
      <c r="T13" s="569"/>
      <c r="U13" s="569"/>
      <c r="V13" s="570"/>
      <c r="W13" s="556" t="s">
        <v>141</v>
      </c>
      <c r="X13" s="478"/>
      <c r="Y13" s="478"/>
      <c r="Z13" s="478"/>
      <c r="AA13" s="478"/>
      <c r="AB13" s="479"/>
      <c r="AC13" s="441">
        <v>242</v>
      </c>
      <c r="AD13" s="442"/>
      <c r="AE13" s="442"/>
      <c r="AF13" s="442"/>
      <c r="AG13" s="443"/>
      <c r="AH13" s="441">
        <v>213</v>
      </c>
      <c r="AI13" s="442"/>
      <c r="AJ13" s="442"/>
      <c r="AK13" s="442"/>
      <c r="AL13" s="444"/>
      <c r="AM13" s="534" t="s">
        <v>142</v>
      </c>
      <c r="AN13" s="439"/>
      <c r="AO13" s="439"/>
      <c r="AP13" s="439"/>
      <c r="AQ13" s="439"/>
      <c r="AR13" s="439"/>
      <c r="AS13" s="439"/>
      <c r="AT13" s="440"/>
      <c r="AU13" s="522" t="s">
        <v>127</v>
      </c>
      <c r="AV13" s="523"/>
      <c r="AW13" s="523"/>
      <c r="AX13" s="523"/>
      <c r="AY13" s="445" t="s">
        <v>143</v>
      </c>
      <c r="AZ13" s="446"/>
      <c r="BA13" s="446"/>
      <c r="BB13" s="446"/>
      <c r="BC13" s="446"/>
      <c r="BD13" s="446"/>
      <c r="BE13" s="446"/>
      <c r="BF13" s="446"/>
      <c r="BG13" s="446"/>
      <c r="BH13" s="446"/>
      <c r="BI13" s="446"/>
      <c r="BJ13" s="446"/>
      <c r="BK13" s="446"/>
      <c r="BL13" s="446"/>
      <c r="BM13" s="447"/>
      <c r="BN13" s="465">
        <v>296443</v>
      </c>
      <c r="BO13" s="466"/>
      <c r="BP13" s="466"/>
      <c r="BQ13" s="466"/>
      <c r="BR13" s="466"/>
      <c r="BS13" s="466"/>
      <c r="BT13" s="466"/>
      <c r="BU13" s="467"/>
      <c r="BV13" s="465">
        <v>-429929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12.2</v>
      </c>
      <c r="CU13" s="436"/>
      <c r="CV13" s="436"/>
      <c r="CW13" s="436"/>
      <c r="CX13" s="436"/>
      <c r="CY13" s="436"/>
      <c r="CZ13" s="436"/>
      <c r="DA13" s="437"/>
      <c r="DB13" s="435">
        <v>13</v>
      </c>
      <c r="DC13" s="436"/>
      <c r="DD13" s="436"/>
      <c r="DE13" s="436"/>
      <c r="DF13" s="436"/>
      <c r="DG13" s="436"/>
      <c r="DH13" s="436"/>
      <c r="DI13" s="437"/>
      <c r="DJ13" s="184"/>
      <c r="DK13" s="184"/>
      <c r="DL13" s="184"/>
      <c r="DM13" s="184"/>
      <c r="DN13" s="184"/>
      <c r="DO13" s="184"/>
    </row>
    <row r="14" spans="1:119" ht="18.75" customHeight="1" thickBot="1" x14ac:dyDescent="0.25">
      <c r="A14" s="185"/>
      <c r="B14" s="584"/>
      <c r="C14" s="585"/>
      <c r="D14" s="585"/>
      <c r="E14" s="585"/>
      <c r="F14" s="585"/>
      <c r="G14" s="585"/>
      <c r="H14" s="585"/>
      <c r="I14" s="585"/>
      <c r="J14" s="585"/>
      <c r="K14" s="586"/>
      <c r="L14" s="558" t="s">
        <v>145</v>
      </c>
      <c r="M14" s="599"/>
      <c r="N14" s="599"/>
      <c r="O14" s="599"/>
      <c r="P14" s="599"/>
      <c r="Q14" s="600"/>
      <c r="R14" s="568">
        <v>30951</v>
      </c>
      <c r="S14" s="569"/>
      <c r="T14" s="569"/>
      <c r="U14" s="569"/>
      <c r="V14" s="570"/>
      <c r="W14" s="571"/>
      <c r="X14" s="481"/>
      <c r="Y14" s="481"/>
      <c r="Z14" s="481"/>
      <c r="AA14" s="481"/>
      <c r="AB14" s="482"/>
      <c r="AC14" s="561">
        <v>1.6</v>
      </c>
      <c r="AD14" s="562"/>
      <c r="AE14" s="562"/>
      <c r="AF14" s="562"/>
      <c r="AG14" s="563"/>
      <c r="AH14" s="561">
        <v>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20.9</v>
      </c>
      <c r="CU14" s="573"/>
      <c r="CV14" s="573"/>
      <c r="CW14" s="573"/>
      <c r="CX14" s="573"/>
      <c r="CY14" s="573"/>
      <c r="CZ14" s="573"/>
      <c r="DA14" s="574"/>
      <c r="DB14" s="572">
        <v>23.2</v>
      </c>
      <c r="DC14" s="573"/>
      <c r="DD14" s="573"/>
      <c r="DE14" s="573"/>
      <c r="DF14" s="573"/>
      <c r="DG14" s="573"/>
      <c r="DH14" s="573"/>
      <c r="DI14" s="574"/>
      <c r="DJ14" s="184"/>
      <c r="DK14" s="184"/>
      <c r="DL14" s="184"/>
      <c r="DM14" s="184"/>
      <c r="DN14" s="184"/>
      <c r="DO14" s="184"/>
    </row>
    <row r="15" spans="1:119" ht="18.75" customHeight="1" x14ac:dyDescent="0.2">
      <c r="A15" s="185"/>
      <c r="B15" s="584"/>
      <c r="C15" s="585"/>
      <c r="D15" s="585"/>
      <c r="E15" s="585"/>
      <c r="F15" s="585"/>
      <c r="G15" s="585"/>
      <c r="H15" s="585"/>
      <c r="I15" s="585"/>
      <c r="J15" s="585"/>
      <c r="K15" s="586"/>
      <c r="L15" s="195"/>
      <c r="M15" s="565" t="s">
        <v>147</v>
      </c>
      <c r="N15" s="566"/>
      <c r="O15" s="566"/>
      <c r="P15" s="566"/>
      <c r="Q15" s="567"/>
      <c r="R15" s="568">
        <v>30321</v>
      </c>
      <c r="S15" s="569"/>
      <c r="T15" s="569"/>
      <c r="U15" s="569"/>
      <c r="V15" s="570"/>
      <c r="W15" s="556" t="s">
        <v>148</v>
      </c>
      <c r="X15" s="478"/>
      <c r="Y15" s="478"/>
      <c r="Z15" s="478"/>
      <c r="AA15" s="478"/>
      <c r="AB15" s="479"/>
      <c r="AC15" s="441">
        <v>5498</v>
      </c>
      <c r="AD15" s="442"/>
      <c r="AE15" s="442"/>
      <c r="AF15" s="442"/>
      <c r="AG15" s="443"/>
      <c r="AH15" s="441">
        <v>5632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3591488</v>
      </c>
      <c r="BO15" s="461"/>
      <c r="BP15" s="461"/>
      <c r="BQ15" s="461"/>
      <c r="BR15" s="461"/>
      <c r="BS15" s="461"/>
      <c r="BT15" s="461"/>
      <c r="BU15" s="462"/>
      <c r="BV15" s="460">
        <v>3568098</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2">
      <c r="A16" s="185"/>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36.6</v>
      </c>
      <c r="AD16" s="562"/>
      <c r="AE16" s="562"/>
      <c r="AF16" s="562"/>
      <c r="AG16" s="563"/>
      <c r="AH16" s="561">
        <v>37.200000000000003</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7275569</v>
      </c>
      <c r="BO16" s="466"/>
      <c r="BP16" s="466"/>
      <c r="BQ16" s="466"/>
      <c r="BR16" s="466"/>
      <c r="BS16" s="466"/>
      <c r="BT16" s="466"/>
      <c r="BU16" s="467"/>
      <c r="BV16" s="465">
        <v>7218665</v>
      </c>
      <c r="BW16" s="466"/>
      <c r="BX16" s="466"/>
      <c r="BY16" s="466"/>
      <c r="BZ16" s="466"/>
      <c r="CA16" s="466"/>
      <c r="CB16" s="466"/>
      <c r="CC16" s="467"/>
      <c r="CD16" s="199"/>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4"/>
      <c r="DK16" s="184"/>
      <c r="DL16" s="184"/>
      <c r="DM16" s="184"/>
      <c r="DN16" s="184"/>
      <c r="DO16" s="184"/>
    </row>
    <row r="17" spans="1:119" ht="18.75" customHeight="1" thickBot="1" x14ac:dyDescent="0.25">
      <c r="A17" s="185"/>
      <c r="B17" s="587"/>
      <c r="C17" s="588"/>
      <c r="D17" s="588"/>
      <c r="E17" s="588"/>
      <c r="F17" s="588"/>
      <c r="G17" s="588"/>
      <c r="H17" s="588"/>
      <c r="I17" s="588"/>
      <c r="J17" s="588"/>
      <c r="K17" s="589"/>
      <c r="L17" s="200"/>
      <c r="M17" s="550" t="s">
        <v>154</v>
      </c>
      <c r="N17" s="551"/>
      <c r="O17" s="551"/>
      <c r="P17" s="551"/>
      <c r="Q17" s="552"/>
      <c r="R17" s="553" t="s">
        <v>155</v>
      </c>
      <c r="S17" s="554"/>
      <c r="T17" s="554"/>
      <c r="U17" s="554"/>
      <c r="V17" s="555"/>
      <c r="W17" s="556" t="s">
        <v>156</v>
      </c>
      <c r="X17" s="478"/>
      <c r="Y17" s="478"/>
      <c r="Z17" s="478"/>
      <c r="AA17" s="478"/>
      <c r="AB17" s="479"/>
      <c r="AC17" s="441">
        <v>9302</v>
      </c>
      <c r="AD17" s="442"/>
      <c r="AE17" s="442"/>
      <c r="AF17" s="442"/>
      <c r="AG17" s="443"/>
      <c r="AH17" s="441">
        <v>9276</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4572867</v>
      </c>
      <c r="BO17" s="466"/>
      <c r="BP17" s="466"/>
      <c r="BQ17" s="466"/>
      <c r="BR17" s="466"/>
      <c r="BS17" s="466"/>
      <c r="BT17" s="466"/>
      <c r="BU17" s="467"/>
      <c r="BV17" s="465">
        <v>4561762</v>
      </c>
      <c r="BW17" s="466"/>
      <c r="BX17" s="466"/>
      <c r="BY17" s="466"/>
      <c r="BZ17" s="466"/>
      <c r="CA17" s="466"/>
      <c r="CB17" s="466"/>
      <c r="CC17" s="467"/>
      <c r="CD17" s="199"/>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4"/>
      <c r="DK17" s="184"/>
      <c r="DL17" s="184"/>
      <c r="DM17" s="184"/>
      <c r="DN17" s="184"/>
      <c r="DO17" s="184"/>
    </row>
    <row r="18" spans="1:119" ht="18.75" customHeight="1" thickBot="1" x14ac:dyDescent="0.25">
      <c r="A18" s="185"/>
      <c r="B18" s="527" t="s">
        <v>158</v>
      </c>
      <c r="C18" s="528"/>
      <c r="D18" s="528"/>
      <c r="E18" s="529"/>
      <c r="F18" s="529"/>
      <c r="G18" s="529"/>
      <c r="H18" s="529"/>
      <c r="I18" s="529"/>
      <c r="J18" s="529"/>
      <c r="K18" s="529"/>
      <c r="L18" s="530">
        <v>161.63</v>
      </c>
      <c r="M18" s="530"/>
      <c r="N18" s="530"/>
      <c r="O18" s="530"/>
      <c r="P18" s="530"/>
      <c r="Q18" s="530"/>
      <c r="R18" s="531"/>
      <c r="S18" s="531"/>
      <c r="T18" s="531"/>
      <c r="U18" s="531"/>
      <c r="V18" s="532"/>
      <c r="W18" s="546"/>
      <c r="X18" s="547"/>
      <c r="Y18" s="547"/>
      <c r="Z18" s="547"/>
      <c r="AA18" s="547"/>
      <c r="AB18" s="557"/>
      <c r="AC18" s="429">
        <v>61.8</v>
      </c>
      <c r="AD18" s="430"/>
      <c r="AE18" s="430"/>
      <c r="AF18" s="430"/>
      <c r="AG18" s="533"/>
      <c r="AH18" s="429">
        <v>61.3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7756119</v>
      </c>
      <c r="BO18" s="466"/>
      <c r="BP18" s="466"/>
      <c r="BQ18" s="466"/>
      <c r="BR18" s="466"/>
      <c r="BS18" s="466"/>
      <c r="BT18" s="466"/>
      <c r="BU18" s="467"/>
      <c r="BV18" s="465">
        <v>7440532</v>
      </c>
      <c r="BW18" s="466"/>
      <c r="BX18" s="466"/>
      <c r="BY18" s="466"/>
      <c r="BZ18" s="466"/>
      <c r="CA18" s="466"/>
      <c r="CB18" s="466"/>
      <c r="CC18" s="467"/>
      <c r="CD18" s="199"/>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4"/>
      <c r="DK18" s="184"/>
      <c r="DL18" s="184"/>
      <c r="DM18" s="184"/>
      <c r="DN18" s="184"/>
      <c r="DO18" s="184"/>
    </row>
    <row r="19" spans="1:119" ht="18.75" customHeight="1" thickBot="1" x14ac:dyDescent="0.25">
      <c r="A19" s="185"/>
      <c r="B19" s="527" t="s">
        <v>160</v>
      </c>
      <c r="C19" s="528"/>
      <c r="D19" s="528"/>
      <c r="E19" s="529"/>
      <c r="F19" s="529"/>
      <c r="G19" s="529"/>
      <c r="H19" s="529"/>
      <c r="I19" s="529"/>
      <c r="J19" s="529"/>
      <c r="K19" s="529"/>
      <c r="L19" s="535">
        <v>198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9717385</v>
      </c>
      <c r="BO19" s="466"/>
      <c r="BP19" s="466"/>
      <c r="BQ19" s="466"/>
      <c r="BR19" s="466"/>
      <c r="BS19" s="466"/>
      <c r="BT19" s="466"/>
      <c r="BU19" s="467"/>
      <c r="BV19" s="465">
        <v>9642805</v>
      </c>
      <c r="BW19" s="466"/>
      <c r="BX19" s="466"/>
      <c r="BY19" s="466"/>
      <c r="BZ19" s="466"/>
      <c r="CA19" s="466"/>
      <c r="CB19" s="466"/>
      <c r="CC19" s="467"/>
      <c r="CD19" s="199"/>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4"/>
      <c r="DK19" s="184"/>
      <c r="DL19" s="184"/>
      <c r="DM19" s="184"/>
      <c r="DN19" s="184"/>
      <c r="DO19" s="184"/>
    </row>
    <row r="20" spans="1:119" ht="18.75" customHeight="1" thickBot="1" x14ac:dyDescent="0.25">
      <c r="A20" s="185"/>
      <c r="B20" s="527" t="s">
        <v>162</v>
      </c>
      <c r="C20" s="528"/>
      <c r="D20" s="528"/>
      <c r="E20" s="529"/>
      <c r="F20" s="529"/>
      <c r="G20" s="529"/>
      <c r="H20" s="529"/>
      <c r="I20" s="529"/>
      <c r="J20" s="529"/>
      <c r="K20" s="529"/>
      <c r="L20" s="535">
        <v>13465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9"/>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4"/>
      <c r="DK20" s="184"/>
      <c r="DL20" s="184"/>
      <c r="DM20" s="184"/>
      <c r="DN20" s="184"/>
      <c r="DO20" s="184"/>
    </row>
    <row r="21" spans="1:119" ht="18.75" customHeight="1" x14ac:dyDescent="0.2">
      <c r="A21" s="185"/>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9"/>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4"/>
      <c r="DK21" s="184"/>
      <c r="DL21" s="184"/>
      <c r="DM21" s="184"/>
      <c r="DN21" s="184"/>
      <c r="DO21" s="184"/>
    </row>
    <row r="22" spans="1:119" ht="18.75" customHeight="1" thickBot="1" x14ac:dyDescent="0.25">
      <c r="A22" s="185"/>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9"/>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4"/>
      <c r="DK22" s="184"/>
      <c r="DL22" s="184"/>
      <c r="DM22" s="184"/>
      <c r="DN22" s="184"/>
      <c r="DO22" s="184"/>
    </row>
    <row r="23" spans="1:119" ht="18.75" customHeight="1" x14ac:dyDescent="0.2">
      <c r="A23" s="185"/>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11973124</v>
      </c>
      <c r="BO23" s="466"/>
      <c r="BP23" s="466"/>
      <c r="BQ23" s="466"/>
      <c r="BR23" s="466"/>
      <c r="BS23" s="466"/>
      <c r="BT23" s="466"/>
      <c r="BU23" s="467"/>
      <c r="BV23" s="465">
        <v>12147164</v>
      </c>
      <c r="BW23" s="466"/>
      <c r="BX23" s="466"/>
      <c r="BY23" s="466"/>
      <c r="BZ23" s="466"/>
      <c r="CA23" s="466"/>
      <c r="CB23" s="466"/>
      <c r="CC23" s="467"/>
      <c r="CD23" s="199"/>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4"/>
      <c r="DK23" s="184"/>
      <c r="DL23" s="184"/>
      <c r="DM23" s="184"/>
      <c r="DN23" s="184"/>
      <c r="DO23" s="184"/>
    </row>
    <row r="24" spans="1:119" ht="18.75" customHeight="1" thickBot="1" x14ac:dyDescent="0.25">
      <c r="A24" s="185"/>
      <c r="B24" s="497"/>
      <c r="C24" s="498"/>
      <c r="D24" s="499"/>
      <c r="E24" s="438" t="s">
        <v>171</v>
      </c>
      <c r="F24" s="439"/>
      <c r="G24" s="439"/>
      <c r="H24" s="439"/>
      <c r="I24" s="439"/>
      <c r="J24" s="439"/>
      <c r="K24" s="440"/>
      <c r="L24" s="441">
        <v>1</v>
      </c>
      <c r="M24" s="442"/>
      <c r="N24" s="442"/>
      <c r="O24" s="442"/>
      <c r="P24" s="443"/>
      <c r="Q24" s="441">
        <v>7544</v>
      </c>
      <c r="R24" s="442"/>
      <c r="S24" s="442"/>
      <c r="T24" s="442"/>
      <c r="U24" s="442"/>
      <c r="V24" s="443"/>
      <c r="W24" s="507"/>
      <c r="X24" s="498"/>
      <c r="Y24" s="499"/>
      <c r="Z24" s="438" t="s">
        <v>172</v>
      </c>
      <c r="AA24" s="439"/>
      <c r="AB24" s="439"/>
      <c r="AC24" s="439"/>
      <c r="AD24" s="439"/>
      <c r="AE24" s="439"/>
      <c r="AF24" s="439"/>
      <c r="AG24" s="440"/>
      <c r="AH24" s="441">
        <v>253</v>
      </c>
      <c r="AI24" s="442"/>
      <c r="AJ24" s="442"/>
      <c r="AK24" s="442"/>
      <c r="AL24" s="443"/>
      <c r="AM24" s="441">
        <v>730664</v>
      </c>
      <c r="AN24" s="442"/>
      <c r="AO24" s="442"/>
      <c r="AP24" s="442"/>
      <c r="AQ24" s="442"/>
      <c r="AR24" s="443"/>
      <c r="AS24" s="441">
        <v>2888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10635476</v>
      </c>
      <c r="BO24" s="466"/>
      <c r="BP24" s="466"/>
      <c r="BQ24" s="466"/>
      <c r="BR24" s="466"/>
      <c r="BS24" s="466"/>
      <c r="BT24" s="466"/>
      <c r="BU24" s="467"/>
      <c r="BV24" s="465">
        <v>10719795</v>
      </c>
      <c r="BW24" s="466"/>
      <c r="BX24" s="466"/>
      <c r="BY24" s="466"/>
      <c r="BZ24" s="466"/>
      <c r="CA24" s="466"/>
      <c r="CB24" s="466"/>
      <c r="CC24" s="467"/>
      <c r="CD24" s="199"/>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4"/>
      <c r="DK24" s="184"/>
      <c r="DL24" s="184"/>
      <c r="DM24" s="184"/>
      <c r="DN24" s="184"/>
      <c r="DO24" s="184"/>
    </row>
    <row r="25" spans="1:119" s="184" customFormat="1" ht="18.75" customHeight="1" x14ac:dyDescent="0.2">
      <c r="A25" s="185"/>
      <c r="B25" s="497"/>
      <c r="C25" s="498"/>
      <c r="D25" s="499"/>
      <c r="E25" s="438" t="s">
        <v>174</v>
      </c>
      <c r="F25" s="439"/>
      <c r="G25" s="439"/>
      <c r="H25" s="439"/>
      <c r="I25" s="439"/>
      <c r="J25" s="439"/>
      <c r="K25" s="440"/>
      <c r="L25" s="441">
        <v>1</v>
      </c>
      <c r="M25" s="442"/>
      <c r="N25" s="442"/>
      <c r="O25" s="442"/>
      <c r="P25" s="443"/>
      <c r="Q25" s="441">
        <v>6016</v>
      </c>
      <c r="R25" s="442"/>
      <c r="S25" s="442"/>
      <c r="T25" s="442"/>
      <c r="U25" s="442"/>
      <c r="V25" s="443"/>
      <c r="W25" s="507"/>
      <c r="X25" s="498"/>
      <c r="Y25" s="499"/>
      <c r="Z25" s="438" t="s">
        <v>175</v>
      </c>
      <c r="AA25" s="439"/>
      <c r="AB25" s="439"/>
      <c r="AC25" s="439"/>
      <c r="AD25" s="439"/>
      <c r="AE25" s="439"/>
      <c r="AF25" s="439"/>
      <c r="AG25" s="440"/>
      <c r="AH25" s="441">
        <v>59</v>
      </c>
      <c r="AI25" s="442"/>
      <c r="AJ25" s="442"/>
      <c r="AK25" s="442"/>
      <c r="AL25" s="443"/>
      <c r="AM25" s="441">
        <v>162427</v>
      </c>
      <c r="AN25" s="442"/>
      <c r="AO25" s="442"/>
      <c r="AP25" s="442"/>
      <c r="AQ25" s="442"/>
      <c r="AR25" s="443"/>
      <c r="AS25" s="441">
        <v>2753</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400768</v>
      </c>
      <c r="BO25" s="461"/>
      <c r="BP25" s="461"/>
      <c r="BQ25" s="461"/>
      <c r="BR25" s="461"/>
      <c r="BS25" s="461"/>
      <c r="BT25" s="461"/>
      <c r="BU25" s="462"/>
      <c r="BV25" s="460">
        <v>1188357</v>
      </c>
      <c r="BW25" s="461"/>
      <c r="BX25" s="461"/>
      <c r="BY25" s="461"/>
      <c r="BZ25" s="461"/>
      <c r="CA25" s="461"/>
      <c r="CB25" s="461"/>
      <c r="CC25" s="462"/>
      <c r="CD25" s="199"/>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4" customFormat="1" ht="18.75" customHeight="1" x14ac:dyDescent="0.2">
      <c r="A26" s="185"/>
      <c r="B26" s="497"/>
      <c r="C26" s="498"/>
      <c r="D26" s="499"/>
      <c r="E26" s="438" t="s">
        <v>177</v>
      </c>
      <c r="F26" s="439"/>
      <c r="G26" s="439"/>
      <c r="H26" s="439"/>
      <c r="I26" s="439"/>
      <c r="J26" s="439"/>
      <c r="K26" s="440"/>
      <c r="L26" s="441">
        <v>1</v>
      </c>
      <c r="M26" s="442"/>
      <c r="N26" s="442"/>
      <c r="O26" s="442"/>
      <c r="P26" s="443"/>
      <c r="Q26" s="441">
        <v>5130</v>
      </c>
      <c r="R26" s="442"/>
      <c r="S26" s="442"/>
      <c r="T26" s="442"/>
      <c r="U26" s="442"/>
      <c r="V26" s="443"/>
      <c r="W26" s="507"/>
      <c r="X26" s="498"/>
      <c r="Y26" s="499"/>
      <c r="Z26" s="438" t="s">
        <v>178</v>
      </c>
      <c r="AA26" s="520"/>
      <c r="AB26" s="520"/>
      <c r="AC26" s="520"/>
      <c r="AD26" s="520"/>
      <c r="AE26" s="520"/>
      <c r="AF26" s="520"/>
      <c r="AG26" s="521"/>
      <c r="AH26" s="441">
        <v>4</v>
      </c>
      <c r="AI26" s="442"/>
      <c r="AJ26" s="442"/>
      <c r="AK26" s="442"/>
      <c r="AL26" s="443"/>
      <c r="AM26" s="441">
        <v>10580</v>
      </c>
      <c r="AN26" s="442"/>
      <c r="AO26" s="442"/>
      <c r="AP26" s="442"/>
      <c r="AQ26" s="442"/>
      <c r="AR26" s="443"/>
      <c r="AS26" s="441">
        <v>2645</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138</v>
      </c>
      <c r="BW26" s="466"/>
      <c r="BX26" s="466"/>
      <c r="BY26" s="466"/>
      <c r="BZ26" s="466"/>
      <c r="CA26" s="466"/>
      <c r="CB26" s="466"/>
      <c r="CC26" s="467"/>
      <c r="CD26" s="199"/>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5"/>
      <c r="B27" s="497"/>
      <c r="C27" s="498"/>
      <c r="D27" s="499"/>
      <c r="E27" s="438" t="s">
        <v>180</v>
      </c>
      <c r="F27" s="439"/>
      <c r="G27" s="439"/>
      <c r="H27" s="439"/>
      <c r="I27" s="439"/>
      <c r="J27" s="439"/>
      <c r="K27" s="440"/>
      <c r="L27" s="441">
        <v>1</v>
      </c>
      <c r="M27" s="442"/>
      <c r="N27" s="442"/>
      <c r="O27" s="442"/>
      <c r="P27" s="443"/>
      <c r="Q27" s="441">
        <v>3800</v>
      </c>
      <c r="R27" s="442"/>
      <c r="S27" s="442"/>
      <c r="T27" s="442"/>
      <c r="U27" s="442"/>
      <c r="V27" s="443"/>
      <c r="W27" s="507"/>
      <c r="X27" s="498"/>
      <c r="Y27" s="499"/>
      <c r="Z27" s="438" t="s">
        <v>181</v>
      </c>
      <c r="AA27" s="439"/>
      <c r="AB27" s="439"/>
      <c r="AC27" s="439"/>
      <c r="AD27" s="439"/>
      <c r="AE27" s="439"/>
      <c r="AF27" s="439"/>
      <c r="AG27" s="440"/>
      <c r="AH27" s="441" t="s">
        <v>182</v>
      </c>
      <c r="AI27" s="442"/>
      <c r="AJ27" s="442"/>
      <c r="AK27" s="442"/>
      <c r="AL27" s="443"/>
      <c r="AM27" s="441" t="s">
        <v>182</v>
      </c>
      <c r="AN27" s="442"/>
      <c r="AO27" s="442"/>
      <c r="AP27" s="442"/>
      <c r="AQ27" s="442"/>
      <c r="AR27" s="443"/>
      <c r="AS27" s="441" t="s">
        <v>130</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130</v>
      </c>
      <c r="BO27" s="469"/>
      <c r="BP27" s="469"/>
      <c r="BQ27" s="469"/>
      <c r="BR27" s="469"/>
      <c r="BS27" s="469"/>
      <c r="BT27" s="469"/>
      <c r="BU27" s="470"/>
      <c r="BV27" s="468" t="s">
        <v>138</v>
      </c>
      <c r="BW27" s="469"/>
      <c r="BX27" s="469"/>
      <c r="BY27" s="469"/>
      <c r="BZ27" s="469"/>
      <c r="CA27" s="469"/>
      <c r="CB27" s="469"/>
      <c r="CC27" s="470"/>
      <c r="CD27" s="201"/>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4"/>
      <c r="DK27" s="184"/>
      <c r="DL27" s="184"/>
      <c r="DM27" s="184"/>
      <c r="DN27" s="184"/>
      <c r="DO27" s="184"/>
    </row>
    <row r="28" spans="1:119" ht="18.75" customHeight="1" x14ac:dyDescent="0.2">
      <c r="A28" s="185"/>
      <c r="B28" s="497"/>
      <c r="C28" s="498"/>
      <c r="D28" s="499"/>
      <c r="E28" s="438" t="s">
        <v>184</v>
      </c>
      <c r="F28" s="439"/>
      <c r="G28" s="439"/>
      <c r="H28" s="439"/>
      <c r="I28" s="439"/>
      <c r="J28" s="439"/>
      <c r="K28" s="440"/>
      <c r="L28" s="441">
        <v>1</v>
      </c>
      <c r="M28" s="442"/>
      <c r="N28" s="442"/>
      <c r="O28" s="442"/>
      <c r="P28" s="443"/>
      <c r="Q28" s="441">
        <v>3550</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138</v>
      </c>
      <c r="AN28" s="442"/>
      <c r="AO28" s="442"/>
      <c r="AP28" s="442"/>
      <c r="AQ28" s="442"/>
      <c r="AR28" s="443"/>
      <c r="AS28" s="441" t="s">
        <v>182</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2837254</v>
      </c>
      <c r="BO28" s="461"/>
      <c r="BP28" s="461"/>
      <c r="BQ28" s="461"/>
      <c r="BR28" s="461"/>
      <c r="BS28" s="461"/>
      <c r="BT28" s="461"/>
      <c r="BU28" s="462"/>
      <c r="BV28" s="460">
        <v>2833556</v>
      </c>
      <c r="BW28" s="461"/>
      <c r="BX28" s="461"/>
      <c r="BY28" s="461"/>
      <c r="BZ28" s="461"/>
      <c r="CA28" s="461"/>
      <c r="CB28" s="461"/>
      <c r="CC28" s="462"/>
      <c r="CD28" s="199"/>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4"/>
      <c r="DK28" s="184"/>
      <c r="DL28" s="184"/>
      <c r="DM28" s="184"/>
      <c r="DN28" s="184"/>
      <c r="DO28" s="184"/>
    </row>
    <row r="29" spans="1:119" ht="18.75" customHeight="1" x14ac:dyDescent="0.2">
      <c r="A29" s="185"/>
      <c r="B29" s="497"/>
      <c r="C29" s="498"/>
      <c r="D29" s="499"/>
      <c r="E29" s="438" t="s">
        <v>187</v>
      </c>
      <c r="F29" s="439"/>
      <c r="G29" s="439"/>
      <c r="H29" s="439"/>
      <c r="I29" s="439"/>
      <c r="J29" s="439"/>
      <c r="K29" s="440"/>
      <c r="L29" s="441">
        <v>14</v>
      </c>
      <c r="M29" s="442"/>
      <c r="N29" s="442"/>
      <c r="O29" s="442"/>
      <c r="P29" s="443"/>
      <c r="Q29" s="441">
        <v>3450</v>
      </c>
      <c r="R29" s="442"/>
      <c r="S29" s="442"/>
      <c r="T29" s="442"/>
      <c r="U29" s="442"/>
      <c r="V29" s="443"/>
      <c r="W29" s="508"/>
      <c r="X29" s="509"/>
      <c r="Y29" s="510"/>
      <c r="Z29" s="438" t="s">
        <v>188</v>
      </c>
      <c r="AA29" s="439"/>
      <c r="AB29" s="439"/>
      <c r="AC29" s="439"/>
      <c r="AD29" s="439"/>
      <c r="AE29" s="439"/>
      <c r="AF29" s="439"/>
      <c r="AG29" s="440"/>
      <c r="AH29" s="441">
        <v>253</v>
      </c>
      <c r="AI29" s="442"/>
      <c r="AJ29" s="442"/>
      <c r="AK29" s="442"/>
      <c r="AL29" s="443"/>
      <c r="AM29" s="441">
        <v>730664</v>
      </c>
      <c r="AN29" s="442"/>
      <c r="AO29" s="442"/>
      <c r="AP29" s="442"/>
      <c r="AQ29" s="442"/>
      <c r="AR29" s="443"/>
      <c r="AS29" s="441">
        <v>2888</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7055</v>
      </c>
      <c r="BO29" s="466"/>
      <c r="BP29" s="466"/>
      <c r="BQ29" s="466"/>
      <c r="BR29" s="466"/>
      <c r="BS29" s="466"/>
      <c r="BT29" s="466"/>
      <c r="BU29" s="467"/>
      <c r="BV29" s="465">
        <v>7055</v>
      </c>
      <c r="BW29" s="466"/>
      <c r="BX29" s="466"/>
      <c r="BY29" s="466"/>
      <c r="BZ29" s="466"/>
      <c r="CA29" s="466"/>
      <c r="CB29" s="466"/>
      <c r="CC29" s="467"/>
      <c r="CD29" s="201"/>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4"/>
      <c r="DK29" s="184"/>
      <c r="DL29" s="184"/>
      <c r="DM29" s="184"/>
      <c r="DN29" s="184"/>
      <c r="DO29" s="184"/>
    </row>
    <row r="30" spans="1:119" ht="18.75" customHeight="1" thickBot="1" x14ac:dyDescent="0.25">
      <c r="A30" s="185"/>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4738061</v>
      </c>
      <c r="BO30" s="469"/>
      <c r="BP30" s="469"/>
      <c r="BQ30" s="469"/>
      <c r="BR30" s="469"/>
      <c r="BS30" s="469"/>
      <c r="BT30" s="469"/>
      <c r="BU30" s="470"/>
      <c r="BV30" s="468">
        <v>4980227</v>
      </c>
      <c r="BW30" s="469"/>
      <c r="BX30" s="469"/>
      <c r="BY30" s="469"/>
      <c r="BZ30" s="469"/>
      <c r="CA30" s="469"/>
      <c r="CB30" s="469"/>
      <c r="CC30" s="47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2">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2">
      <c r="A33" s="185"/>
      <c r="B33" s="211"/>
      <c r="C33" s="428" t="s">
        <v>197</v>
      </c>
      <c r="D33" s="428"/>
      <c r="E33" s="427" t="s">
        <v>198</v>
      </c>
      <c r="F33" s="427"/>
      <c r="G33" s="427"/>
      <c r="H33" s="427"/>
      <c r="I33" s="427"/>
      <c r="J33" s="427"/>
      <c r="K33" s="427"/>
      <c r="L33" s="427"/>
      <c r="M33" s="427"/>
      <c r="N33" s="427"/>
      <c r="O33" s="427"/>
      <c r="P33" s="427"/>
      <c r="Q33" s="427"/>
      <c r="R33" s="427"/>
      <c r="S33" s="427"/>
      <c r="T33" s="214"/>
      <c r="U33" s="428" t="s">
        <v>199</v>
      </c>
      <c r="V33" s="428"/>
      <c r="W33" s="427" t="s">
        <v>200</v>
      </c>
      <c r="X33" s="427"/>
      <c r="Y33" s="427"/>
      <c r="Z33" s="427"/>
      <c r="AA33" s="427"/>
      <c r="AB33" s="427"/>
      <c r="AC33" s="427"/>
      <c r="AD33" s="427"/>
      <c r="AE33" s="427"/>
      <c r="AF33" s="427"/>
      <c r="AG33" s="427"/>
      <c r="AH33" s="427"/>
      <c r="AI33" s="427"/>
      <c r="AJ33" s="427"/>
      <c r="AK33" s="427"/>
      <c r="AL33" s="214"/>
      <c r="AM33" s="428" t="s">
        <v>197</v>
      </c>
      <c r="AN33" s="428"/>
      <c r="AO33" s="427" t="s">
        <v>200</v>
      </c>
      <c r="AP33" s="427"/>
      <c r="AQ33" s="427"/>
      <c r="AR33" s="427"/>
      <c r="AS33" s="427"/>
      <c r="AT33" s="427"/>
      <c r="AU33" s="427"/>
      <c r="AV33" s="427"/>
      <c r="AW33" s="427"/>
      <c r="AX33" s="427"/>
      <c r="AY33" s="427"/>
      <c r="AZ33" s="427"/>
      <c r="BA33" s="427"/>
      <c r="BB33" s="427"/>
      <c r="BC33" s="427"/>
      <c r="BD33" s="215"/>
      <c r="BE33" s="427" t="s">
        <v>201</v>
      </c>
      <c r="BF33" s="427"/>
      <c r="BG33" s="427" t="s">
        <v>202</v>
      </c>
      <c r="BH33" s="427"/>
      <c r="BI33" s="427"/>
      <c r="BJ33" s="427"/>
      <c r="BK33" s="427"/>
      <c r="BL33" s="427"/>
      <c r="BM33" s="427"/>
      <c r="BN33" s="427"/>
      <c r="BO33" s="427"/>
      <c r="BP33" s="427"/>
      <c r="BQ33" s="427"/>
      <c r="BR33" s="427"/>
      <c r="BS33" s="427"/>
      <c r="BT33" s="427"/>
      <c r="BU33" s="427"/>
      <c r="BV33" s="215"/>
      <c r="BW33" s="428" t="s">
        <v>201</v>
      </c>
      <c r="BX33" s="428"/>
      <c r="BY33" s="427" t="s">
        <v>203</v>
      </c>
      <c r="BZ33" s="427"/>
      <c r="CA33" s="427"/>
      <c r="CB33" s="427"/>
      <c r="CC33" s="427"/>
      <c r="CD33" s="427"/>
      <c r="CE33" s="427"/>
      <c r="CF33" s="427"/>
      <c r="CG33" s="427"/>
      <c r="CH33" s="427"/>
      <c r="CI33" s="427"/>
      <c r="CJ33" s="427"/>
      <c r="CK33" s="427"/>
      <c r="CL33" s="427"/>
      <c r="CM33" s="427"/>
      <c r="CN33" s="214"/>
      <c r="CO33" s="428" t="s">
        <v>199</v>
      </c>
      <c r="CP33" s="428"/>
      <c r="CQ33" s="427" t="s">
        <v>204</v>
      </c>
      <c r="CR33" s="427"/>
      <c r="CS33" s="427"/>
      <c r="CT33" s="427"/>
      <c r="CU33" s="427"/>
      <c r="CV33" s="427"/>
      <c r="CW33" s="427"/>
      <c r="CX33" s="427"/>
      <c r="CY33" s="427"/>
      <c r="CZ33" s="427"/>
      <c r="DA33" s="427"/>
      <c r="DB33" s="427"/>
      <c r="DC33" s="427"/>
      <c r="DD33" s="427"/>
      <c r="DE33" s="427"/>
      <c r="DF33" s="214"/>
      <c r="DG33" s="426" t="s">
        <v>205</v>
      </c>
      <c r="DH33" s="426"/>
      <c r="DI33" s="216"/>
      <c r="DJ33" s="184"/>
      <c r="DK33" s="184"/>
      <c r="DL33" s="184"/>
      <c r="DM33" s="184"/>
      <c r="DN33" s="184"/>
      <c r="DO33" s="184"/>
    </row>
    <row r="34" spans="1:119" ht="32.25" customHeight="1" x14ac:dyDescent="0.2">
      <c r="A34" s="185"/>
      <c r="B34" s="211"/>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2"/>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2"/>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2"/>
      <c r="BE34" s="424">
        <f>IF(BG34="","",MAX(C34:D43,U34:V43,AM34:AN43)+1)</f>
        <v>8</v>
      </c>
      <c r="BF34" s="424"/>
      <c r="BG34" s="423" t="str">
        <f>IF('各会計、関係団体の財政状況及び健全化判断比率'!B34="","",'各会計、関係団体の財政状況及び健全化判断比率'!B34)</f>
        <v>簡易水道事業特別会計</v>
      </c>
      <c r="BH34" s="423"/>
      <c r="BI34" s="423"/>
      <c r="BJ34" s="423"/>
      <c r="BK34" s="423"/>
      <c r="BL34" s="423"/>
      <c r="BM34" s="423"/>
      <c r="BN34" s="423"/>
      <c r="BO34" s="423"/>
      <c r="BP34" s="423"/>
      <c r="BQ34" s="423"/>
      <c r="BR34" s="423"/>
      <c r="BS34" s="423"/>
      <c r="BT34" s="423"/>
      <c r="BU34" s="423"/>
      <c r="BV34" s="212"/>
      <c r="BW34" s="424">
        <f>IF(BY34="","",MAX(C34:D43,U34:V43,AM34:AN43,BE34:BF43)+1)</f>
        <v>10</v>
      </c>
      <c r="BX34" s="424"/>
      <c r="BY34" s="423" t="str">
        <f>IF('各会計、関係団体の財政状況及び健全化判断比率'!B68="","",'各会計、関係団体の財政状況及び健全化判断比率'!B68)</f>
        <v>大月都留広域事務組合</v>
      </c>
      <c r="BZ34" s="423"/>
      <c r="CA34" s="423"/>
      <c r="CB34" s="423"/>
      <c r="CC34" s="423"/>
      <c r="CD34" s="423"/>
      <c r="CE34" s="423"/>
      <c r="CF34" s="423"/>
      <c r="CG34" s="423"/>
      <c r="CH34" s="423"/>
      <c r="CI34" s="423"/>
      <c r="CJ34" s="423"/>
      <c r="CK34" s="423"/>
      <c r="CL34" s="423"/>
      <c r="CM34" s="423"/>
      <c r="CN34" s="212"/>
      <c r="CO34" s="424">
        <f>IF(CQ34="","",MAX(C34:D43,U34:V43,AM34:AN43,BE34:BF43,BW34:BX43)+1)</f>
        <v>19</v>
      </c>
      <c r="CP34" s="424"/>
      <c r="CQ34" s="423" t="str">
        <f>IF('各会計、関係団体の財政状況及び健全化判断比率'!BS7="","",'各会計、関係団体の財政状況及び健全化判断比率'!BS7)</f>
        <v>都留楽友協会</v>
      </c>
      <c r="CR34" s="423"/>
      <c r="CS34" s="423"/>
      <c r="CT34" s="423"/>
      <c r="CU34" s="423"/>
      <c r="CV34" s="423"/>
      <c r="CW34" s="423"/>
      <c r="CX34" s="423"/>
      <c r="CY34" s="423"/>
      <c r="CZ34" s="423"/>
      <c r="DA34" s="423"/>
      <c r="DB34" s="423"/>
      <c r="DC34" s="423"/>
      <c r="DD34" s="423"/>
      <c r="DE34" s="423"/>
      <c r="DF34" s="209"/>
      <c r="DG34" s="425" t="str">
        <f>IF('各会計、関係団体の財政状況及び健全化判断比率'!BR7="","",'各会計、関係団体の財政状況及び健全化判断比率'!BR7)</f>
        <v>〇</v>
      </c>
      <c r="DH34" s="425"/>
      <c r="DI34" s="216"/>
      <c r="DJ34" s="184"/>
      <c r="DK34" s="184"/>
      <c r="DL34" s="184"/>
      <c r="DM34" s="184"/>
      <c r="DN34" s="184"/>
      <c r="DO34" s="184"/>
    </row>
    <row r="35" spans="1:119" ht="32.25" customHeight="1" x14ac:dyDescent="0.2">
      <c r="A35" s="185"/>
      <c r="B35" s="211"/>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2"/>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2"/>
      <c r="AM35" s="424">
        <f t="shared" ref="AM35:AM43" si="0">IF(AO35="","",AM34+1)</f>
        <v>7</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2"/>
      <c r="BE35" s="424">
        <f t="shared" ref="BE35:BE43" si="1">IF(BG35="","",BE34+1)</f>
        <v>9</v>
      </c>
      <c r="BF35" s="424"/>
      <c r="BG35" s="423" t="str">
        <f>IF('各会計、関係団体の財政状況及び健全化判断比率'!B35="","",'各会計、関係団体の財政状況及び健全化判断比率'!B35)</f>
        <v>下水道事業特別会計</v>
      </c>
      <c r="BH35" s="423"/>
      <c r="BI35" s="423"/>
      <c r="BJ35" s="423"/>
      <c r="BK35" s="423"/>
      <c r="BL35" s="423"/>
      <c r="BM35" s="423"/>
      <c r="BN35" s="423"/>
      <c r="BO35" s="423"/>
      <c r="BP35" s="423"/>
      <c r="BQ35" s="423"/>
      <c r="BR35" s="423"/>
      <c r="BS35" s="423"/>
      <c r="BT35" s="423"/>
      <c r="BU35" s="423"/>
      <c r="BV35" s="212"/>
      <c r="BW35" s="424">
        <f t="shared" ref="BW35:BW43" si="2">IF(BY35="","",BW34+1)</f>
        <v>11</v>
      </c>
      <c r="BX35" s="424"/>
      <c r="BY35" s="423" t="str">
        <f>IF('各会計、関係団体の財政状況及び健全化判断比率'!B69="","",'各会計、関係団体の財政状況及び健全化判断比率'!B69)</f>
        <v>山梨県東部広域連合</v>
      </c>
      <c r="BZ35" s="423"/>
      <c r="CA35" s="423"/>
      <c r="CB35" s="423"/>
      <c r="CC35" s="423"/>
      <c r="CD35" s="423"/>
      <c r="CE35" s="423"/>
      <c r="CF35" s="423"/>
      <c r="CG35" s="423"/>
      <c r="CH35" s="423"/>
      <c r="CI35" s="423"/>
      <c r="CJ35" s="423"/>
      <c r="CK35" s="423"/>
      <c r="CL35" s="423"/>
      <c r="CM35" s="423"/>
      <c r="CN35" s="212"/>
      <c r="CO35" s="424">
        <f t="shared" ref="CO35:CO43" si="3">IF(CQ35="","",CO34+1)</f>
        <v>20</v>
      </c>
      <c r="CP35" s="424"/>
      <c r="CQ35" s="423" t="str">
        <f>IF('各会計、関係団体の財政状況及び健全化判断比率'!BS8="","",'各会計、関係団体の財政状況及び健全化判断比率'!BS8)</f>
        <v>都留市観光振興公社</v>
      </c>
      <c r="CR35" s="423"/>
      <c r="CS35" s="423"/>
      <c r="CT35" s="423"/>
      <c r="CU35" s="423"/>
      <c r="CV35" s="423"/>
      <c r="CW35" s="423"/>
      <c r="CX35" s="423"/>
      <c r="CY35" s="423"/>
      <c r="CZ35" s="423"/>
      <c r="DA35" s="423"/>
      <c r="DB35" s="423"/>
      <c r="DC35" s="423"/>
      <c r="DD35" s="423"/>
      <c r="DE35" s="423"/>
      <c r="DF35" s="209"/>
      <c r="DG35" s="425" t="str">
        <f>IF('各会計、関係団体の財政状況及び健全化判断比率'!BR8="","",'各会計、関係団体の財政状況及び健全化判断比率'!BR8)</f>
        <v>〇</v>
      </c>
      <c r="DH35" s="425"/>
      <c r="DI35" s="216"/>
      <c r="DJ35" s="184"/>
      <c r="DK35" s="184"/>
      <c r="DL35" s="184"/>
      <c r="DM35" s="184"/>
      <c r="DN35" s="184"/>
      <c r="DO35" s="184"/>
    </row>
    <row r="36" spans="1:119" ht="32.25" customHeight="1" x14ac:dyDescent="0.2">
      <c r="A36" s="185"/>
      <c r="B36" s="211"/>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2"/>
      <c r="U36" s="424">
        <f t="shared" ref="U36:U43" si="4">IF(W36="","",U35+1)</f>
        <v>4</v>
      </c>
      <c r="V36" s="424"/>
      <c r="W36" s="423" t="str">
        <f>IF('各会計、関係団体の財政状況及び健全化判断比率'!B30="","",'各会計、関係団体の財政状況及び健全化判断比率'!B30)</f>
        <v>介護保険サービス事業特別会計</v>
      </c>
      <c r="X36" s="423"/>
      <c r="Y36" s="423"/>
      <c r="Z36" s="423"/>
      <c r="AA36" s="423"/>
      <c r="AB36" s="423"/>
      <c r="AC36" s="423"/>
      <c r="AD36" s="423"/>
      <c r="AE36" s="423"/>
      <c r="AF36" s="423"/>
      <c r="AG36" s="423"/>
      <c r="AH36" s="423"/>
      <c r="AI36" s="423"/>
      <c r="AJ36" s="423"/>
      <c r="AK36" s="423"/>
      <c r="AL36" s="212"/>
      <c r="AM36" s="424" t="str">
        <f t="shared" si="0"/>
        <v/>
      </c>
      <c r="AN36" s="424"/>
      <c r="AO36" s="423"/>
      <c r="AP36" s="423"/>
      <c r="AQ36" s="423"/>
      <c r="AR36" s="423"/>
      <c r="AS36" s="423"/>
      <c r="AT36" s="423"/>
      <c r="AU36" s="423"/>
      <c r="AV36" s="423"/>
      <c r="AW36" s="423"/>
      <c r="AX36" s="423"/>
      <c r="AY36" s="423"/>
      <c r="AZ36" s="423"/>
      <c r="BA36" s="423"/>
      <c r="BB36" s="423"/>
      <c r="BC36" s="423"/>
      <c r="BD36" s="212"/>
      <c r="BE36" s="424" t="str">
        <f t="shared" si="1"/>
        <v/>
      </c>
      <c r="BF36" s="424"/>
      <c r="BG36" s="423"/>
      <c r="BH36" s="423"/>
      <c r="BI36" s="423"/>
      <c r="BJ36" s="423"/>
      <c r="BK36" s="423"/>
      <c r="BL36" s="423"/>
      <c r="BM36" s="423"/>
      <c r="BN36" s="423"/>
      <c r="BO36" s="423"/>
      <c r="BP36" s="423"/>
      <c r="BQ36" s="423"/>
      <c r="BR36" s="423"/>
      <c r="BS36" s="423"/>
      <c r="BT36" s="423"/>
      <c r="BU36" s="423"/>
      <c r="BV36" s="212"/>
      <c r="BW36" s="424">
        <f t="shared" si="2"/>
        <v>12</v>
      </c>
      <c r="BX36" s="424"/>
      <c r="BY36" s="423" t="str">
        <f>IF('各会計、関係団体の財政状況及び健全化判断比率'!B70="","",'各会計、関係団体の財政状況及び健全化判断比率'!B70)</f>
        <v>山梨県市町村総合事務組合（一般会計）</v>
      </c>
      <c r="BZ36" s="423"/>
      <c r="CA36" s="423"/>
      <c r="CB36" s="423"/>
      <c r="CC36" s="423"/>
      <c r="CD36" s="423"/>
      <c r="CE36" s="423"/>
      <c r="CF36" s="423"/>
      <c r="CG36" s="423"/>
      <c r="CH36" s="423"/>
      <c r="CI36" s="423"/>
      <c r="CJ36" s="423"/>
      <c r="CK36" s="423"/>
      <c r="CL36" s="423"/>
      <c r="CM36" s="423"/>
      <c r="CN36" s="212"/>
      <c r="CO36" s="424">
        <f t="shared" si="3"/>
        <v>21</v>
      </c>
      <c r="CP36" s="424"/>
      <c r="CQ36" s="423" t="str">
        <f>IF('各会計、関係団体の財政状況及び健全化判断比率'!BS9="","",'各会計、関係団体の財政状況及び健全化判断比率'!BS9)</f>
        <v>都留市土地開発公社</v>
      </c>
      <c r="CR36" s="423"/>
      <c r="CS36" s="423"/>
      <c r="CT36" s="423"/>
      <c r="CU36" s="423"/>
      <c r="CV36" s="423"/>
      <c r="CW36" s="423"/>
      <c r="CX36" s="423"/>
      <c r="CY36" s="423"/>
      <c r="CZ36" s="423"/>
      <c r="DA36" s="423"/>
      <c r="DB36" s="423"/>
      <c r="DC36" s="423"/>
      <c r="DD36" s="423"/>
      <c r="DE36" s="423"/>
      <c r="DF36" s="209"/>
      <c r="DG36" s="425" t="str">
        <f>IF('各会計、関係団体の財政状況及び健全化判断比率'!BR9="","",'各会計、関係団体の財政状況及び健全化判断比率'!BR9)</f>
        <v>〇</v>
      </c>
      <c r="DH36" s="425"/>
      <c r="DI36" s="216"/>
      <c r="DJ36" s="184"/>
      <c r="DK36" s="184"/>
      <c r="DL36" s="184"/>
      <c r="DM36" s="184"/>
      <c r="DN36" s="184"/>
      <c r="DO36" s="184"/>
    </row>
    <row r="37" spans="1:119" ht="32.25" customHeight="1" x14ac:dyDescent="0.2">
      <c r="A37" s="185"/>
      <c r="B37" s="211"/>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2"/>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2"/>
      <c r="AM37" s="424" t="str">
        <f t="shared" si="0"/>
        <v/>
      </c>
      <c r="AN37" s="424"/>
      <c r="AO37" s="423"/>
      <c r="AP37" s="423"/>
      <c r="AQ37" s="423"/>
      <c r="AR37" s="423"/>
      <c r="AS37" s="423"/>
      <c r="AT37" s="423"/>
      <c r="AU37" s="423"/>
      <c r="AV37" s="423"/>
      <c r="AW37" s="423"/>
      <c r="AX37" s="423"/>
      <c r="AY37" s="423"/>
      <c r="AZ37" s="423"/>
      <c r="BA37" s="423"/>
      <c r="BB37" s="423"/>
      <c r="BC37" s="423"/>
      <c r="BD37" s="212"/>
      <c r="BE37" s="424" t="str">
        <f t="shared" si="1"/>
        <v/>
      </c>
      <c r="BF37" s="424"/>
      <c r="BG37" s="423"/>
      <c r="BH37" s="423"/>
      <c r="BI37" s="423"/>
      <c r="BJ37" s="423"/>
      <c r="BK37" s="423"/>
      <c r="BL37" s="423"/>
      <c r="BM37" s="423"/>
      <c r="BN37" s="423"/>
      <c r="BO37" s="423"/>
      <c r="BP37" s="423"/>
      <c r="BQ37" s="423"/>
      <c r="BR37" s="423"/>
      <c r="BS37" s="423"/>
      <c r="BT37" s="423"/>
      <c r="BU37" s="423"/>
      <c r="BV37" s="212"/>
      <c r="BW37" s="424">
        <f t="shared" si="2"/>
        <v>13</v>
      </c>
      <c r="BX37" s="424"/>
      <c r="BY37" s="423" t="str">
        <f>IF('各会計、関係団体の財政状況及び健全化判断比率'!B71="","",'各会計、関係団体の財政状況及び健全化判断比率'!B71)</f>
        <v>山梨県市町村総合事務組合（電子化事業及び会館管理・研修事業特別会計）</v>
      </c>
      <c r="BZ37" s="423"/>
      <c r="CA37" s="423"/>
      <c r="CB37" s="423"/>
      <c r="CC37" s="423"/>
      <c r="CD37" s="423"/>
      <c r="CE37" s="423"/>
      <c r="CF37" s="423"/>
      <c r="CG37" s="423"/>
      <c r="CH37" s="423"/>
      <c r="CI37" s="423"/>
      <c r="CJ37" s="423"/>
      <c r="CK37" s="423"/>
      <c r="CL37" s="423"/>
      <c r="CM37" s="423"/>
      <c r="CN37" s="212"/>
      <c r="CO37" s="424">
        <f t="shared" si="3"/>
        <v>22</v>
      </c>
      <c r="CP37" s="424"/>
      <c r="CQ37" s="423" t="str">
        <f>IF('各会計、関係団体の財政状況及び健全化判断比率'!BS10="","",'各会計、関係団体の財政状況及び健全化判断比率'!BS10)</f>
        <v>公立大学法人都留文科大学</v>
      </c>
      <c r="CR37" s="423"/>
      <c r="CS37" s="423"/>
      <c r="CT37" s="423"/>
      <c r="CU37" s="423"/>
      <c r="CV37" s="423"/>
      <c r="CW37" s="423"/>
      <c r="CX37" s="423"/>
      <c r="CY37" s="423"/>
      <c r="CZ37" s="423"/>
      <c r="DA37" s="423"/>
      <c r="DB37" s="423"/>
      <c r="DC37" s="423"/>
      <c r="DD37" s="423"/>
      <c r="DE37" s="423"/>
      <c r="DF37" s="209"/>
      <c r="DG37" s="425" t="str">
        <f>IF('各会計、関係団体の財政状況及び健全化判断比率'!BR10="","",'各会計、関係団体の財政状況及び健全化判断比率'!BR10)</f>
        <v>〇</v>
      </c>
      <c r="DH37" s="425"/>
      <c r="DI37" s="216"/>
      <c r="DJ37" s="184"/>
      <c r="DK37" s="184"/>
      <c r="DL37" s="184"/>
      <c r="DM37" s="184"/>
      <c r="DN37" s="184"/>
      <c r="DO37" s="184"/>
    </row>
    <row r="38" spans="1:119" ht="32.25" customHeight="1" x14ac:dyDescent="0.2">
      <c r="A38" s="185"/>
      <c r="B38" s="211"/>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2"/>
      <c r="U38" s="424" t="str">
        <f t="shared" si="4"/>
        <v/>
      </c>
      <c r="V38" s="424"/>
      <c r="W38" s="423"/>
      <c r="X38" s="423"/>
      <c r="Y38" s="423"/>
      <c r="Z38" s="423"/>
      <c r="AA38" s="423"/>
      <c r="AB38" s="423"/>
      <c r="AC38" s="423"/>
      <c r="AD38" s="423"/>
      <c r="AE38" s="423"/>
      <c r="AF38" s="423"/>
      <c r="AG38" s="423"/>
      <c r="AH38" s="423"/>
      <c r="AI38" s="423"/>
      <c r="AJ38" s="423"/>
      <c r="AK38" s="423"/>
      <c r="AL38" s="212"/>
      <c r="AM38" s="424" t="str">
        <f t="shared" si="0"/>
        <v/>
      </c>
      <c r="AN38" s="424"/>
      <c r="AO38" s="423"/>
      <c r="AP38" s="423"/>
      <c r="AQ38" s="423"/>
      <c r="AR38" s="423"/>
      <c r="AS38" s="423"/>
      <c r="AT38" s="423"/>
      <c r="AU38" s="423"/>
      <c r="AV38" s="423"/>
      <c r="AW38" s="423"/>
      <c r="AX38" s="423"/>
      <c r="AY38" s="423"/>
      <c r="AZ38" s="423"/>
      <c r="BA38" s="423"/>
      <c r="BB38" s="423"/>
      <c r="BC38" s="423"/>
      <c r="BD38" s="212"/>
      <c r="BE38" s="424" t="str">
        <f t="shared" si="1"/>
        <v/>
      </c>
      <c r="BF38" s="424"/>
      <c r="BG38" s="423"/>
      <c r="BH38" s="423"/>
      <c r="BI38" s="423"/>
      <c r="BJ38" s="423"/>
      <c r="BK38" s="423"/>
      <c r="BL38" s="423"/>
      <c r="BM38" s="423"/>
      <c r="BN38" s="423"/>
      <c r="BO38" s="423"/>
      <c r="BP38" s="423"/>
      <c r="BQ38" s="423"/>
      <c r="BR38" s="423"/>
      <c r="BS38" s="423"/>
      <c r="BT38" s="423"/>
      <c r="BU38" s="423"/>
      <c r="BV38" s="212"/>
      <c r="BW38" s="424">
        <f t="shared" si="2"/>
        <v>14</v>
      </c>
      <c r="BX38" s="424"/>
      <c r="BY38" s="423" t="str">
        <f>IF('各会計、関係団体の財政状況及び健全化判断比率'!B72="","",'各会計、関係団体の財政状況及び健全化判断比率'!B72)</f>
        <v>山梨県市町村総合事務組合（一般廃棄物最終処分場事業特別会計）</v>
      </c>
      <c r="BZ38" s="423"/>
      <c r="CA38" s="423"/>
      <c r="CB38" s="423"/>
      <c r="CC38" s="423"/>
      <c r="CD38" s="423"/>
      <c r="CE38" s="423"/>
      <c r="CF38" s="423"/>
      <c r="CG38" s="423"/>
      <c r="CH38" s="423"/>
      <c r="CI38" s="423"/>
      <c r="CJ38" s="423"/>
      <c r="CK38" s="423"/>
      <c r="CL38" s="423"/>
      <c r="CM38" s="423"/>
      <c r="CN38" s="212"/>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9"/>
      <c r="DG38" s="425" t="str">
        <f>IF('各会計、関係団体の財政状況及び健全化判断比率'!BR11="","",'各会計、関係団体の財政状況及び健全化判断比率'!BR11)</f>
        <v/>
      </c>
      <c r="DH38" s="425"/>
      <c r="DI38" s="216"/>
      <c r="DJ38" s="184"/>
      <c r="DK38" s="184"/>
      <c r="DL38" s="184"/>
      <c r="DM38" s="184"/>
      <c r="DN38" s="184"/>
      <c r="DO38" s="184"/>
    </row>
    <row r="39" spans="1:119" ht="32.25" customHeight="1" x14ac:dyDescent="0.2">
      <c r="A39" s="185"/>
      <c r="B39" s="211"/>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2"/>
      <c r="U39" s="424" t="str">
        <f t="shared" si="4"/>
        <v/>
      </c>
      <c r="V39" s="424"/>
      <c r="W39" s="423"/>
      <c r="X39" s="423"/>
      <c r="Y39" s="423"/>
      <c r="Z39" s="423"/>
      <c r="AA39" s="423"/>
      <c r="AB39" s="423"/>
      <c r="AC39" s="423"/>
      <c r="AD39" s="423"/>
      <c r="AE39" s="423"/>
      <c r="AF39" s="423"/>
      <c r="AG39" s="423"/>
      <c r="AH39" s="423"/>
      <c r="AI39" s="423"/>
      <c r="AJ39" s="423"/>
      <c r="AK39" s="423"/>
      <c r="AL39" s="212"/>
      <c r="AM39" s="424" t="str">
        <f t="shared" si="0"/>
        <v/>
      </c>
      <c r="AN39" s="424"/>
      <c r="AO39" s="423"/>
      <c r="AP39" s="423"/>
      <c r="AQ39" s="423"/>
      <c r="AR39" s="423"/>
      <c r="AS39" s="423"/>
      <c r="AT39" s="423"/>
      <c r="AU39" s="423"/>
      <c r="AV39" s="423"/>
      <c r="AW39" s="423"/>
      <c r="AX39" s="423"/>
      <c r="AY39" s="423"/>
      <c r="AZ39" s="423"/>
      <c r="BA39" s="423"/>
      <c r="BB39" s="423"/>
      <c r="BC39" s="423"/>
      <c r="BD39" s="212"/>
      <c r="BE39" s="424" t="str">
        <f t="shared" si="1"/>
        <v/>
      </c>
      <c r="BF39" s="424"/>
      <c r="BG39" s="423"/>
      <c r="BH39" s="423"/>
      <c r="BI39" s="423"/>
      <c r="BJ39" s="423"/>
      <c r="BK39" s="423"/>
      <c r="BL39" s="423"/>
      <c r="BM39" s="423"/>
      <c r="BN39" s="423"/>
      <c r="BO39" s="423"/>
      <c r="BP39" s="423"/>
      <c r="BQ39" s="423"/>
      <c r="BR39" s="423"/>
      <c r="BS39" s="423"/>
      <c r="BT39" s="423"/>
      <c r="BU39" s="423"/>
      <c r="BV39" s="212"/>
      <c r="BW39" s="424">
        <f t="shared" si="2"/>
        <v>15</v>
      </c>
      <c r="BX39" s="424"/>
      <c r="BY39" s="423" t="str">
        <f>IF('各会計、関係団体の財政状況及び健全化判断比率'!B73="","",'各会計、関係団体の財政状況及び健全化判断比率'!B73)</f>
        <v>山梨県市町村総合事務組合（入札参加資格審査事業費特別会計）</v>
      </c>
      <c r="BZ39" s="423"/>
      <c r="CA39" s="423"/>
      <c r="CB39" s="423"/>
      <c r="CC39" s="423"/>
      <c r="CD39" s="423"/>
      <c r="CE39" s="423"/>
      <c r="CF39" s="423"/>
      <c r="CG39" s="423"/>
      <c r="CH39" s="423"/>
      <c r="CI39" s="423"/>
      <c r="CJ39" s="423"/>
      <c r="CK39" s="423"/>
      <c r="CL39" s="423"/>
      <c r="CM39" s="423"/>
      <c r="CN39" s="212"/>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9"/>
      <c r="DG39" s="425" t="str">
        <f>IF('各会計、関係団体の財政状況及び健全化判断比率'!BR12="","",'各会計、関係団体の財政状況及び健全化判断比率'!BR12)</f>
        <v/>
      </c>
      <c r="DH39" s="425"/>
      <c r="DI39" s="216"/>
      <c r="DJ39" s="184"/>
      <c r="DK39" s="184"/>
      <c r="DL39" s="184"/>
      <c r="DM39" s="184"/>
      <c r="DN39" s="184"/>
      <c r="DO39" s="184"/>
    </row>
    <row r="40" spans="1:119" ht="32.25" customHeight="1" x14ac:dyDescent="0.2">
      <c r="A40" s="185"/>
      <c r="B40" s="211"/>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2"/>
      <c r="U40" s="424" t="str">
        <f t="shared" si="4"/>
        <v/>
      </c>
      <c r="V40" s="424"/>
      <c r="W40" s="423"/>
      <c r="X40" s="423"/>
      <c r="Y40" s="423"/>
      <c r="Z40" s="423"/>
      <c r="AA40" s="423"/>
      <c r="AB40" s="423"/>
      <c r="AC40" s="423"/>
      <c r="AD40" s="423"/>
      <c r="AE40" s="423"/>
      <c r="AF40" s="423"/>
      <c r="AG40" s="423"/>
      <c r="AH40" s="423"/>
      <c r="AI40" s="423"/>
      <c r="AJ40" s="423"/>
      <c r="AK40" s="423"/>
      <c r="AL40" s="212"/>
      <c r="AM40" s="424" t="str">
        <f t="shared" si="0"/>
        <v/>
      </c>
      <c r="AN40" s="424"/>
      <c r="AO40" s="423"/>
      <c r="AP40" s="423"/>
      <c r="AQ40" s="423"/>
      <c r="AR40" s="423"/>
      <c r="AS40" s="423"/>
      <c r="AT40" s="423"/>
      <c r="AU40" s="423"/>
      <c r="AV40" s="423"/>
      <c r="AW40" s="423"/>
      <c r="AX40" s="423"/>
      <c r="AY40" s="423"/>
      <c r="AZ40" s="423"/>
      <c r="BA40" s="423"/>
      <c r="BB40" s="423"/>
      <c r="BC40" s="423"/>
      <c r="BD40" s="212"/>
      <c r="BE40" s="424" t="str">
        <f t="shared" si="1"/>
        <v/>
      </c>
      <c r="BF40" s="424"/>
      <c r="BG40" s="423"/>
      <c r="BH40" s="423"/>
      <c r="BI40" s="423"/>
      <c r="BJ40" s="423"/>
      <c r="BK40" s="423"/>
      <c r="BL40" s="423"/>
      <c r="BM40" s="423"/>
      <c r="BN40" s="423"/>
      <c r="BO40" s="423"/>
      <c r="BP40" s="423"/>
      <c r="BQ40" s="423"/>
      <c r="BR40" s="423"/>
      <c r="BS40" s="423"/>
      <c r="BT40" s="423"/>
      <c r="BU40" s="423"/>
      <c r="BV40" s="212"/>
      <c r="BW40" s="424">
        <f t="shared" si="2"/>
        <v>16</v>
      </c>
      <c r="BX40" s="424"/>
      <c r="BY40" s="423" t="str">
        <f>IF('各会計、関係団体の財政状況及び健全化判断比率'!B74="","",'各会計、関係団体の財政状況及び健全化判断比率'!B74)</f>
        <v>山梨県市町村総合事務組合（交通災害共済事業特別会計）</v>
      </c>
      <c r="BZ40" s="423"/>
      <c r="CA40" s="423"/>
      <c r="CB40" s="423"/>
      <c r="CC40" s="423"/>
      <c r="CD40" s="423"/>
      <c r="CE40" s="423"/>
      <c r="CF40" s="423"/>
      <c r="CG40" s="423"/>
      <c r="CH40" s="423"/>
      <c r="CI40" s="423"/>
      <c r="CJ40" s="423"/>
      <c r="CK40" s="423"/>
      <c r="CL40" s="423"/>
      <c r="CM40" s="423"/>
      <c r="CN40" s="212"/>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9"/>
      <c r="DG40" s="425" t="str">
        <f>IF('各会計、関係団体の財政状況及び健全化判断比率'!BR13="","",'各会計、関係団体の財政状況及び健全化判断比率'!BR13)</f>
        <v/>
      </c>
      <c r="DH40" s="425"/>
      <c r="DI40" s="216"/>
      <c r="DJ40" s="184"/>
      <c r="DK40" s="184"/>
      <c r="DL40" s="184"/>
      <c r="DM40" s="184"/>
      <c r="DN40" s="184"/>
      <c r="DO40" s="184"/>
    </row>
    <row r="41" spans="1:119" ht="32.25" customHeight="1" x14ac:dyDescent="0.2">
      <c r="A41" s="185"/>
      <c r="B41" s="211"/>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2"/>
      <c r="U41" s="424" t="str">
        <f t="shared" si="4"/>
        <v/>
      </c>
      <c r="V41" s="424"/>
      <c r="W41" s="423"/>
      <c r="X41" s="423"/>
      <c r="Y41" s="423"/>
      <c r="Z41" s="423"/>
      <c r="AA41" s="423"/>
      <c r="AB41" s="423"/>
      <c r="AC41" s="423"/>
      <c r="AD41" s="423"/>
      <c r="AE41" s="423"/>
      <c r="AF41" s="423"/>
      <c r="AG41" s="423"/>
      <c r="AH41" s="423"/>
      <c r="AI41" s="423"/>
      <c r="AJ41" s="423"/>
      <c r="AK41" s="423"/>
      <c r="AL41" s="212"/>
      <c r="AM41" s="424" t="str">
        <f t="shared" si="0"/>
        <v/>
      </c>
      <c r="AN41" s="424"/>
      <c r="AO41" s="423"/>
      <c r="AP41" s="423"/>
      <c r="AQ41" s="423"/>
      <c r="AR41" s="423"/>
      <c r="AS41" s="423"/>
      <c r="AT41" s="423"/>
      <c r="AU41" s="423"/>
      <c r="AV41" s="423"/>
      <c r="AW41" s="423"/>
      <c r="AX41" s="423"/>
      <c r="AY41" s="423"/>
      <c r="AZ41" s="423"/>
      <c r="BA41" s="423"/>
      <c r="BB41" s="423"/>
      <c r="BC41" s="423"/>
      <c r="BD41" s="212"/>
      <c r="BE41" s="424" t="str">
        <f t="shared" si="1"/>
        <v/>
      </c>
      <c r="BF41" s="424"/>
      <c r="BG41" s="423"/>
      <c r="BH41" s="423"/>
      <c r="BI41" s="423"/>
      <c r="BJ41" s="423"/>
      <c r="BK41" s="423"/>
      <c r="BL41" s="423"/>
      <c r="BM41" s="423"/>
      <c r="BN41" s="423"/>
      <c r="BO41" s="423"/>
      <c r="BP41" s="423"/>
      <c r="BQ41" s="423"/>
      <c r="BR41" s="423"/>
      <c r="BS41" s="423"/>
      <c r="BT41" s="423"/>
      <c r="BU41" s="423"/>
      <c r="BV41" s="212"/>
      <c r="BW41" s="424">
        <f t="shared" si="2"/>
        <v>17</v>
      </c>
      <c r="BX41" s="424"/>
      <c r="BY41" s="423" t="str">
        <f>IF('各会計、関係団体の財政状況及び健全化判断比率'!B75="","",'各会計、関係団体の財政状況及び健全化判断比率'!B75)</f>
        <v>山梨県後期高齢者医療広域連合（一般会計）</v>
      </c>
      <c r="BZ41" s="423"/>
      <c r="CA41" s="423"/>
      <c r="CB41" s="423"/>
      <c r="CC41" s="423"/>
      <c r="CD41" s="423"/>
      <c r="CE41" s="423"/>
      <c r="CF41" s="423"/>
      <c r="CG41" s="423"/>
      <c r="CH41" s="423"/>
      <c r="CI41" s="423"/>
      <c r="CJ41" s="423"/>
      <c r="CK41" s="423"/>
      <c r="CL41" s="423"/>
      <c r="CM41" s="423"/>
      <c r="CN41" s="212"/>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9"/>
      <c r="DG41" s="425" t="str">
        <f>IF('各会計、関係団体の財政状況及び健全化判断比率'!BR14="","",'各会計、関係団体の財政状況及び健全化判断比率'!BR14)</f>
        <v/>
      </c>
      <c r="DH41" s="425"/>
      <c r="DI41" s="216"/>
      <c r="DJ41" s="184"/>
      <c r="DK41" s="184"/>
      <c r="DL41" s="184"/>
      <c r="DM41" s="184"/>
      <c r="DN41" s="184"/>
      <c r="DO41" s="184"/>
    </row>
    <row r="42" spans="1:119" ht="32.25" customHeight="1" x14ac:dyDescent="0.2">
      <c r="A42" s="184"/>
      <c r="B42" s="211"/>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2"/>
      <c r="U42" s="424" t="str">
        <f t="shared" si="4"/>
        <v/>
      </c>
      <c r="V42" s="424"/>
      <c r="W42" s="423"/>
      <c r="X42" s="423"/>
      <c r="Y42" s="423"/>
      <c r="Z42" s="423"/>
      <c r="AA42" s="423"/>
      <c r="AB42" s="423"/>
      <c r="AC42" s="423"/>
      <c r="AD42" s="423"/>
      <c r="AE42" s="423"/>
      <c r="AF42" s="423"/>
      <c r="AG42" s="423"/>
      <c r="AH42" s="423"/>
      <c r="AI42" s="423"/>
      <c r="AJ42" s="423"/>
      <c r="AK42" s="423"/>
      <c r="AL42" s="212"/>
      <c r="AM42" s="424" t="str">
        <f t="shared" si="0"/>
        <v/>
      </c>
      <c r="AN42" s="424"/>
      <c r="AO42" s="423"/>
      <c r="AP42" s="423"/>
      <c r="AQ42" s="423"/>
      <c r="AR42" s="423"/>
      <c r="AS42" s="423"/>
      <c r="AT42" s="423"/>
      <c r="AU42" s="423"/>
      <c r="AV42" s="423"/>
      <c r="AW42" s="423"/>
      <c r="AX42" s="423"/>
      <c r="AY42" s="423"/>
      <c r="AZ42" s="423"/>
      <c r="BA42" s="423"/>
      <c r="BB42" s="423"/>
      <c r="BC42" s="423"/>
      <c r="BD42" s="212"/>
      <c r="BE42" s="424" t="str">
        <f t="shared" si="1"/>
        <v/>
      </c>
      <c r="BF42" s="424"/>
      <c r="BG42" s="423"/>
      <c r="BH42" s="423"/>
      <c r="BI42" s="423"/>
      <c r="BJ42" s="423"/>
      <c r="BK42" s="423"/>
      <c r="BL42" s="423"/>
      <c r="BM42" s="423"/>
      <c r="BN42" s="423"/>
      <c r="BO42" s="423"/>
      <c r="BP42" s="423"/>
      <c r="BQ42" s="423"/>
      <c r="BR42" s="423"/>
      <c r="BS42" s="423"/>
      <c r="BT42" s="423"/>
      <c r="BU42" s="423"/>
      <c r="BV42" s="212"/>
      <c r="BW42" s="424">
        <f t="shared" si="2"/>
        <v>18</v>
      </c>
      <c r="BX42" s="424"/>
      <c r="BY42" s="423" t="str">
        <f>IF('各会計、関係団体の財政状況及び健全化判断比率'!B76="","",'各会計、関係団体の財政状況及び健全化判断比率'!B76)</f>
        <v>山梨県後期高齢者医療広域連合（後期高齢者医療特別会計）</v>
      </c>
      <c r="BZ42" s="423"/>
      <c r="CA42" s="423"/>
      <c r="CB42" s="423"/>
      <c r="CC42" s="423"/>
      <c r="CD42" s="423"/>
      <c r="CE42" s="423"/>
      <c r="CF42" s="423"/>
      <c r="CG42" s="423"/>
      <c r="CH42" s="423"/>
      <c r="CI42" s="423"/>
      <c r="CJ42" s="423"/>
      <c r="CK42" s="423"/>
      <c r="CL42" s="423"/>
      <c r="CM42" s="423"/>
      <c r="CN42" s="212"/>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9"/>
      <c r="DG42" s="425" t="str">
        <f>IF('各会計、関係団体の財政状況及び健全化判断比率'!BR15="","",'各会計、関係団体の財政状況及び健全化判断比率'!BR15)</f>
        <v/>
      </c>
      <c r="DH42" s="425"/>
      <c r="DI42" s="216"/>
      <c r="DJ42" s="184"/>
      <c r="DK42" s="184"/>
      <c r="DL42" s="184"/>
      <c r="DM42" s="184"/>
      <c r="DN42" s="184"/>
      <c r="DO42" s="184"/>
    </row>
    <row r="43" spans="1:119" ht="32.25" customHeight="1" x14ac:dyDescent="0.2">
      <c r="A43" s="184"/>
      <c r="B43" s="211"/>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2"/>
      <c r="U43" s="424" t="str">
        <f t="shared" si="4"/>
        <v/>
      </c>
      <c r="V43" s="424"/>
      <c r="W43" s="423"/>
      <c r="X43" s="423"/>
      <c r="Y43" s="423"/>
      <c r="Z43" s="423"/>
      <c r="AA43" s="423"/>
      <c r="AB43" s="423"/>
      <c r="AC43" s="423"/>
      <c r="AD43" s="423"/>
      <c r="AE43" s="423"/>
      <c r="AF43" s="423"/>
      <c r="AG43" s="423"/>
      <c r="AH43" s="423"/>
      <c r="AI43" s="423"/>
      <c r="AJ43" s="423"/>
      <c r="AK43" s="423"/>
      <c r="AL43" s="212"/>
      <c r="AM43" s="424" t="str">
        <f t="shared" si="0"/>
        <v/>
      </c>
      <c r="AN43" s="424"/>
      <c r="AO43" s="423"/>
      <c r="AP43" s="423"/>
      <c r="AQ43" s="423"/>
      <c r="AR43" s="423"/>
      <c r="AS43" s="423"/>
      <c r="AT43" s="423"/>
      <c r="AU43" s="423"/>
      <c r="AV43" s="423"/>
      <c r="AW43" s="423"/>
      <c r="AX43" s="423"/>
      <c r="AY43" s="423"/>
      <c r="AZ43" s="423"/>
      <c r="BA43" s="423"/>
      <c r="BB43" s="423"/>
      <c r="BC43" s="423"/>
      <c r="BD43" s="212"/>
      <c r="BE43" s="424" t="str">
        <f t="shared" si="1"/>
        <v/>
      </c>
      <c r="BF43" s="424"/>
      <c r="BG43" s="423"/>
      <c r="BH43" s="423"/>
      <c r="BI43" s="423"/>
      <c r="BJ43" s="423"/>
      <c r="BK43" s="423"/>
      <c r="BL43" s="423"/>
      <c r="BM43" s="423"/>
      <c r="BN43" s="423"/>
      <c r="BO43" s="423"/>
      <c r="BP43" s="423"/>
      <c r="BQ43" s="423"/>
      <c r="BR43" s="423"/>
      <c r="BS43" s="423"/>
      <c r="BT43" s="423"/>
      <c r="BU43" s="423"/>
      <c r="BV43" s="212"/>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2"/>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9"/>
      <c r="DG43" s="425" t="str">
        <f>IF('各会計、関係団体の財政状況及び健全化判断比率'!BR16="","",'各会計、関係団体の財政状況及び健全化判断比率'!BR16)</f>
        <v/>
      </c>
      <c r="DH43" s="425"/>
      <c r="DI43" s="216"/>
      <c r="DJ43" s="184"/>
      <c r="DK43" s="184"/>
      <c r="DL43" s="184"/>
      <c r="DM43" s="184"/>
      <c r="DN43" s="184"/>
      <c r="DO43" s="184"/>
    </row>
    <row r="44" spans="1:119" ht="13.5"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210</v>
      </c>
    </row>
    <row r="50" spans="5:5" x14ac:dyDescent="0.2">
      <c r="E50" s="186" t="s">
        <v>211</v>
      </c>
    </row>
    <row r="51" spans="5:5" x14ac:dyDescent="0.2">
      <c r="E51" s="186" t="s">
        <v>212</v>
      </c>
    </row>
    <row r="52" spans="5:5" x14ac:dyDescent="0.2">
      <c r="E52" s="186"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hYS+QpPWSGhu5GqbDA6BLt9ssBdsPIVW7t6pmCZkurzo/AxbgQn04KX+q78xSFFtGNMd8FKWQ2rSZDQZAVeRw==" saltValue="WRkA7sIv7tJLQgWK69KF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62" sqref="B62:P6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45" t="s">
        <v>574</v>
      </c>
      <c r="D34" s="1245"/>
      <c r="E34" s="1246"/>
      <c r="F34" s="32">
        <v>3.75</v>
      </c>
      <c r="G34" s="33">
        <v>7.68</v>
      </c>
      <c r="H34" s="33">
        <v>7.27</v>
      </c>
      <c r="I34" s="33">
        <v>2.1800000000000002</v>
      </c>
      <c r="J34" s="34">
        <v>6.59</v>
      </c>
      <c r="K34" s="22"/>
      <c r="L34" s="22"/>
      <c r="M34" s="22"/>
      <c r="N34" s="22"/>
      <c r="O34" s="22"/>
      <c r="P34" s="22"/>
    </row>
    <row r="35" spans="1:16" ht="39" customHeight="1" x14ac:dyDescent="0.2">
      <c r="A35" s="22"/>
      <c r="B35" s="35"/>
      <c r="C35" s="1239" t="s">
        <v>575</v>
      </c>
      <c r="D35" s="1240"/>
      <c r="E35" s="1241"/>
      <c r="F35" s="36">
        <v>3.31</v>
      </c>
      <c r="G35" s="37">
        <v>3.4</v>
      </c>
      <c r="H35" s="37">
        <v>3.42</v>
      </c>
      <c r="I35" s="37">
        <v>3.78</v>
      </c>
      <c r="J35" s="38">
        <v>4.07</v>
      </c>
      <c r="K35" s="22"/>
      <c r="L35" s="22"/>
      <c r="M35" s="22"/>
      <c r="N35" s="22"/>
      <c r="O35" s="22"/>
      <c r="P35" s="22"/>
    </row>
    <row r="36" spans="1:16" ht="39" customHeight="1" x14ac:dyDescent="0.2">
      <c r="A36" s="22"/>
      <c r="B36" s="35"/>
      <c r="C36" s="1239" t="s">
        <v>576</v>
      </c>
      <c r="D36" s="1240"/>
      <c r="E36" s="1241"/>
      <c r="F36" s="36">
        <v>15.21</v>
      </c>
      <c r="G36" s="37">
        <v>11.18</v>
      </c>
      <c r="H36" s="37">
        <v>10.24</v>
      </c>
      <c r="I36" s="37">
        <v>8.11</v>
      </c>
      <c r="J36" s="38">
        <v>3.02</v>
      </c>
      <c r="K36" s="22"/>
      <c r="L36" s="22"/>
      <c r="M36" s="22"/>
      <c r="N36" s="22"/>
      <c r="O36" s="22"/>
      <c r="P36" s="22"/>
    </row>
    <row r="37" spans="1:16" ht="39" customHeight="1" x14ac:dyDescent="0.2">
      <c r="A37" s="22"/>
      <c r="B37" s="35"/>
      <c r="C37" s="1239" t="s">
        <v>577</v>
      </c>
      <c r="D37" s="1240"/>
      <c r="E37" s="1241"/>
      <c r="F37" s="36">
        <v>1.56</v>
      </c>
      <c r="G37" s="37">
        <v>1.86</v>
      </c>
      <c r="H37" s="37">
        <v>1.91</v>
      </c>
      <c r="I37" s="37">
        <v>3.44</v>
      </c>
      <c r="J37" s="38">
        <v>1.45</v>
      </c>
      <c r="K37" s="22"/>
      <c r="L37" s="22"/>
      <c r="M37" s="22"/>
      <c r="N37" s="22"/>
      <c r="O37" s="22"/>
      <c r="P37" s="22"/>
    </row>
    <row r="38" spans="1:16" ht="39" customHeight="1" x14ac:dyDescent="0.2">
      <c r="A38" s="22"/>
      <c r="B38" s="35"/>
      <c r="C38" s="1239" t="s">
        <v>578</v>
      </c>
      <c r="D38" s="1240"/>
      <c r="E38" s="1241"/>
      <c r="F38" s="36">
        <v>0.09</v>
      </c>
      <c r="G38" s="37">
        <v>0.28999999999999998</v>
      </c>
      <c r="H38" s="37">
        <v>0.44</v>
      </c>
      <c r="I38" s="37">
        <v>0.81</v>
      </c>
      <c r="J38" s="38">
        <v>0.84</v>
      </c>
      <c r="K38" s="22"/>
      <c r="L38" s="22"/>
      <c r="M38" s="22"/>
      <c r="N38" s="22"/>
      <c r="O38" s="22"/>
      <c r="P38" s="22"/>
    </row>
    <row r="39" spans="1:16" ht="39" customHeight="1" x14ac:dyDescent="0.2">
      <c r="A39" s="22"/>
      <c r="B39" s="35"/>
      <c r="C39" s="1239" t="s">
        <v>579</v>
      </c>
      <c r="D39" s="1240"/>
      <c r="E39" s="1241"/>
      <c r="F39" s="36">
        <v>0.32</v>
      </c>
      <c r="G39" s="37">
        <v>0.66</v>
      </c>
      <c r="H39" s="37">
        <v>0.62</v>
      </c>
      <c r="I39" s="37">
        <v>0.57999999999999996</v>
      </c>
      <c r="J39" s="38">
        <v>0.63</v>
      </c>
      <c r="K39" s="22"/>
      <c r="L39" s="22"/>
      <c r="M39" s="22"/>
      <c r="N39" s="22"/>
      <c r="O39" s="22"/>
      <c r="P39" s="22"/>
    </row>
    <row r="40" spans="1:16" ht="39" customHeight="1" x14ac:dyDescent="0.2">
      <c r="A40" s="22"/>
      <c r="B40" s="35"/>
      <c r="C40" s="1239" t="s">
        <v>580</v>
      </c>
      <c r="D40" s="1240"/>
      <c r="E40" s="1241"/>
      <c r="F40" s="36">
        <v>0.02</v>
      </c>
      <c r="G40" s="37">
        <v>0.02</v>
      </c>
      <c r="H40" s="37">
        <v>0.02</v>
      </c>
      <c r="I40" s="37">
        <v>0.02</v>
      </c>
      <c r="J40" s="38">
        <v>0.01</v>
      </c>
      <c r="K40" s="22"/>
      <c r="L40" s="22"/>
      <c r="M40" s="22"/>
      <c r="N40" s="22"/>
      <c r="O40" s="22"/>
      <c r="P40" s="22"/>
    </row>
    <row r="41" spans="1:16" ht="39" customHeight="1" x14ac:dyDescent="0.2">
      <c r="A41" s="22"/>
      <c r="B41" s="35"/>
      <c r="C41" s="1239" t="s">
        <v>581</v>
      </c>
      <c r="D41" s="1240"/>
      <c r="E41" s="1241"/>
      <c r="F41" s="36">
        <v>0</v>
      </c>
      <c r="G41" s="37">
        <v>0</v>
      </c>
      <c r="H41" s="37">
        <v>0</v>
      </c>
      <c r="I41" s="37">
        <v>0</v>
      </c>
      <c r="J41" s="38">
        <v>0</v>
      </c>
      <c r="K41" s="22"/>
      <c r="L41" s="22"/>
      <c r="M41" s="22"/>
      <c r="N41" s="22"/>
      <c r="O41" s="22"/>
      <c r="P41" s="22"/>
    </row>
    <row r="42" spans="1:16" ht="39" customHeight="1" x14ac:dyDescent="0.2">
      <c r="A42" s="22"/>
      <c r="B42" s="39"/>
      <c r="C42" s="1239" t="s">
        <v>582</v>
      </c>
      <c r="D42" s="1240"/>
      <c r="E42" s="1241"/>
      <c r="F42" s="36" t="s">
        <v>523</v>
      </c>
      <c r="G42" s="37" t="s">
        <v>523</v>
      </c>
      <c r="H42" s="37" t="s">
        <v>523</v>
      </c>
      <c r="I42" s="37" t="s">
        <v>523</v>
      </c>
      <c r="J42" s="38" t="s">
        <v>523</v>
      </c>
      <c r="K42" s="22"/>
      <c r="L42" s="22"/>
      <c r="M42" s="22"/>
      <c r="N42" s="22"/>
      <c r="O42" s="22"/>
      <c r="P42" s="22"/>
    </row>
    <row r="43" spans="1:16" ht="39" customHeight="1" thickBot="1" x14ac:dyDescent="0.25">
      <c r="A43" s="22"/>
      <c r="B43" s="40"/>
      <c r="C43" s="1242" t="s">
        <v>583</v>
      </c>
      <c r="D43" s="1243"/>
      <c r="E43" s="124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pHjaGHhwGn6CmllSHS40frHQCiJ/a7ujOw6zvXMGmPMsbYn5uJhGa4gPNaL2PgkRZrbAAZBf2tXc5CUIdSSuA==" saltValue="CZDZaf1zTybrx9+hHxJI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62" sqref="B62:P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65" t="s">
        <v>11</v>
      </c>
      <c r="C45" s="1266"/>
      <c r="D45" s="58"/>
      <c r="E45" s="1271" t="s">
        <v>12</v>
      </c>
      <c r="F45" s="1271"/>
      <c r="G45" s="1271"/>
      <c r="H45" s="1271"/>
      <c r="I45" s="1271"/>
      <c r="J45" s="1272"/>
      <c r="K45" s="59">
        <v>1322</v>
      </c>
      <c r="L45" s="60">
        <v>1255</v>
      </c>
      <c r="M45" s="60">
        <v>1221</v>
      </c>
      <c r="N45" s="60">
        <v>1254</v>
      </c>
      <c r="O45" s="61">
        <v>1251</v>
      </c>
      <c r="P45" s="48"/>
      <c r="Q45" s="48"/>
      <c r="R45" s="48"/>
      <c r="S45" s="48"/>
      <c r="T45" s="48"/>
      <c r="U45" s="48"/>
    </row>
    <row r="46" spans="1:21" ht="30.75" customHeight="1" x14ac:dyDescent="0.2">
      <c r="A46" s="48"/>
      <c r="B46" s="1267"/>
      <c r="C46" s="1268"/>
      <c r="D46" s="62"/>
      <c r="E46" s="1249" t="s">
        <v>13</v>
      </c>
      <c r="F46" s="1249"/>
      <c r="G46" s="1249"/>
      <c r="H46" s="1249"/>
      <c r="I46" s="1249"/>
      <c r="J46" s="1250"/>
      <c r="K46" s="63" t="s">
        <v>523</v>
      </c>
      <c r="L46" s="64" t="s">
        <v>523</v>
      </c>
      <c r="M46" s="64" t="s">
        <v>523</v>
      </c>
      <c r="N46" s="64" t="s">
        <v>523</v>
      </c>
      <c r="O46" s="65" t="s">
        <v>523</v>
      </c>
      <c r="P46" s="48"/>
      <c r="Q46" s="48"/>
      <c r="R46" s="48"/>
      <c r="S46" s="48"/>
      <c r="T46" s="48"/>
      <c r="U46" s="48"/>
    </row>
    <row r="47" spans="1:21" ht="30.75" customHeight="1" x14ac:dyDescent="0.2">
      <c r="A47" s="48"/>
      <c r="B47" s="1267"/>
      <c r="C47" s="1268"/>
      <c r="D47" s="62"/>
      <c r="E47" s="1249" t="s">
        <v>14</v>
      </c>
      <c r="F47" s="1249"/>
      <c r="G47" s="1249"/>
      <c r="H47" s="1249"/>
      <c r="I47" s="1249"/>
      <c r="J47" s="1250"/>
      <c r="K47" s="63">
        <v>1</v>
      </c>
      <c r="L47" s="64">
        <v>1</v>
      </c>
      <c r="M47" s="64">
        <v>1</v>
      </c>
      <c r="N47" s="64" t="s">
        <v>523</v>
      </c>
      <c r="O47" s="65" t="s">
        <v>523</v>
      </c>
      <c r="P47" s="48"/>
      <c r="Q47" s="48"/>
      <c r="R47" s="48"/>
      <c r="S47" s="48"/>
      <c r="T47" s="48"/>
      <c r="U47" s="48"/>
    </row>
    <row r="48" spans="1:21" ht="30.75" customHeight="1" x14ac:dyDescent="0.2">
      <c r="A48" s="48"/>
      <c r="B48" s="1267"/>
      <c r="C48" s="1268"/>
      <c r="D48" s="62"/>
      <c r="E48" s="1249" t="s">
        <v>15</v>
      </c>
      <c r="F48" s="1249"/>
      <c r="G48" s="1249"/>
      <c r="H48" s="1249"/>
      <c r="I48" s="1249"/>
      <c r="J48" s="1250"/>
      <c r="K48" s="63">
        <v>554</v>
      </c>
      <c r="L48" s="64">
        <v>534</v>
      </c>
      <c r="M48" s="64">
        <v>564</v>
      </c>
      <c r="N48" s="64">
        <v>603</v>
      </c>
      <c r="O48" s="65">
        <v>605</v>
      </c>
      <c r="P48" s="48"/>
      <c r="Q48" s="48"/>
      <c r="R48" s="48"/>
      <c r="S48" s="48"/>
      <c r="T48" s="48"/>
      <c r="U48" s="48"/>
    </row>
    <row r="49" spans="1:21" ht="30.75" customHeight="1" x14ac:dyDescent="0.2">
      <c r="A49" s="48"/>
      <c r="B49" s="1267"/>
      <c r="C49" s="1268"/>
      <c r="D49" s="62"/>
      <c r="E49" s="1249" t="s">
        <v>16</v>
      </c>
      <c r="F49" s="1249"/>
      <c r="G49" s="1249"/>
      <c r="H49" s="1249"/>
      <c r="I49" s="1249"/>
      <c r="J49" s="1250"/>
      <c r="K49" s="63">
        <v>185</v>
      </c>
      <c r="L49" s="64">
        <v>186</v>
      </c>
      <c r="M49" s="64">
        <v>181</v>
      </c>
      <c r="N49" s="64">
        <v>132</v>
      </c>
      <c r="O49" s="65">
        <v>40</v>
      </c>
      <c r="P49" s="48"/>
      <c r="Q49" s="48"/>
      <c r="R49" s="48"/>
      <c r="S49" s="48"/>
      <c r="T49" s="48"/>
      <c r="U49" s="48"/>
    </row>
    <row r="50" spans="1:21" ht="30.75" customHeight="1" x14ac:dyDescent="0.2">
      <c r="A50" s="48"/>
      <c r="B50" s="1267"/>
      <c r="C50" s="1268"/>
      <c r="D50" s="62"/>
      <c r="E50" s="1249" t="s">
        <v>17</v>
      </c>
      <c r="F50" s="1249"/>
      <c r="G50" s="1249"/>
      <c r="H50" s="1249"/>
      <c r="I50" s="1249"/>
      <c r="J50" s="1250"/>
      <c r="K50" s="63" t="s">
        <v>523</v>
      </c>
      <c r="L50" s="64" t="s">
        <v>523</v>
      </c>
      <c r="M50" s="64" t="s">
        <v>523</v>
      </c>
      <c r="N50" s="64" t="s">
        <v>523</v>
      </c>
      <c r="O50" s="65" t="s">
        <v>523</v>
      </c>
      <c r="P50" s="48"/>
      <c r="Q50" s="48"/>
      <c r="R50" s="48"/>
      <c r="S50" s="48"/>
      <c r="T50" s="48"/>
      <c r="U50" s="48"/>
    </row>
    <row r="51" spans="1:21" ht="30.75" customHeight="1" x14ac:dyDescent="0.2">
      <c r="A51" s="48"/>
      <c r="B51" s="1269"/>
      <c r="C51" s="1270"/>
      <c r="D51" s="66"/>
      <c r="E51" s="1249" t="s">
        <v>18</v>
      </c>
      <c r="F51" s="1249"/>
      <c r="G51" s="1249"/>
      <c r="H51" s="1249"/>
      <c r="I51" s="1249"/>
      <c r="J51" s="1250"/>
      <c r="K51" s="63" t="s">
        <v>523</v>
      </c>
      <c r="L51" s="64" t="s">
        <v>523</v>
      </c>
      <c r="M51" s="64" t="s">
        <v>523</v>
      </c>
      <c r="N51" s="64" t="s">
        <v>523</v>
      </c>
      <c r="O51" s="65" t="s">
        <v>523</v>
      </c>
      <c r="P51" s="48"/>
      <c r="Q51" s="48"/>
      <c r="R51" s="48"/>
      <c r="S51" s="48"/>
      <c r="T51" s="48"/>
      <c r="U51" s="48"/>
    </row>
    <row r="52" spans="1:21" ht="30.75" customHeight="1" x14ac:dyDescent="0.2">
      <c r="A52" s="48"/>
      <c r="B52" s="1247" t="s">
        <v>19</v>
      </c>
      <c r="C52" s="1248"/>
      <c r="D52" s="66"/>
      <c r="E52" s="1249" t="s">
        <v>20</v>
      </c>
      <c r="F52" s="1249"/>
      <c r="G52" s="1249"/>
      <c r="H52" s="1249"/>
      <c r="I52" s="1249"/>
      <c r="J52" s="1250"/>
      <c r="K52" s="63">
        <v>978</v>
      </c>
      <c r="L52" s="64">
        <v>939</v>
      </c>
      <c r="M52" s="64">
        <v>959</v>
      </c>
      <c r="N52" s="64">
        <v>993</v>
      </c>
      <c r="O52" s="65">
        <v>1001</v>
      </c>
      <c r="P52" s="48"/>
      <c r="Q52" s="48"/>
      <c r="R52" s="48"/>
      <c r="S52" s="48"/>
      <c r="T52" s="48"/>
      <c r="U52" s="48"/>
    </row>
    <row r="53" spans="1:21" ht="30.75" customHeight="1" thickBot="1" x14ac:dyDescent="0.25">
      <c r="A53" s="48"/>
      <c r="B53" s="1251" t="s">
        <v>21</v>
      </c>
      <c r="C53" s="1252"/>
      <c r="D53" s="67"/>
      <c r="E53" s="1253" t="s">
        <v>22</v>
      </c>
      <c r="F53" s="1253"/>
      <c r="G53" s="1253"/>
      <c r="H53" s="1253"/>
      <c r="I53" s="1253"/>
      <c r="J53" s="1254"/>
      <c r="K53" s="68">
        <v>1084</v>
      </c>
      <c r="L53" s="69">
        <v>1037</v>
      </c>
      <c r="M53" s="69">
        <v>1008</v>
      </c>
      <c r="N53" s="69">
        <v>996</v>
      </c>
      <c r="O53" s="70">
        <v>895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thickBot="1" x14ac:dyDescent="0.25">
      <c r="B57" s="1255" t="s">
        <v>25</v>
      </c>
      <c r="C57" s="1256"/>
      <c r="D57" s="1259" t="s">
        <v>26</v>
      </c>
      <c r="E57" s="1260"/>
      <c r="F57" s="1260"/>
      <c r="G57" s="1260"/>
      <c r="H57" s="1260"/>
      <c r="I57" s="1260"/>
      <c r="J57" s="1261"/>
      <c r="K57" s="82" t="s">
        <v>523</v>
      </c>
      <c r="L57" s="83" t="s">
        <v>523</v>
      </c>
      <c r="M57" s="83" t="s">
        <v>523</v>
      </c>
      <c r="N57" s="83" t="s">
        <v>523</v>
      </c>
      <c r="O57" s="86" t="s">
        <v>523</v>
      </c>
    </row>
    <row r="58" spans="1:21" ht="31.5" customHeight="1" thickBot="1" x14ac:dyDescent="0.25">
      <c r="B58" s="1257"/>
      <c r="C58" s="1258"/>
      <c r="D58" s="1262" t="s">
        <v>27</v>
      </c>
      <c r="E58" s="1263"/>
      <c r="F58" s="1263"/>
      <c r="G58" s="1263"/>
      <c r="H58" s="1263"/>
      <c r="I58" s="1263"/>
      <c r="J58" s="1264"/>
      <c r="K58" s="84">
        <v>6</v>
      </c>
      <c r="L58" s="85">
        <v>7</v>
      </c>
      <c r="M58" s="85">
        <v>9</v>
      </c>
      <c r="N58" s="85">
        <v>10</v>
      </c>
      <c r="O58" s="86" t="s">
        <v>523</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Cc+YvJ84zIfIFhCXNofT9e/EuLM7ykkXLBeZ3WedzKUMGc3eTg3MHTdPEHxT04BWBYnIOEndX9LvHZCcziu5A==" saltValue="YyP1VKUmGGx7h/8IIC0H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62" sqref="B62:P62"/>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565</v>
      </c>
      <c r="J40" s="98" t="s">
        <v>566</v>
      </c>
      <c r="K40" s="98" t="s">
        <v>567</v>
      </c>
      <c r="L40" s="98" t="s">
        <v>568</v>
      </c>
      <c r="M40" s="99" t="s">
        <v>569</v>
      </c>
    </row>
    <row r="41" spans="2:13" ht="27.75" customHeight="1" x14ac:dyDescent="0.2">
      <c r="B41" s="1285" t="s">
        <v>30</v>
      </c>
      <c r="C41" s="1286"/>
      <c r="D41" s="100"/>
      <c r="E41" s="1287" t="s">
        <v>31</v>
      </c>
      <c r="F41" s="1287"/>
      <c r="G41" s="1287"/>
      <c r="H41" s="1288"/>
      <c r="I41" s="101">
        <v>12150</v>
      </c>
      <c r="J41" s="102">
        <v>12193</v>
      </c>
      <c r="K41" s="102">
        <v>12292</v>
      </c>
      <c r="L41" s="102">
        <v>12147</v>
      </c>
      <c r="M41" s="103">
        <v>11973</v>
      </c>
    </row>
    <row r="42" spans="2:13" ht="27.75" customHeight="1" x14ac:dyDescent="0.2">
      <c r="B42" s="1275"/>
      <c r="C42" s="1276"/>
      <c r="D42" s="104"/>
      <c r="E42" s="1279" t="s">
        <v>32</v>
      </c>
      <c r="F42" s="1279"/>
      <c r="G42" s="1279"/>
      <c r="H42" s="1280"/>
      <c r="I42" s="105" t="s">
        <v>523</v>
      </c>
      <c r="J42" s="106" t="s">
        <v>523</v>
      </c>
      <c r="K42" s="106" t="s">
        <v>523</v>
      </c>
      <c r="L42" s="106" t="s">
        <v>523</v>
      </c>
      <c r="M42" s="107" t="s">
        <v>523</v>
      </c>
    </row>
    <row r="43" spans="2:13" ht="27.75" customHeight="1" x14ac:dyDescent="0.2">
      <c r="B43" s="1275"/>
      <c r="C43" s="1276"/>
      <c r="D43" s="104"/>
      <c r="E43" s="1279" t="s">
        <v>33</v>
      </c>
      <c r="F43" s="1279"/>
      <c r="G43" s="1279"/>
      <c r="H43" s="1280"/>
      <c r="I43" s="105">
        <v>8886</v>
      </c>
      <c r="J43" s="106">
        <v>8325</v>
      </c>
      <c r="K43" s="106">
        <v>8117</v>
      </c>
      <c r="L43" s="106">
        <v>7986</v>
      </c>
      <c r="M43" s="107">
        <v>7926</v>
      </c>
    </row>
    <row r="44" spans="2:13" ht="27.75" customHeight="1" x14ac:dyDescent="0.2">
      <c r="B44" s="1275"/>
      <c r="C44" s="1276"/>
      <c r="D44" s="104"/>
      <c r="E44" s="1279" t="s">
        <v>34</v>
      </c>
      <c r="F44" s="1279"/>
      <c r="G44" s="1279"/>
      <c r="H44" s="1280"/>
      <c r="I44" s="105">
        <v>577</v>
      </c>
      <c r="J44" s="106">
        <v>461</v>
      </c>
      <c r="K44" s="106">
        <v>382</v>
      </c>
      <c r="L44" s="106">
        <v>386</v>
      </c>
      <c r="M44" s="107">
        <v>559</v>
      </c>
    </row>
    <row r="45" spans="2:13" ht="27.75" customHeight="1" x14ac:dyDescent="0.2">
      <c r="B45" s="1275"/>
      <c r="C45" s="1276"/>
      <c r="D45" s="104"/>
      <c r="E45" s="1279" t="s">
        <v>35</v>
      </c>
      <c r="F45" s="1279"/>
      <c r="G45" s="1279"/>
      <c r="H45" s="1280"/>
      <c r="I45" s="105">
        <v>2424</v>
      </c>
      <c r="J45" s="106">
        <v>2177</v>
      </c>
      <c r="K45" s="106">
        <v>1959</v>
      </c>
      <c r="L45" s="106">
        <v>1954</v>
      </c>
      <c r="M45" s="107">
        <v>1880</v>
      </c>
    </row>
    <row r="46" spans="2:13" ht="27.75" customHeight="1" x14ac:dyDescent="0.2">
      <c r="B46" s="1275"/>
      <c r="C46" s="1276"/>
      <c r="D46" s="108"/>
      <c r="E46" s="1279" t="s">
        <v>36</v>
      </c>
      <c r="F46" s="1279"/>
      <c r="G46" s="1279"/>
      <c r="H46" s="1280"/>
      <c r="I46" s="105">
        <v>649</v>
      </c>
      <c r="J46" s="106">
        <v>532</v>
      </c>
      <c r="K46" s="106">
        <v>426</v>
      </c>
      <c r="L46" s="106">
        <v>295</v>
      </c>
      <c r="M46" s="107">
        <v>218</v>
      </c>
    </row>
    <row r="47" spans="2:13" ht="27.75" customHeight="1" x14ac:dyDescent="0.2">
      <c r="B47" s="1275"/>
      <c r="C47" s="1276"/>
      <c r="D47" s="109"/>
      <c r="E47" s="1289" t="s">
        <v>37</v>
      </c>
      <c r="F47" s="1290"/>
      <c r="G47" s="1290"/>
      <c r="H47" s="1291"/>
      <c r="I47" s="105" t="s">
        <v>523</v>
      </c>
      <c r="J47" s="106" t="s">
        <v>523</v>
      </c>
      <c r="K47" s="106" t="s">
        <v>523</v>
      </c>
      <c r="L47" s="106" t="s">
        <v>523</v>
      </c>
      <c r="M47" s="107" t="s">
        <v>523</v>
      </c>
    </row>
    <row r="48" spans="2:13" ht="27.75" customHeight="1" x14ac:dyDescent="0.2">
      <c r="B48" s="1275"/>
      <c r="C48" s="1276"/>
      <c r="D48" s="104"/>
      <c r="E48" s="1279" t="s">
        <v>38</v>
      </c>
      <c r="F48" s="1279"/>
      <c r="G48" s="1279"/>
      <c r="H48" s="1280"/>
      <c r="I48" s="105" t="s">
        <v>523</v>
      </c>
      <c r="J48" s="106" t="s">
        <v>523</v>
      </c>
      <c r="K48" s="106" t="s">
        <v>523</v>
      </c>
      <c r="L48" s="106" t="s">
        <v>523</v>
      </c>
      <c r="M48" s="107" t="s">
        <v>523</v>
      </c>
    </row>
    <row r="49" spans="2:13" ht="27.75" customHeight="1" x14ac:dyDescent="0.2">
      <c r="B49" s="1277"/>
      <c r="C49" s="1278"/>
      <c r="D49" s="104"/>
      <c r="E49" s="1279" t="s">
        <v>39</v>
      </c>
      <c r="F49" s="1279"/>
      <c r="G49" s="1279"/>
      <c r="H49" s="1280"/>
      <c r="I49" s="105" t="s">
        <v>523</v>
      </c>
      <c r="J49" s="106" t="s">
        <v>523</v>
      </c>
      <c r="K49" s="106" t="s">
        <v>523</v>
      </c>
      <c r="L49" s="106" t="s">
        <v>523</v>
      </c>
      <c r="M49" s="107" t="s">
        <v>523</v>
      </c>
    </row>
    <row r="50" spans="2:13" ht="27.75" customHeight="1" x14ac:dyDescent="0.2">
      <c r="B50" s="1273" t="s">
        <v>40</v>
      </c>
      <c r="C50" s="1274"/>
      <c r="D50" s="110"/>
      <c r="E50" s="1279" t="s">
        <v>41</v>
      </c>
      <c r="F50" s="1279"/>
      <c r="G50" s="1279"/>
      <c r="H50" s="1280"/>
      <c r="I50" s="105">
        <v>8226</v>
      </c>
      <c r="J50" s="106">
        <v>7519</v>
      </c>
      <c r="K50" s="106">
        <v>8115</v>
      </c>
      <c r="L50" s="106">
        <v>8209</v>
      </c>
      <c r="M50" s="107">
        <v>8162</v>
      </c>
    </row>
    <row r="51" spans="2:13" ht="27.75" customHeight="1" x14ac:dyDescent="0.2">
      <c r="B51" s="1275"/>
      <c r="C51" s="1276"/>
      <c r="D51" s="104"/>
      <c r="E51" s="1279" t="s">
        <v>42</v>
      </c>
      <c r="F51" s="1279"/>
      <c r="G51" s="1279"/>
      <c r="H51" s="1280"/>
      <c r="I51" s="105">
        <v>796</v>
      </c>
      <c r="J51" s="106">
        <v>738</v>
      </c>
      <c r="K51" s="106">
        <v>565</v>
      </c>
      <c r="L51" s="106">
        <v>502</v>
      </c>
      <c r="M51" s="107">
        <v>430</v>
      </c>
    </row>
    <row r="52" spans="2:13" ht="27.75" customHeight="1" x14ac:dyDescent="0.2">
      <c r="B52" s="1277"/>
      <c r="C52" s="1278"/>
      <c r="D52" s="104"/>
      <c r="E52" s="1279" t="s">
        <v>43</v>
      </c>
      <c r="F52" s="1279"/>
      <c r="G52" s="1279"/>
      <c r="H52" s="1280"/>
      <c r="I52" s="105">
        <v>12045</v>
      </c>
      <c r="J52" s="106">
        <v>12264</v>
      </c>
      <c r="K52" s="106">
        <v>12242</v>
      </c>
      <c r="L52" s="106">
        <v>12226</v>
      </c>
      <c r="M52" s="107">
        <v>12307</v>
      </c>
    </row>
    <row r="53" spans="2:13" ht="27.75" customHeight="1" thickBot="1" x14ac:dyDescent="0.25">
      <c r="B53" s="1281" t="s">
        <v>44</v>
      </c>
      <c r="C53" s="1282"/>
      <c r="D53" s="111"/>
      <c r="E53" s="1283" t="s">
        <v>45</v>
      </c>
      <c r="F53" s="1283"/>
      <c r="G53" s="1283"/>
      <c r="H53" s="1284"/>
      <c r="I53" s="112">
        <v>3620</v>
      </c>
      <c r="J53" s="113">
        <v>3168</v>
      </c>
      <c r="K53" s="113">
        <v>2254</v>
      </c>
      <c r="L53" s="113">
        <v>1832</v>
      </c>
      <c r="M53" s="114">
        <v>1657</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b5v0qz0F0AAIIEAI4yPmuLHdfWhoCKXFCS+9xsnDVLV5mcP6OU0m4ez5wlNrd6kE9rmFwkzOsm+MrEVtTGOjw==" saltValue="UljlNuJXG+qR6904fqKS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62" sqref="B62:P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567</v>
      </c>
      <c r="G54" s="123" t="s">
        <v>568</v>
      </c>
      <c r="H54" s="124" t="s">
        <v>569</v>
      </c>
    </row>
    <row r="55" spans="2:8" ht="52.5" customHeight="1" x14ac:dyDescent="0.2">
      <c r="B55" s="125"/>
      <c r="C55" s="1300" t="s">
        <v>48</v>
      </c>
      <c r="D55" s="1300"/>
      <c r="E55" s="1301"/>
      <c r="F55" s="126">
        <v>2511</v>
      </c>
      <c r="G55" s="126">
        <v>2834</v>
      </c>
      <c r="H55" s="127">
        <v>2837</v>
      </c>
    </row>
    <row r="56" spans="2:8" ht="52.5" customHeight="1" x14ac:dyDescent="0.2">
      <c r="B56" s="128"/>
      <c r="C56" s="1302" t="s">
        <v>49</v>
      </c>
      <c r="D56" s="1302"/>
      <c r="E56" s="1303"/>
      <c r="F56" s="129">
        <v>7</v>
      </c>
      <c r="G56" s="129">
        <v>7</v>
      </c>
      <c r="H56" s="130">
        <v>7</v>
      </c>
    </row>
    <row r="57" spans="2:8" ht="53.25" customHeight="1" x14ac:dyDescent="0.2">
      <c r="B57" s="128"/>
      <c r="C57" s="1304" t="s">
        <v>50</v>
      </c>
      <c r="D57" s="1304"/>
      <c r="E57" s="1305"/>
      <c r="F57" s="131">
        <v>5257</v>
      </c>
      <c r="G57" s="131">
        <v>4980</v>
      </c>
      <c r="H57" s="132">
        <v>4738</v>
      </c>
    </row>
    <row r="58" spans="2:8" ht="45.75" customHeight="1" x14ac:dyDescent="0.2">
      <c r="B58" s="133"/>
      <c r="C58" s="1292" t="s">
        <v>605</v>
      </c>
      <c r="D58" s="1293"/>
      <c r="E58" s="1294"/>
      <c r="F58" s="134">
        <v>4473</v>
      </c>
      <c r="G58" s="134">
        <v>4026</v>
      </c>
      <c r="H58" s="135">
        <v>3500</v>
      </c>
    </row>
    <row r="59" spans="2:8" ht="45.75" customHeight="1" x14ac:dyDescent="0.2">
      <c r="B59" s="133"/>
      <c r="C59" s="1292" t="s">
        <v>606</v>
      </c>
      <c r="D59" s="1293"/>
      <c r="E59" s="1294"/>
      <c r="F59" s="134">
        <v>393</v>
      </c>
      <c r="G59" s="134">
        <v>599</v>
      </c>
      <c r="H59" s="135">
        <v>808</v>
      </c>
    </row>
    <row r="60" spans="2:8" ht="45.75" customHeight="1" x14ac:dyDescent="0.2">
      <c r="B60" s="133"/>
      <c r="C60" s="1292" t="s">
        <v>607</v>
      </c>
      <c r="D60" s="1293"/>
      <c r="E60" s="1294"/>
      <c r="F60" s="134">
        <v>231</v>
      </c>
      <c r="G60" s="134">
        <v>231</v>
      </c>
      <c r="H60" s="135">
        <v>231</v>
      </c>
    </row>
    <row r="61" spans="2:8" ht="45.75" customHeight="1" x14ac:dyDescent="0.2">
      <c r="B61" s="133"/>
      <c r="C61" s="1292" t="s">
        <v>608</v>
      </c>
      <c r="D61" s="1293"/>
      <c r="E61" s="1294"/>
      <c r="F61" s="134">
        <v>142</v>
      </c>
      <c r="G61" s="134">
        <v>106</v>
      </c>
      <c r="H61" s="135">
        <v>169</v>
      </c>
    </row>
    <row r="62" spans="2:8" ht="45.75" customHeight="1" thickBot="1" x14ac:dyDescent="0.25">
      <c r="B62" s="136"/>
      <c r="C62" s="1295" t="s">
        <v>609</v>
      </c>
      <c r="D62" s="1296"/>
      <c r="E62" s="1297"/>
      <c r="F62" s="384" t="s">
        <v>523</v>
      </c>
      <c r="G62" s="137">
        <v>1</v>
      </c>
      <c r="H62" s="138">
        <v>13</v>
      </c>
    </row>
    <row r="63" spans="2:8" ht="52.5" customHeight="1" thickBot="1" x14ac:dyDescent="0.25">
      <c r="B63" s="139"/>
      <c r="C63" s="1298" t="s">
        <v>51</v>
      </c>
      <c r="D63" s="1298"/>
      <c r="E63" s="1299"/>
      <c r="F63" s="140">
        <v>7775</v>
      </c>
      <c r="G63" s="140">
        <v>7821</v>
      </c>
      <c r="H63" s="141">
        <v>7582</v>
      </c>
    </row>
    <row r="64" spans="2:8" ht="15" customHeight="1" x14ac:dyDescent="0.2"/>
    <row r="65" ht="0" hidden="1" customHeight="1" x14ac:dyDescent="0.2"/>
    <row r="66" ht="0" hidden="1" customHeight="1" x14ac:dyDescent="0.2"/>
  </sheetData>
  <sheetProtection algorithmName="SHA-512" hashValue="9nR96LswZfTdz0Hi3OxORXEx9uklGQyAUOWDSdKc+pppHc6LrXUyxpuAbIY87xR61QiDTMx/K6gPoO+hYEwGsA==" saltValue="ZhfSSvgVYPsec53eBwNg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89"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0"/>
      <c r="DG4" s="290"/>
      <c r="DH4" s="290"/>
      <c r="DI4" s="290"/>
      <c r="DJ4" s="290"/>
      <c r="DK4" s="290"/>
      <c r="DL4" s="290"/>
      <c r="DM4" s="290"/>
      <c r="DN4" s="290"/>
      <c r="DO4" s="290"/>
      <c r="DP4" s="290"/>
      <c r="DQ4" s="290"/>
      <c r="DR4" s="290"/>
      <c r="DS4" s="290"/>
      <c r="DT4" s="290"/>
      <c r="DU4" s="290"/>
      <c r="DV4" s="290"/>
      <c r="DW4" s="290"/>
    </row>
    <row r="5" spans="1:143" s="289"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0"/>
      <c r="DG5" s="290"/>
      <c r="DH5" s="290"/>
      <c r="DI5" s="290"/>
      <c r="DJ5" s="290"/>
      <c r="DK5" s="290"/>
      <c r="DL5" s="290"/>
      <c r="DM5" s="290"/>
      <c r="DN5" s="290"/>
      <c r="DO5" s="290"/>
      <c r="DP5" s="290"/>
      <c r="DQ5" s="290"/>
      <c r="DR5" s="290"/>
      <c r="DS5" s="290"/>
      <c r="DT5" s="290"/>
      <c r="DU5" s="290"/>
      <c r="DV5" s="290"/>
      <c r="DW5" s="290"/>
    </row>
    <row r="6" spans="1:143" s="289"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0"/>
      <c r="DG6" s="290"/>
      <c r="DH6" s="290"/>
      <c r="DI6" s="290"/>
      <c r="DJ6" s="290"/>
      <c r="DK6" s="290"/>
      <c r="DL6" s="290"/>
      <c r="DM6" s="290"/>
      <c r="DN6" s="290"/>
      <c r="DO6" s="290"/>
      <c r="DP6" s="290"/>
      <c r="DQ6" s="290"/>
      <c r="DR6" s="290"/>
      <c r="DS6" s="290"/>
      <c r="DT6" s="290"/>
      <c r="DU6" s="290"/>
      <c r="DV6" s="290"/>
      <c r="DW6" s="290"/>
    </row>
    <row r="7" spans="1:143" s="289"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0"/>
      <c r="DG7" s="290"/>
      <c r="DH7" s="290"/>
      <c r="DI7" s="290"/>
      <c r="DJ7" s="290"/>
      <c r="DK7" s="290"/>
      <c r="DL7" s="290"/>
      <c r="DM7" s="290"/>
      <c r="DN7" s="290"/>
      <c r="DO7" s="290"/>
      <c r="DP7" s="290"/>
      <c r="DQ7" s="290"/>
      <c r="DR7" s="290"/>
      <c r="DS7" s="290"/>
      <c r="DT7" s="290"/>
      <c r="DU7" s="290"/>
      <c r="DV7" s="290"/>
      <c r="DW7" s="290"/>
    </row>
    <row r="8" spans="1:143" s="289"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0"/>
      <c r="DG8" s="290"/>
      <c r="DH8" s="290"/>
      <c r="DI8" s="290"/>
      <c r="DJ8" s="290"/>
      <c r="DK8" s="290"/>
      <c r="DL8" s="290"/>
      <c r="DM8" s="290"/>
      <c r="DN8" s="290"/>
      <c r="DO8" s="290"/>
      <c r="DP8" s="290"/>
      <c r="DQ8" s="290"/>
      <c r="DR8" s="290"/>
      <c r="DS8" s="290"/>
      <c r="DT8" s="290"/>
      <c r="DU8" s="290"/>
      <c r="DV8" s="290"/>
      <c r="DW8" s="290"/>
    </row>
    <row r="9" spans="1:143" s="289"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0"/>
      <c r="DG9" s="290"/>
      <c r="DH9" s="290"/>
      <c r="DI9" s="290"/>
      <c r="DJ9" s="290"/>
      <c r="DK9" s="290"/>
      <c r="DL9" s="290"/>
      <c r="DM9" s="290"/>
      <c r="DN9" s="290"/>
      <c r="DO9" s="290"/>
      <c r="DP9" s="290"/>
      <c r="DQ9" s="290"/>
      <c r="DR9" s="290"/>
      <c r="DS9" s="290"/>
      <c r="DT9" s="290"/>
      <c r="DU9" s="290"/>
      <c r="DV9" s="290"/>
      <c r="DW9" s="290"/>
    </row>
    <row r="10" spans="1:143" s="289"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0"/>
      <c r="DG10" s="290"/>
      <c r="DH10" s="290"/>
      <c r="DI10" s="290"/>
      <c r="DJ10" s="290"/>
      <c r="DK10" s="290"/>
      <c r="DL10" s="290"/>
      <c r="DM10" s="290"/>
      <c r="DN10" s="290"/>
      <c r="DO10" s="290"/>
      <c r="DP10" s="290"/>
      <c r="DQ10" s="290"/>
      <c r="DR10" s="290"/>
      <c r="DS10" s="290"/>
      <c r="DT10" s="290"/>
      <c r="DU10" s="290"/>
      <c r="DV10" s="290"/>
      <c r="DW10" s="290"/>
      <c r="EM10" s="289" t="s">
        <v>621</v>
      </c>
    </row>
    <row r="11" spans="1:143" s="289"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0"/>
      <c r="DG12" s="290"/>
      <c r="DH12" s="290"/>
      <c r="DI12" s="290"/>
      <c r="DJ12" s="290"/>
      <c r="DK12" s="290"/>
      <c r="DL12" s="290"/>
      <c r="DM12" s="290"/>
      <c r="DN12" s="290"/>
      <c r="DO12" s="290"/>
      <c r="DP12" s="290"/>
      <c r="DQ12" s="290"/>
      <c r="DR12" s="290"/>
      <c r="DS12" s="290"/>
      <c r="DT12" s="290"/>
      <c r="DU12" s="290"/>
      <c r="DV12" s="290"/>
      <c r="DW12" s="290"/>
      <c r="EM12" s="289" t="s">
        <v>621</v>
      </c>
    </row>
    <row r="13" spans="1:143" s="289"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0"/>
      <c r="DG18" s="290"/>
      <c r="DH18" s="290"/>
      <c r="DI18" s="290"/>
      <c r="DJ18" s="290"/>
      <c r="DK18" s="290"/>
      <c r="DL18" s="290"/>
      <c r="DM18" s="290"/>
      <c r="DN18" s="290"/>
      <c r="DO18" s="290"/>
      <c r="DP18" s="290"/>
      <c r="DQ18" s="290"/>
      <c r="DR18" s="290"/>
      <c r="DS18" s="290"/>
      <c r="DT18" s="290"/>
      <c r="DU18" s="290"/>
      <c r="DV18" s="290"/>
      <c r="DW18" s="290"/>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620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616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8" t="s">
        <v>619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614</v>
      </c>
    </row>
    <row r="50" spans="1:109" ht="13.2" x14ac:dyDescent="0.2">
      <c r="B50" s="386"/>
      <c r="G50" s="1312"/>
      <c r="H50" s="1312"/>
      <c r="I50" s="1312"/>
      <c r="J50" s="1312"/>
      <c r="K50" s="395"/>
      <c r="L50" s="395"/>
      <c r="M50" s="394"/>
      <c r="N50" s="39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8" t="s">
        <v>565</v>
      </c>
      <c r="BQ50" s="1308"/>
      <c r="BR50" s="1308"/>
      <c r="BS50" s="1308"/>
      <c r="BT50" s="1308"/>
      <c r="BU50" s="1308"/>
      <c r="BV50" s="1308"/>
      <c r="BW50" s="1308"/>
      <c r="BX50" s="1308" t="s">
        <v>566</v>
      </c>
      <c r="BY50" s="1308"/>
      <c r="BZ50" s="1308"/>
      <c r="CA50" s="1308"/>
      <c r="CB50" s="1308"/>
      <c r="CC50" s="1308"/>
      <c r="CD50" s="1308"/>
      <c r="CE50" s="1308"/>
      <c r="CF50" s="1308" t="s">
        <v>567</v>
      </c>
      <c r="CG50" s="1308"/>
      <c r="CH50" s="1308"/>
      <c r="CI50" s="1308"/>
      <c r="CJ50" s="1308"/>
      <c r="CK50" s="1308"/>
      <c r="CL50" s="1308"/>
      <c r="CM50" s="1308"/>
      <c r="CN50" s="1308" t="s">
        <v>568</v>
      </c>
      <c r="CO50" s="1308"/>
      <c r="CP50" s="1308"/>
      <c r="CQ50" s="1308"/>
      <c r="CR50" s="1308"/>
      <c r="CS50" s="1308"/>
      <c r="CT50" s="1308"/>
      <c r="CU50" s="1308"/>
      <c r="CV50" s="1308" t="s">
        <v>569</v>
      </c>
      <c r="CW50" s="1308"/>
      <c r="CX50" s="1308"/>
      <c r="CY50" s="1308"/>
      <c r="CZ50" s="1308"/>
      <c r="DA50" s="1308"/>
      <c r="DB50" s="1308"/>
      <c r="DC50" s="1308"/>
    </row>
    <row r="51" spans="1:109" ht="13.5" customHeight="1" x14ac:dyDescent="0.2">
      <c r="B51" s="386"/>
      <c r="G51" s="1317"/>
      <c r="H51" s="1317"/>
      <c r="I51" s="1328"/>
      <c r="J51" s="1328"/>
      <c r="K51" s="1313"/>
      <c r="L51" s="1313"/>
      <c r="M51" s="1313"/>
      <c r="N51" s="1313"/>
      <c r="AM51" s="393"/>
      <c r="AN51" s="1309" t="s">
        <v>613</v>
      </c>
      <c r="AO51" s="1309"/>
      <c r="AP51" s="1309"/>
      <c r="AQ51" s="1309"/>
      <c r="AR51" s="1309"/>
      <c r="AS51" s="1309"/>
      <c r="AT51" s="1309"/>
      <c r="AU51" s="1309"/>
      <c r="AV51" s="1309"/>
      <c r="AW51" s="1309"/>
      <c r="AX51" s="1309"/>
      <c r="AY51" s="1309"/>
      <c r="AZ51" s="1309"/>
      <c r="BA51" s="1309"/>
      <c r="BB51" s="1309" t="s">
        <v>611</v>
      </c>
      <c r="BC51" s="1309"/>
      <c r="BD51" s="1309"/>
      <c r="BE51" s="1309"/>
      <c r="BF51" s="1309"/>
      <c r="BG51" s="1309"/>
      <c r="BH51" s="1309"/>
      <c r="BI51" s="1309"/>
      <c r="BJ51" s="1309"/>
      <c r="BK51" s="1309"/>
      <c r="BL51" s="1309"/>
      <c r="BM51" s="1309"/>
      <c r="BN51" s="1309"/>
      <c r="BO51" s="1309"/>
      <c r="BP51" s="1327"/>
      <c r="BQ51" s="1306"/>
      <c r="BR51" s="1306"/>
      <c r="BS51" s="1306"/>
      <c r="BT51" s="1306"/>
      <c r="BU51" s="1306"/>
      <c r="BV51" s="1306"/>
      <c r="BW51" s="1306"/>
      <c r="BX51" s="1306">
        <v>40.299999999999997</v>
      </c>
      <c r="BY51" s="1306"/>
      <c r="BZ51" s="1306"/>
      <c r="CA51" s="1306"/>
      <c r="CB51" s="1306"/>
      <c r="CC51" s="1306"/>
      <c r="CD51" s="1306"/>
      <c r="CE51" s="1306"/>
      <c r="CF51" s="1306">
        <v>28.8</v>
      </c>
      <c r="CG51" s="1306"/>
      <c r="CH51" s="1306"/>
      <c r="CI51" s="1306"/>
      <c r="CJ51" s="1306"/>
      <c r="CK51" s="1306"/>
      <c r="CL51" s="1306"/>
      <c r="CM51" s="1306"/>
      <c r="CN51" s="1306">
        <v>23.2</v>
      </c>
      <c r="CO51" s="1306"/>
      <c r="CP51" s="1306"/>
      <c r="CQ51" s="1306"/>
      <c r="CR51" s="1306"/>
      <c r="CS51" s="1306"/>
      <c r="CT51" s="1306"/>
      <c r="CU51" s="1306"/>
      <c r="CV51" s="1306">
        <v>20.9</v>
      </c>
      <c r="CW51" s="1306"/>
      <c r="CX51" s="1306"/>
      <c r="CY51" s="1306"/>
      <c r="CZ51" s="1306"/>
      <c r="DA51" s="1306"/>
      <c r="DB51" s="1306"/>
      <c r="DC51" s="1306"/>
    </row>
    <row r="52" spans="1:109" ht="13.2" x14ac:dyDescent="0.2">
      <c r="B52" s="386"/>
      <c r="G52" s="1317"/>
      <c r="H52" s="1317"/>
      <c r="I52" s="1328"/>
      <c r="J52" s="1328"/>
      <c r="K52" s="1313"/>
      <c r="L52" s="1313"/>
      <c r="M52" s="1313"/>
      <c r="N52" s="1313"/>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1"/>
      <c r="B53" s="386"/>
      <c r="G53" s="1317"/>
      <c r="H53" s="1317"/>
      <c r="I53" s="1312"/>
      <c r="J53" s="1312"/>
      <c r="K53" s="1313"/>
      <c r="L53" s="1313"/>
      <c r="M53" s="1313"/>
      <c r="N53" s="1313"/>
      <c r="AM53" s="393"/>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27"/>
      <c r="BQ53" s="1306"/>
      <c r="BR53" s="1306"/>
      <c r="BS53" s="1306"/>
      <c r="BT53" s="1306"/>
      <c r="BU53" s="1306"/>
      <c r="BV53" s="1306"/>
      <c r="BW53" s="1306"/>
      <c r="BX53" s="1306">
        <v>61.4</v>
      </c>
      <c r="BY53" s="1306"/>
      <c r="BZ53" s="1306"/>
      <c r="CA53" s="1306"/>
      <c r="CB53" s="1306"/>
      <c r="CC53" s="1306"/>
      <c r="CD53" s="1306"/>
      <c r="CE53" s="1306"/>
      <c r="CF53" s="1306">
        <v>63.6</v>
      </c>
      <c r="CG53" s="1306"/>
      <c r="CH53" s="1306"/>
      <c r="CI53" s="1306"/>
      <c r="CJ53" s="1306"/>
      <c r="CK53" s="1306"/>
      <c r="CL53" s="1306"/>
      <c r="CM53" s="1306"/>
      <c r="CN53" s="1306">
        <v>63</v>
      </c>
      <c r="CO53" s="1306"/>
      <c r="CP53" s="1306"/>
      <c r="CQ53" s="1306"/>
      <c r="CR53" s="1306"/>
      <c r="CS53" s="1306"/>
      <c r="CT53" s="1306"/>
      <c r="CU53" s="1306"/>
      <c r="CV53" s="1306">
        <v>63.1</v>
      </c>
      <c r="CW53" s="1306"/>
      <c r="CX53" s="1306"/>
      <c r="CY53" s="1306"/>
      <c r="CZ53" s="1306"/>
      <c r="DA53" s="1306"/>
      <c r="DB53" s="1306"/>
      <c r="DC53" s="1306"/>
    </row>
    <row r="54" spans="1:109" ht="13.2" x14ac:dyDescent="0.2">
      <c r="A54" s="401"/>
      <c r="B54" s="386"/>
      <c r="G54" s="1317"/>
      <c r="H54" s="1317"/>
      <c r="I54" s="1312"/>
      <c r="J54" s="1312"/>
      <c r="K54" s="1313"/>
      <c r="L54" s="1313"/>
      <c r="M54" s="1313"/>
      <c r="N54" s="1313"/>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1"/>
      <c r="B55" s="386"/>
      <c r="G55" s="1312"/>
      <c r="H55" s="1312"/>
      <c r="I55" s="1312"/>
      <c r="J55" s="1312"/>
      <c r="K55" s="1313"/>
      <c r="L55" s="1313"/>
      <c r="M55" s="1313"/>
      <c r="N55" s="1313"/>
      <c r="AN55" s="1308" t="s">
        <v>612</v>
      </c>
      <c r="AO55" s="1308"/>
      <c r="AP55" s="1308"/>
      <c r="AQ55" s="1308"/>
      <c r="AR55" s="1308"/>
      <c r="AS55" s="1308"/>
      <c r="AT55" s="1308"/>
      <c r="AU55" s="1308"/>
      <c r="AV55" s="1308"/>
      <c r="AW55" s="1308"/>
      <c r="AX55" s="1308"/>
      <c r="AY55" s="1308"/>
      <c r="AZ55" s="1308"/>
      <c r="BA55" s="1308"/>
      <c r="BB55" s="1309" t="s">
        <v>611</v>
      </c>
      <c r="BC55" s="1309"/>
      <c r="BD55" s="1309"/>
      <c r="BE55" s="1309"/>
      <c r="BF55" s="1309"/>
      <c r="BG55" s="1309"/>
      <c r="BH55" s="1309"/>
      <c r="BI55" s="1309"/>
      <c r="BJ55" s="1309"/>
      <c r="BK55" s="1309"/>
      <c r="BL55" s="1309"/>
      <c r="BM55" s="1309"/>
      <c r="BN55" s="1309"/>
      <c r="BO55" s="1309"/>
      <c r="BP55" s="1327"/>
      <c r="BQ55" s="1306"/>
      <c r="BR55" s="1306"/>
      <c r="BS55" s="1306"/>
      <c r="BT55" s="1306"/>
      <c r="BU55" s="1306"/>
      <c r="BV55" s="1306"/>
      <c r="BW55" s="1306"/>
      <c r="BX55" s="1306">
        <v>56.8</v>
      </c>
      <c r="BY55" s="1306"/>
      <c r="BZ55" s="1306"/>
      <c r="CA55" s="1306"/>
      <c r="CB55" s="1306"/>
      <c r="CC55" s="1306"/>
      <c r="CD55" s="1306"/>
      <c r="CE55" s="1306"/>
      <c r="CF55" s="1306">
        <v>52.3</v>
      </c>
      <c r="CG55" s="1306"/>
      <c r="CH55" s="1306"/>
      <c r="CI55" s="1306"/>
      <c r="CJ55" s="1306"/>
      <c r="CK55" s="1306"/>
      <c r="CL55" s="1306"/>
      <c r="CM55" s="1306"/>
      <c r="CN55" s="1306">
        <v>55.4</v>
      </c>
      <c r="CO55" s="1306"/>
      <c r="CP55" s="1306"/>
      <c r="CQ55" s="1306"/>
      <c r="CR55" s="1306"/>
      <c r="CS55" s="1306"/>
      <c r="CT55" s="1306"/>
      <c r="CU55" s="1306"/>
      <c r="CV55" s="1306">
        <v>52.7</v>
      </c>
      <c r="CW55" s="1306"/>
      <c r="CX55" s="1306"/>
      <c r="CY55" s="1306"/>
      <c r="CZ55" s="1306"/>
      <c r="DA55" s="1306"/>
      <c r="DB55" s="1306"/>
      <c r="DC55" s="1306"/>
    </row>
    <row r="56" spans="1:109" ht="13.2" x14ac:dyDescent="0.2">
      <c r="A56" s="401"/>
      <c r="B56" s="386"/>
      <c r="G56" s="1312"/>
      <c r="H56" s="1312"/>
      <c r="I56" s="1312"/>
      <c r="J56" s="1312"/>
      <c r="K56" s="1313"/>
      <c r="L56" s="1313"/>
      <c r="M56" s="1313"/>
      <c r="N56" s="1313"/>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2" x14ac:dyDescent="0.2">
      <c r="B57" s="407"/>
      <c r="G57" s="1312"/>
      <c r="H57" s="1312"/>
      <c r="I57" s="1310"/>
      <c r="J57" s="1310"/>
      <c r="K57" s="1313"/>
      <c r="L57" s="1313"/>
      <c r="M57" s="1313"/>
      <c r="N57" s="1313"/>
      <c r="AM57" s="385"/>
      <c r="AN57" s="1308"/>
      <c r="AO57" s="1308"/>
      <c r="AP57" s="1308"/>
      <c r="AQ57" s="1308"/>
      <c r="AR57" s="1308"/>
      <c r="AS57" s="1308"/>
      <c r="AT57" s="1308"/>
      <c r="AU57" s="1308"/>
      <c r="AV57" s="1308"/>
      <c r="AW57" s="1308"/>
      <c r="AX57" s="1308"/>
      <c r="AY57" s="1308"/>
      <c r="AZ57" s="1308"/>
      <c r="BA57" s="1308"/>
      <c r="BB57" s="1309" t="s">
        <v>618</v>
      </c>
      <c r="BC57" s="1309"/>
      <c r="BD57" s="1309"/>
      <c r="BE57" s="1309"/>
      <c r="BF57" s="1309"/>
      <c r="BG57" s="1309"/>
      <c r="BH57" s="1309"/>
      <c r="BI57" s="1309"/>
      <c r="BJ57" s="1309"/>
      <c r="BK57" s="1309"/>
      <c r="BL57" s="1309"/>
      <c r="BM57" s="1309"/>
      <c r="BN57" s="1309"/>
      <c r="BO57" s="1309"/>
      <c r="BP57" s="1327"/>
      <c r="BQ57" s="1306"/>
      <c r="BR57" s="1306"/>
      <c r="BS57" s="1306"/>
      <c r="BT57" s="1306"/>
      <c r="BU57" s="1306"/>
      <c r="BV57" s="1306"/>
      <c r="BW57" s="1306"/>
      <c r="BX57" s="1306">
        <v>54</v>
      </c>
      <c r="BY57" s="1306"/>
      <c r="BZ57" s="1306"/>
      <c r="CA57" s="1306"/>
      <c r="CB57" s="1306"/>
      <c r="CC57" s="1306"/>
      <c r="CD57" s="1306"/>
      <c r="CE57" s="1306"/>
      <c r="CF57" s="1306">
        <v>57.1</v>
      </c>
      <c r="CG57" s="1306"/>
      <c r="CH57" s="1306"/>
      <c r="CI57" s="1306"/>
      <c r="CJ57" s="1306"/>
      <c r="CK57" s="1306"/>
      <c r="CL57" s="1306"/>
      <c r="CM57" s="1306"/>
      <c r="CN57" s="1306">
        <v>58.7</v>
      </c>
      <c r="CO57" s="1306"/>
      <c r="CP57" s="1306"/>
      <c r="CQ57" s="1306"/>
      <c r="CR57" s="1306"/>
      <c r="CS57" s="1306"/>
      <c r="CT57" s="1306"/>
      <c r="CU57" s="1306"/>
      <c r="CV57" s="1306">
        <v>59.5</v>
      </c>
      <c r="CW57" s="1306"/>
      <c r="CX57" s="1306"/>
      <c r="CY57" s="1306"/>
      <c r="CZ57" s="1306"/>
      <c r="DA57" s="1306"/>
      <c r="DB57" s="1306"/>
      <c r="DC57" s="1306"/>
      <c r="DD57" s="412"/>
      <c r="DE57" s="407"/>
    </row>
    <row r="58" spans="1:109" s="401" customFormat="1" ht="13.2" x14ac:dyDescent="0.2">
      <c r="A58" s="385"/>
      <c r="B58" s="407"/>
      <c r="G58" s="1312"/>
      <c r="H58" s="1312"/>
      <c r="I58" s="1310"/>
      <c r="J58" s="1310"/>
      <c r="K58" s="1313"/>
      <c r="L58" s="1313"/>
      <c r="M58" s="1313"/>
      <c r="N58" s="1313"/>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617</v>
      </c>
    </row>
    <row r="64" spans="1:109" ht="13.2" x14ac:dyDescent="0.2">
      <c r="B64" s="386"/>
      <c r="G64" s="402"/>
      <c r="I64" s="404"/>
      <c r="J64" s="404"/>
      <c r="K64" s="404"/>
      <c r="L64" s="404"/>
      <c r="M64" s="404"/>
      <c r="N64" s="403"/>
      <c r="AM64" s="402"/>
      <c r="AN64" s="402" t="s">
        <v>616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614</v>
      </c>
    </row>
    <row r="72" spans="2:107" ht="13.2" x14ac:dyDescent="0.2">
      <c r="B72" s="386"/>
      <c r="G72" s="1312"/>
      <c r="H72" s="1312"/>
      <c r="I72" s="1312"/>
      <c r="J72" s="1312"/>
      <c r="K72" s="395"/>
      <c r="L72" s="395"/>
      <c r="M72" s="394"/>
      <c r="N72" s="39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8" t="s">
        <v>565</v>
      </c>
      <c r="BQ72" s="1308"/>
      <c r="BR72" s="1308"/>
      <c r="BS72" s="1308"/>
      <c r="BT72" s="1308"/>
      <c r="BU72" s="1308"/>
      <c r="BV72" s="1308"/>
      <c r="BW72" s="1308"/>
      <c r="BX72" s="1308" t="s">
        <v>566</v>
      </c>
      <c r="BY72" s="1308"/>
      <c r="BZ72" s="1308"/>
      <c r="CA72" s="1308"/>
      <c r="CB72" s="1308"/>
      <c r="CC72" s="1308"/>
      <c r="CD72" s="1308"/>
      <c r="CE72" s="1308"/>
      <c r="CF72" s="1308" t="s">
        <v>567</v>
      </c>
      <c r="CG72" s="1308"/>
      <c r="CH72" s="1308"/>
      <c r="CI72" s="1308"/>
      <c r="CJ72" s="1308"/>
      <c r="CK72" s="1308"/>
      <c r="CL72" s="1308"/>
      <c r="CM72" s="1308"/>
      <c r="CN72" s="1308" t="s">
        <v>568</v>
      </c>
      <c r="CO72" s="1308"/>
      <c r="CP72" s="1308"/>
      <c r="CQ72" s="1308"/>
      <c r="CR72" s="1308"/>
      <c r="CS72" s="1308"/>
      <c r="CT72" s="1308"/>
      <c r="CU72" s="1308"/>
      <c r="CV72" s="1308" t="s">
        <v>569</v>
      </c>
      <c r="CW72" s="1308"/>
      <c r="CX72" s="1308"/>
      <c r="CY72" s="1308"/>
      <c r="CZ72" s="1308"/>
      <c r="DA72" s="1308"/>
      <c r="DB72" s="1308"/>
      <c r="DC72" s="1308"/>
    </row>
    <row r="73" spans="2:107" ht="13.2" x14ac:dyDescent="0.2">
      <c r="B73" s="386"/>
      <c r="G73" s="1317"/>
      <c r="H73" s="1317"/>
      <c r="I73" s="1317"/>
      <c r="J73" s="1317"/>
      <c r="K73" s="1307"/>
      <c r="L73" s="1307"/>
      <c r="M73" s="1307"/>
      <c r="N73" s="1307"/>
      <c r="AM73" s="393"/>
      <c r="AN73" s="1309" t="s">
        <v>613</v>
      </c>
      <c r="AO73" s="1309"/>
      <c r="AP73" s="1309"/>
      <c r="AQ73" s="1309"/>
      <c r="AR73" s="1309"/>
      <c r="AS73" s="1309"/>
      <c r="AT73" s="1309"/>
      <c r="AU73" s="1309"/>
      <c r="AV73" s="1309"/>
      <c r="AW73" s="1309"/>
      <c r="AX73" s="1309"/>
      <c r="AY73" s="1309"/>
      <c r="AZ73" s="1309"/>
      <c r="BA73" s="1309"/>
      <c r="BB73" s="1309" t="s">
        <v>611</v>
      </c>
      <c r="BC73" s="1309"/>
      <c r="BD73" s="1309"/>
      <c r="BE73" s="1309"/>
      <c r="BF73" s="1309"/>
      <c r="BG73" s="1309"/>
      <c r="BH73" s="1309"/>
      <c r="BI73" s="1309"/>
      <c r="BJ73" s="1309"/>
      <c r="BK73" s="1309"/>
      <c r="BL73" s="1309"/>
      <c r="BM73" s="1309"/>
      <c r="BN73" s="1309"/>
      <c r="BO73" s="1309"/>
      <c r="BP73" s="1306">
        <v>46.9</v>
      </c>
      <c r="BQ73" s="1306"/>
      <c r="BR73" s="1306"/>
      <c r="BS73" s="1306"/>
      <c r="BT73" s="1306"/>
      <c r="BU73" s="1306"/>
      <c r="BV73" s="1306"/>
      <c r="BW73" s="1306"/>
      <c r="BX73" s="1306">
        <v>40.299999999999997</v>
      </c>
      <c r="BY73" s="1306"/>
      <c r="BZ73" s="1306"/>
      <c r="CA73" s="1306"/>
      <c r="CB73" s="1306"/>
      <c r="CC73" s="1306"/>
      <c r="CD73" s="1306"/>
      <c r="CE73" s="1306"/>
      <c r="CF73" s="1306">
        <v>28.8</v>
      </c>
      <c r="CG73" s="1306"/>
      <c r="CH73" s="1306"/>
      <c r="CI73" s="1306"/>
      <c r="CJ73" s="1306"/>
      <c r="CK73" s="1306"/>
      <c r="CL73" s="1306"/>
      <c r="CM73" s="1306"/>
      <c r="CN73" s="1306">
        <v>23.2</v>
      </c>
      <c r="CO73" s="1306"/>
      <c r="CP73" s="1306"/>
      <c r="CQ73" s="1306"/>
      <c r="CR73" s="1306"/>
      <c r="CS73" s="1306"/>
      <c r="CT73" s="1306"/>
      <c r="CU73" s="1306"/>
      <c r="CV73" s="1306">
        <v>20.9</v>
      </c>
      <c r="CW73" s="1306"/>
      <c r="CX73" s="1306"/>
      <c r="CY73" s="1306"/>
      <c r="CZ73" s="1306"/>
      <c r="DA73" s="1306"/>
      <c r="DB73" s="1306"/>
      <c r="DC73" s="1306"/>
    </row>
    <row r="74" spans="2:107" ht="13.2" x14ac:dyDescent="0.2">
      <c r="B74" s="386"/>
      <c r="G74" s="1317"/>
      <c r="H74" s="1317"/>
      <c r="I74" s="1317"/>
      <c r="J74" s="1317"/>
      <c r="K74" s="1307"/>
      <c r="L74" s="1307"/>
      <c r="M74" s="1307"/>
      <c r="N74" s="1307"/>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86"/>
      <c r="G75" s="1317"/>
      <c r="H75" s="1317"/>
      <c r="I75" s="1312"/>
      <c r="J75" s="1312"/>
      <c r="K75" s="1313"/>
      <c r="L75" s="1313"/>
      <c r="M75" s="1313"/>
      <c r="N75" s="1313"/>
      <c r="AM75" s="393"/>
      <c r="AN75" s="1309"/>
      <c r="AO75" s="1309"/>
      <c r="AP75" s="1309"/>
      <c r="AQ75" s="1309"/>
      <c r="AR75" s="1309"/>
      <c r="AS75" s="1309"/>
      <c r="AT75" s="1309"/>
      <c r="AU75" s="1309"/>
      <c r="AV75" s="1309"/>
      <c r="AW75" s="1309"/>
      <c r="AX75" s="1309"/>
      <c r="AY75" s="1309"/>
      <c r="AZ75" s="1309"/>
      <c r="BA75" s="1309"/>
      <c r="BB75" s="1309" t="s">
        <v>610</v>
      </c>
      <c r="BC75" s="1309"/>
      <c r="BD75" s="1309"/>
      <c r="BE75" s="1309"/>
      <c r="BF75" s="1309"/>
      <c r="BG75" s="1309"/>
      <c r="BH75" s="1309"/>
      <c r="BI75" s="1309"/>
      <c r="BJ75" s="1309"/>
      <c r="BK75" s="1309"/>
      <c r="BL75" s="1309"/>
      <c r="BM75" s="1309"/>
      <c r="BN75" s="1309"/>
      <c r="BO75" s="1309"/>
      <c r="BP75" s="1306">
        <v>15.1</v>
      </c>
      <c r="BQ75" s="1306"/>
      <c r="BR75" s="1306"/>
      <c r="BS75" s="1306"/>
      <c r="BT75" s="1306"/>
      <c r="BU75" s="1306"/>
      <c r="BV75" s="1306"/>
      <c r="BW75" s="1306"/>
      <c r="BX75" s="1306">
        <v>13.9</v>
      </c>
      <c r="BY75" s="1306"/>
      <c r="BZ75" s="1306"/>
      <c r="CA75" s="1306"/>
      <c r="CB75" s="1306"/>
      <c r="CC75" s="1306"/>
      <c r="CD75" s="1306"/>
      <c r="CE75" s="1306"/>
      <c r="CF75" s="1306">
        <v>13.5</v>
      </c>
      <c r="CG75" s="1306"/>
      <c r="CH75" s="1306"/>
      <c r="CI75" s="1306"/>
      <c r="CJ75" s="1306"/>
      <c r="CK75" s="1306"/>
      <c r="CL75" s="1306"/>
      <c r="CM75" s="1306"/>
      <c r="CN75" s="1306">
        <v>13</v>
      </c>
      <c r="CO75" s="1306"/>
      <c r="CP75" s="1306"/>
      <c r="CQ75" s="1306"/>
      <c r="CR75" s="1306"/>
      <c r="CS75" s="1306"/>
      <c r="CT75" s="1306"/>
      <c r="CU75" s="1306"/>
      <c r="CV75" s="1306">
        <v>12.2</v>
      </c>
      <c r="CW75" s="1306"/>
      <c r="CX75" s="1306"/>
      <c r="CY75" s="1306"/>
      <c r="CZ75" s="1306"/>
      <c r="DA75" s="1306"/>
      <c r="DB75" s="1306"/>
      <c r="DC75" s="1306"/>
    </row>
    <row r="76" spans="2:107" ht="13.2" x14ac:dyDescent="0.2">
      <c r="B76" s="386"/>
      <c r="G76" s="1317"/>
      <c r="H76" s="1317"/>
      <c r="I76" s="1312"/>
      <c r="J76" s="1312"/>
      <c r="K76" s="1313"/>
      <c r="L76" s="1313"/>
      <c r="M76" s="1313"/>
      <c r="N76" s="1313"/>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86"/>
      <c r="G77" s="1312"/>
      <c r="H77" s="1312"/>
      <c r="I77" s="1312"/>
      <c r="J77" s="1312"/>
      <c r="K77" s="1307"/>
      <c r="L77" s="1307"/>
      <c r="M77" s="1307"/>
      <c r="N77" s="1307"/>
      <c r="AN77" s="1308" t="s">
        <v>612</v>
      </c>
      <c r="AO77" s="1308"/>
      <c r="AP77" s="1308"/>
      <c r="AQ77" s="1308"/>
      <c r="AR77" s="1308"/>
      <c r="AS77" s="1308"/>
      <c r="AT77" s="1308"/>
      <c r="AU77" s="1308"/>
      <c r="AV77" s="1308"/>
      <c r="AW77" s="1308"/>
      <c r="AX77" s="1308"/>
      <c r="AY77" s="1308"/>
      <c r="AZ77" s="1308"/>
      <c r="BA77" s="1308"/>
      <c r="BB77" s="1309" t="s">
        <v>611</v>
      </c>
      <c r="BC77" s="1309"/>
      <c r="BD77" s="1309"/>
      <c r="BE77" s="1309"/>
      <c r="BF77" s="1309"/>
      <c r="BG77" s="1309"/>
      <c r="BH77" s="1309"/>
      <c r="BI77" s="1309"/>
      <c r="BJ77" s="1309"/>
      <c r="BK77" s="1309"/>
      <c r="BL77" s="1309"/>
      <c r="BM77" s="1309"/>
      <c r="BN77" s="1309"/>
      <c r="BO77" s="1309"/>
      <c r="BP77" s="1306">
        <v>83.1</v>
      </c>
      <c r="BQ77" s="1306"/>
      <c r="BR77" s="1306"/>
      <c r="BS77" s="1306"/>
      <c r="BT77" s="1306"/>
      <c r="BU77" s="1306"/>
      <c r="BV77" s="1306"/>
      <c r="BW77" s="1306"/>
      <c r="BX77" s="1306">
        <v>56.8</v>
      </c>
      <c r="BY77" s="1306"/>
      <c r="BZ77" s="1306"/>
      <c r="CA77" s="1306"/>
      <c r="CB77" s="1306"/>
      <c r="CC77" s="1306"/>
      <c r="CD77" s="1306"/>
      <c r="CE77" s="1306"/>
      <c r="CF77" s="1306">
        <v>52.3</v>
      </c>
      <c r="CG77" s="1306"/>
      <c r="CH77" s="1306"/>
      <c r="CI77" s="1306"/>
      <c r="CJ77" s="1306"/>
      <c r="CK77" s="1306"/>
      <c r="CL77" s="1306"/>
      <c r="CM77" s="1306"/>
      <c r="CN77" s="1306">
        <v>55.4</v>
      </c>
      <c r="CO77" s="1306"/>
      <c r="CP77" s="1306"/>
      <c r="CQ77" s="1306"/>
      <c r="CR77" s="1306"/>
      <c r="CS77" s="1306"/>
      <c r="CT77" s="1306"/>
      <c r="CU77" s="1306"/>
      <c r="CV77" s="1306">
        <v>52.7</v>
      </c>
      <c r="CW77" s="1306"/>
      <c r="CX77" s="1306"/>
      <c r="CY77" s="1306"/>
      <c r="CZ77" s="1306"/>
      <c r="DA77" s="1306"/>
      <c r="DB77" s="1306"/>
      <c r="DC77" s="1306"/>
    </row>
    <row r="78" spans="2:107" ht="13.2" x14ac:dyDescent="0.2">
      <c r="B78" s="386"/>
      <c r="G78" s="1312"/>
      <c r="H78" s="1312"/>
      <c r="I78" s="1312"/>
      <c r="J78" s="1312"/>
      <c r="K78" s="1307"/>
      <c r="L78" s="1307"/>
      <c r="M78" s="1307"/>
      <c r="N78" s="1307"/>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86"/>
      <c r="G79" s="1312"/>
      <c r="H79" s="1312"/>
      <c r="I79" s="1310"/>
      <c r="J79" s="1310"/>
      <c r="K79" s="1311"/>
      <c r="L79" s="1311"/>
      <c r="M79" s="1311"/>
      <c r="N79" s="1311"/>
      <c r="AN79" s="1308"/>
      <c r="AO79" s="1308"/>
      <c r="AP79" s="1308"/>
      <c r="AQ79" s="1308"/>
      <c r="AR79" s="1308"/>
      <c r="AS79" s="1308"/>
      <c r="AT79" s="1308"/>
      <c r="AU79" s="1308"/>
      <c r="AV79" s="1308"/>
      <c r="AW79" s="1308"/>
      <c r="AX79" s="1308"/>
      <c r="AY79" s="1308"/>
      <c r="AZ79" s="1308"/>
      <c r="BA79" s="1308"/>
      <c r="BB79" s="1309" t="s">
        <v>610</v>
      </c>
      <c r="BC79" s="1309"/>
      <c r="BD79" s="1309"/>
      <c r="BE79" s="1309"/>
      <c r="BF79" s="1309"/>
      <c r="BG79" s="1309"/>
      <c r="BH79" s="1309"/>
      <c r="BI79" s="1309"/>
      <c r="BJ79" s="1309"/>
      <c r="BK79" s="1309"/>
      <c r="BL79" s="1309"/>
      <c r="BM79" s="1309"/>
      <c r="BN79" s="1309"/>
      <c r="BO79" s="1309"/>
      <c r="BP79" s="1306">
        <v>12.2</v>
      </c>
      <c r="BQ79" s="1306"/>
      <c r="BR79" s="1306"/>
      <c r="BS79" s="1306"/>
      <c r="BT79" s="1306"/>
      <c r="BU79" s="1306"/>
      <c r="BV79" s="1306"/>
      <c r="BW79" s="1306"/>
      <c r="BX79" s="1306">
        <v>10.199999999999999</v>
      </c>
      <c r="BY79" s="1306"/>
      <c r="BZ79" s="1306"/>
      <c r="CA79" s="1306"/>
      <c r="CB79" s="1306"/>
      <c r="CC79" s="1306"/>
      <c r="CD79" s="1306"/>
      <c r="CE79" s="1306"/>
      <c r="CF79" s="1306">
        <v>10</v>
      </c>
      <c r="CG79" s="1306"/>
      <c r="CH79" s="1306"/>
      <c r="CI79" s="1306"/>
      <c r="CJ79" s="1306"/>
      <c r="CK79" s="1306"/>
      <c r="CL79" s="1306"/>
      <c r="CM79" s="1306"/>
      <c r="CN79" s="1306">
        <v>9.6999999999999993</v>
      </c>
      <c r="CO79" s="1306"/>
      <c r="CP79" s="1306"/>
      <c r="CQ79" s="1306"/>
      <c r="CR79" s="1306"/>
      <c r="CS79" s="1306"/>
      <c r="CT79" s="1306"/>
      <c r="CU79" s="1306"/>
      <c r="CV79" s="1306">
        <v>9.5</v>
      </c>
      <c r="CW79" s="1306"/>
      <c r="CX79" s="1306"/>
      <c r="CY79" s="1306"/>
      <c r="CZ79" s="1306"/>
      <c r="DA79" s="1306"/>
      <c r="DB79" s="1306"/>
      <c r="DC79" s="1306"/>
    </row>
    <row r="80" spans="2:107" ht="13.2" x14ac:dyDescent="0.2">
      <c r="B80" s="386"/>
      <c r="G80" s="1312"/>
      <c r="H80" s="1312"/>
      <c r="I80" s="1310"/>
      <c r="J80" s="1310"/>
      <c r="K80" s="1311"/>
      <c r="L80" s="1311"/>
      <c r="M80" s="1311"/>
      <c r="N80" s="1311"/>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arwLGFfFMK0gF+XLUl5WBt+xB3byeNdhM61GJiCcphTPrl/4ZNGDJcVx1ucJXHbL/y1SmDX6HqutfowCiICfg==" saltValue="Yth3wuvg5Om2NcD8hMmBL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0" customWidth="1"/>
    <col min="35" max="122" width="2.44140625" style="289" customWidth="1"/>
    <col min="123" max="16384" width="2.44140625" style="289" hidden="1"/>
  </cols>
  <sheetData>
    <row r="1" spans="2:34"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ht="13.2" x14ac:dyDescent="0.2">
      <c r="S2" s="289"/>
      <c r="AH2" s="289"/>
    </row>
    <row r="3" spans="2:34" ht="13.2"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ht="13.2" x14ac:dyDescent="0.2"/>
    <row r="5" spans="2:34" ht="13.2" x14ac:dyDescent="0.2"/>
    <row r="6" spans="2:34" ht="13.2" x14ac:dyDescent="0.2"/>
    <row r="7" spans="2:34" ht="13.2" x14ac:dyDescent="0.2"/>
    <row r="8" spans="2:34" ht="13.2" x14ac:dyDescent="0.2"/>
    <row r="9" spans="2:34" ht="13.2" x14ac:dyDescent="0.2">
      <c r="AH9" s="289"/>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9"/>
    </row>
    <row r="18" spans="12:34" ht="13.2" x14ac:dyDescent="0.2"/>
    <row r="19" spans="12:34" ht="13.2" x14ac:dyDescent="0.2"/>
    <row r="20" spans="12:34" ht="13.2" x14ac:dyDescent="0.2">
      <c r="AH20" s="289"/>
    </row>
    <row r="21" spans="12:34" ht="13.2" x14ac:dyDescent="0.2">
      <c r="AH21" s="289"/>
    </row>
    <row r="22" spans="12:34" ht="13.2" x14ac:dyDescent="0.2"/>
    <row r="23" spans="12:34" ht="13.2" x14ac:dyDescent="0.2"/>
    <row r="24" spans="12:34" ht="13.2" x14ac:dyDescent="0.2">
      <c r="Q24" s="289"/>
    </row>
    <row r="25" spans="12:34" ht="13.2" x14ac:dyDescent="0.2"/>
    <row r="26" spans="12:34" ht="13.2" x14ac:dyDescent="0.2"/>
    <row r="27" spans="12:34" ht="13.2" x14ac:dyDescent="0.2"/>
    <row r="28" spans="12:34" ht="13.2" x14ac:dyDescent="0.2">
      <c r="O28" s="289"/>
      <c r="T28" s="289"/>
      <c r="AH28" s="289"/>
    </row>
    <row r="29" spans="12:34" ht="13.2" x14ac:dyDescent="0.2"/>
    <row r="30" spans="12:34" ht="13.2" x14ac:dyDescent="0.2"/>
    <row r="31" spans="12:34" ht="13.2" x14ac:dyDescent="0.2">
      <c r="Q31" s="289"/>
    </row>
    <row r="32" spans="12:34" ht="13.2" x14ac:dyDescent="0.2">
      <c r="L32" s="289"/>
    </row>
    <row r="33" spans="2:34" ht="13.2" x14ac:dyDescent="0.2">
      <c r="C33" s="289"/>
      <c r="E33" s="289"/>
      <c r="G33" s="289"/>
      <c r="I33" s="289"/>
      <c r="X33" s="289"/>
    </row>
    <row r="34" spans="2:34" ht="13.2" x14ac:dyDescent="0.2">
      <c r="B34" s="289"/>
      <c r="P34" s="289"/>
      <c r="R34" s="289"/>
      <c r="T34" s="289"/>
    </row>
    <row r="35" spans="2:34" ht="13.2" x14ac:dyDescent="0.2">
      <c r="D35" s="289"/>
      <c r="W35" s="289"/>
      <c r="AC35" s="289"/>
      <c r="AD35" s="289"/>
      <c r="AE35" s="289"/>
      <c r="AF35" s="289"/>
      <c r="AG35" s="289"/>
      <c r="AH35" s="289"/>
    </row>
    <row r="36" spans="2:34" ht="13.2" x14ac:dyDescent="0.2">
      <c r="H36" s="289"/>
      <c r="J36" s="289"/>
      <c r="K36" s="289"/>
      <c r="M36" s="289"/>
      <c r="Y36" s="289"/>
      <c r="Z36" s="289"/>
      <c r="AA36" s="289"/>
      <c r="AB36" s="289"/>
      <c r="AC36" s="289"/>
      <c r="AD36" s="289"/>
      <c r="AE36" s="289"/>
      <c r="AF36" s="289"/>
      <c r="AG36" s="289"/>
      <c r="AH36" s="289"/>
    </row>
    <row r="37" spans="2:34" ht="13.2" x14ac:dyDescent="0.2">
      <c r="AH37" s="289"/>
    </row>
    <row r="38" spans="2:34" ht="13.2" x14ac:dyDescent="0.2">
      <c r="AG38" s="289"/>
      <c r="AH38" s="289"/>
    </row>
    <row r="39" spans="2:34" ht="13.2" x14ac:dyDescent="0.2"/>
    <row r="40" spans="2:34" ht="13.2" x14ac:dyDescent="0.2">
      <c r="X40" s="289"/>
    </row>
    <row r="41" spans="2:34" ht="13.2" x14ac:dyDescent="0.2">
      <c r="R41" s="289"/>
    </row>
    <row r="42" spans="2:34" ht="13.2" x14ac:dyDescent="0.2">
      <c r="W42" s="289"/>
    </row>
    <row r="43" spans="2:34" ht="13.2" x14ac:dyDescent="0.2">
      <c r="Y43" s="289"/>
      <c r="Z43" s="289"/>
      <c r="AA43" s="289"/>
      <c r="AB43" s="289"/>
      <c r="AC43" s="289"/>
      <c r="AD43" s="289"/>
      <c r="AE43" s="289"/>
      <c r="AF43" s="289"/>
      <c r="AG43" s="289"/>
      <c r="AH43" s="289"/>
    </row>
    <row r="44" spans="2:34" ht="13.2" x14ac:dyDescent="0.2">
      <c r="AH44" s="289"/>
    </row>
    <row r="45" spans="2:34" ht="13.2" x14ac:dyDescent="0.2">
      <c r="X45" s="289"/>
    </row>
    <row r="46" spans="2:34" ht="13.2" x14ac:dyDescent="0.2"/>
    <row r="47" spans="2:34" ht="13.2" x14ac:dyDescent="0.2"/>
    <row r="48" spans="2:34" ht="13.2" x14ac:dyDescent="0.2">
      <c r="W48" s="289"/>
      <c r="Y48" s="289"/>
      <c r="Z48" s="289"/>
      <c r="AA48" s="289"/>
      <c r="AB48" s="289"/>
      <c r="AC48" s="289"/>
      <c r="AD48" s="289"/>
      <c r="AE48" s="289"/>
      <c r="AF48" s="289"/>
      <c r="AG48" s="289"/>
      <c r="AH48" s="289"/>
    </row>
    <row r="49" spans="28:34" ht="13.2" x14ac:dyDescent="0.2"/>
    <row r="50" spans="28:34" ht="13.2" x14ac:dyDescent="0.2">
      <c r="AE50" s="289"/>
      <c r="AF50" s="289"/>
      <c r="AG50" s="289"/>
      <c r="AH50" s="289"/>
    </row>
    <row r="51" spans="28:34" ht="13.2" x14ac:dyDescent="0.2">
      <c r="AC51" s="289"/>
      <c r="AD51" s="289"/>
      <c r="AE51" s="289"/>
      <c r="AF51" s="289"/>
      <c r="AG51" s="289"/>
      <c r="AH51" s="289"/>
    </row>
    <row r="52" spans="28:34" ht="13.2" x14ac:dyDescent="0.2"/>
    <row r="53" spans="28:34" ht="13.2" x14ac:dyDescent="0.2">
      <c r="AF53" s="289"/>
      <c r="AG53" s="289"/>
      <c r="AH53" s="289"/>
    </row>
    <row r="54" spans="28:34" ht="13.2" x14ac:dyDescent="0.2">
      <c r="AH54" s="289"/>
    </row>
    <row r="55" spans="28:34" ht="13.2" x14ac:dyDescent="0.2"/>
    <row r="56" spans="28:34" ht="13.2" x14ac:dyDescent="0.2">
      <c r="AB56" s="289"/>
      <c r="AC56" s="289"/>
      <c r="AD56" s="289"/>
      <c r="AE56" s="289"/>
      <c r="AF56" s="289"/>
      <c r="AG56" s="289"/>
      <c r="AH56" s="289"/>
    </row>
    <row r="57" spans="28:34" ht="13.2" x14ac:dyDescent="0.2">
      <c r="AH57" s="289"/>
    </row>
    <row r="58" spans="28:34" ht="13.2" x14ac:dyDescent="0.2">
      <c r="AH58" s="289"/>
    </row>
    <row r="59" spans="28:34" ht="13.2" x14ac:dyDescent="0.2"/>
    <row r="60" spans="28:34" ht="13.2" x14ac:dyDescent="0.2"/>
    <row r="61" spans="28:34" ht="13.2" x14ac:dyDescent="0.2"/>
    <row r="62" spans="28:34" ht="13.2" x14ac:dyDescent="0.2"/>
    <row r="63" spans="28:34" ht="13.2" x14ac:dyDescent="0.2">
      <c r="AH63" s="289"/>
    </row>
    <row r="64" spans="28:34" ht="13.2" x14ac:dyDescent="0.2">
      <c r="AG64" s="289"/>
      <c r="AH64" s="289"/>
    </row>
    <row r="65" spans="28:34" ht="13.2" x14ac:dyDescent="0.2"/>
    <row r="66" spans="28:34" ht="13.2" x14ac:dyDescent="0.2"/>
    <row r="67" spans="28:34" ht="13.2" x14ac:dyDescent="0.2"/>
    <row r="68" spans="28:34" ht="13.2" x14ac:dyDescent="0.2">
      <c r="AB68" s="289"/>
      <c r="AC68" s="289"/>
      <c r="AD68" s="289"/>
      <c r="AE68" s="289"/>
      <c r="AF68" s="289"/>
      <c r="AG68" s="289"/>
      <c r="AH68" s="289"/>
    </row>
    <row r="69" spans="28:34" ht="13.2" x14ac:dyDescent="0.2">
      <c r="AF69" s="289"/>
      <c r="AG69" s="289"/>
      <c r="AH69" s="289"/>
    </row>
    <row r="70" spans="28:34" ht="13.2" x14ac:dyDescent="0.2"/>
    <row r="71" spans="28:34" ht="13.2" x14ac:dyDescent="0.2"/>
    <row r="72" spans="28:34" ht="13.2" x14ac:dyDescent="0.2"/>
    <row r="73" spans="28:34" ht="13.2" x14ac:dyDescent="0.2"/>
    <row r="74" spans="28:34" ht="13.2" x14ac:dyDescent="0.2"/>
    <row r="75" spans="28:34" ht="13.2" x14ac:dyDescent="0.2">
      <c r="AH75" s="289"/>
    </row>
    <row r="76" spans="28:34" ht="13.2" x14ac:dyDescent="0.2">
      <c r="AF76" s="289"/>
      <c r="AG76" s="289"/>
      <c r="AH76" s="289"/>
    </row>
    <row r="77" spans="28:34" ht="13.2" x14ac:dyDescent="0.2">
      <c r="AG77" s="289"/>
      <c r="AH77" s="289"/>
    </row>
    <row r="78" spans="28:34" ht="13.2" x14ac:dyDescent="0.2"/>
    <row r="79" spans="28:34" ht="13.2" x14ac:dyDescent="0.2"/>
    <row r="80" spans="28:34" ht="13.2" x14ac:dyDescent="0.2"/>
    <row r="81" spans="25:34" ht="13.2" x14ac:dyDescent="0.2"/>
    <row r="82" spans="25:34" ht="13.2" x14ac:dyDescent="0.2">
      <c r="Y82" s="289"/>
    </row>
    <row r="83" spans="25:34" ht="13.2" x14ac:dyDescent="0.2">
      <c r="Y83" s="289"/>
      <c r="Z83" s="289"/>
      <c r="AA83" s="289"/>
      <c r="AB83" s="289"/>
      <c r="AC83" s="289"/>
      <c r="AD83" s="289"/>
      <c r="AE83" s="289"/>
      <c r="AF83" s="289"/>
      <c r="AG83" s="289"/>
      <c r="AH83" s="289"/>
    </row>
    <row r="84" spans="25:34" ht="13.2" x14ac:dyDescent="0.2"/>
    <row r="85" spans="25:34" ht="13.2" x14ac:dyDescent="0.2"/>
    <row r="86" spans="25:34" ht="13.2" x14ac:dyDescent="0.2"/>
    <row r="87" spans="25:34" ht="13.2" x14ac:dyDescent="0.2"/>
    <row r="88" spans="25:34" ht="13.2" x14ac:dyDescent="0.2">
      <c r="AH88" s="28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uBHLFPb/3IBq6M3f64nV+nQEqq1yVgZjy2nz7qhlhiojsoHO9p0kOtIP6DvFoo23JiWeTaUWQFK+ZhlyCEw0A==" saltValue="SJwtmGKVmwYWU2qhscVD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0" customWidth="1"/>
    <col min="35" max="122" width="2.44140625" style="289" customWidth="1"/>
    <col min="123" max="16384" width="2.44140625" style="289" hidden="1"/>
  </cols>
  <sheetData>
    <row r="1" spans="2:34"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ht="13.2" x14ac:dyDescent="0.2">
      <c r="S2" s="289"/>
      <c r="AH2" s="289"/>
    </row>
    <row r="3" spans="2:34" ht="13.2"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ht="13.2" x14ac:dyDescent="0.2"/>
    <row r="5" spans="2:34" ht="13.2" x14ac:dyDescent="0.2"/>
    <row r="6" spans="2:34" ht="13.2" x14ac:dyDescent="0.2"/>
    <row r="7" spans="2:34" ht="13.2" x14ac:dyDescent="0.2"/>
    <row r="8" spans="2:34" ht="13.2" x14ac:dyDescent="0.2"/>
    <row r="9" spans="2:34" ht="13.2" x14ac:dyDescent="0.2">
      <c r="AH9" s="289"/>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9"/>
    </row>
    <row r="18" spans="12:34" ht="13.2" x14ac:dyDescent="0.2"/>
    <row r="19" spans="12:34" ht="13.2" x14ac:dyDescent="0.2"/>
    <row r="20" spans="12:34" ht="13.2" x14ac:dyDescent="0.2">
      <c r="AH20" s="289"/>
    </row>
    <row r="21" spans="12:34" ht="13.2" x14ac:dyDescent="0.2">
      <c r="AH21" s="289"/>
    </row>
    <row r="22" spans="12:34" ht="13.2" x14ac:dyDescent="0.2"/>
    <row r="23" spans="12:34" ht="13.2" x14ac:dyDescent="0.2"/>
    <row r="24" spans="12:34" ht="13.2" x14ac:dyDescent="0.2">
      <c r="Q24" s="289"/>
    </row>
    <row r="25" spans="12:34" ht="13.2" x14ac:dyDescent="0.2"/>
    <row r="26" spans="12:34" ht="13.2" x14ac:dyDescent="0.2"/>
    <row r="27" spans="12:34" ht="13.2" x14ac:dyDescent="0.2"/>
    <row r="28" spans="12:34" ht="13.2" x14ac:dyDescent="0.2">
      <c r="O28" s="289"/>
      <c r="T28" s="289"/>
      <c r="AH28" s="289"/>
    </row>
    <row r="29" spans="12:34" ht="13.2" x14ac:dyDescent="0.2"/>
    <row r="30" spans="12:34" ht="13.2" x14ac:dyDescent="0.2"/>
    <row r="31" spans="12:34" ht="13.2" x14ac:dyDescent="0.2">
      <c r="Q31" s="289"/>
    </row>
    <row r="32" spans="12:34" ht="13.2" x14ac:dyDescent="0.2">
      <c r="L32" s="289"/>
    </row>
    <row r="33" spans="2:34" ht="13.2" x14ac:dyDescent="0.2">
      <c r="C33" s="289"/>
      <c r="E33" s="289"/>
      <c r="G33" s="289"/>
      <c r="I33" s="289"/>
      <c r="X33" s="289"/>
    </row>
    <row r="34" spans="2:34" ht="13.2" x14ac:dyDescent="0.2">
      <c r="B34" s="289"/>
      <c r="P34" s="289"/>
      <c r="R34" s="289"/>
      <c r="T34" s="289"/>
    </row>
    <row r="35" spans="2:34" ht="13.2" x14ac:dyDescent="0.2">
      <c r="D35" s="289"/>
      <c r="W35" s="289"/>
      <c r="AC35" s="289"/>
      <c r="AD35" s="289"/>
      <c r="AE35" s="289"/>
      <c r="AF35" s="289"/>
      <c r="AG35" s="289"/>
      <c r="AH35" s="289"/>
    </row>
    <row r="36" spans="2:34" ht="13.2" x14ac:dyDescent="0.2">
      <c r="H36" s="289"/>
      <c r="J36" s="289"/>
      <c r="K36" s="289"/>
      <c r="M36" s="289"/>
      <c r="Y36" s="289"/>
      <c r="Z36" s="289"/>
      <c r="AA36" s="289"/>
      <c r="AB36" s="289"/>
      <c r="AC36" s="289"/>
      <c r="AD36" s="289"/>
      <c r="AE36" s="289"/>
      <c r="AF36" s="289"/>
      <c r="AG36" s="289"/>
      <c r="AH36" s="289"/>
    </row>
    <row r="37" spans="2:34" ht="13.2" x14ac:dyDescent="0.2">
      <c r="AH37" s="289"/>
    </row>
    <row r="38" spans="2:34" ht="13.2" x14ac:dyDescent="0.2">
      <c r="AG38" s="289"/>
      <c r="AH38" s="289"/>
    </row>
    <row r="39" spans="2:34" ht="13.2" x14ac:dyDescent="0.2"/>
    <row r="40" spans="2:34" ht="13.2" x14ac:dyDescent="0.2">
      <c r="X40" s="289"/>
    </row>
    <row r="41" spans="2:34" ht="13.2" x14ac:dyDescent="0.2">
      <c r="R41" s="289"/>
    </row>
    <row r="42" spans="2:34" ht="13.2" x14ac:dyDescent="0.2">
      <c r="W42" s="289"/>
    </row>
    <row r="43" spans="2:34" ht="13.2" x14ac:dyDescent="0.2">
      <c r="Y43" s="289"/>
      <c r="Z43" s="289"/>
      <c r="AA43" s="289"/>
      <c r="AB43" s="289"/>
      <c r="AC43" s="289"/>
      <c r="AD43" s="289"/>
      <c r="AE43" s="289"/>
      <c r="AF43" s="289"/>
      <c r="AG43" s="289"/>
      <c r="AH43" s="289"/>
    </row>
    <row r="44" spans="2:34" ht="13.2" x14ac:dyDescent="0.2">
      <c r="AH44" s="289"/>
    </row>
    <row r="45" spans="2:34" ht="13.2" x14ac:dyDescent="0.2">
      <c r="X45" s="289"/>
    </row>
    <row r="46" spans="2:34" ht="13.2" x14ac:dyDescent="0.2"/>
    <row r="47" spans="2:34" ht="13.2" x14ac:dyDescent="0.2"/>
    <row r="48" spans="2:34" ht="13.2" x14ac:dyDescent="0.2">
      <c r="W48" s="289"/>
      <c r="Y48" s="289"/>
      <c r="Z48" s="289"/>
      <c r="AA48" s="289"/>
      <c r="AB48" s="289"/>
      <c r="AC48" s="289"/>
      <c r="AD48" s="289"/>
      <c r="AE48" s="289"/>
      <c r="AF48" s="289"/>
      <c r="AG48" s="289"/>
      <c r="AH48" s="289"/>
    </row>
    <row r="49" spans="28:34" ht="13.2" x14ac:dyDescent="0.2"/>
    <row r="50" spans="28:34" ht="13.2" x14ac:dyDescent="0.2">
      <c r="AE50" s="289"/>
      <c r="AF50" s="289"/>
      <c r="AG50" s="289"/>
      <c r="AH50" s="289"/>
    </row>
    <row r="51" spans="28:34" ht="13.2" x14ac:dyDescent="0.2">
      <c r="AC51" s="289"/>
      <c r="AD51" s="289"/>
      <c r="AE51" s="289"/>
      <c r="AF51" s="289"/>
      <c r="AG51" s="289"/>
      <c r="AH51" s="289"/>
    </row>
    <row r="52" spans="28:34" ht="13.2" x14ac:dyDescent="0.2"/>
    <row r="53" spans="28:34" ht="13.2" x14ac:dyDescent="0.2">
      <c r="AF53" s="289"/>
      <c r="AG53" s="289"/>
      <c r="AH53" s="289"/>
    </row>
    <row r="54" spans="28:34" ht="13.2" x14ac:dyDescent="0.2">
      <c r="AH54" s="289"/>
    </row>
    <row r="55" spans="28:34" ht="13.2" x14ac:dyDescent="0.2"/>
    <row r="56" spans="28:34" ht="13.2" x14ac:dyDescent="0.2">
      <c r="AB56" s="289"/>
      <c r="AC56" s="289"/>
      <c r="AD56" s="289"/>
      <c r="AE56" s="289"/>
      <c r="AF56" s="289"/>
      <c r="AG56" s="289"/>
      <c r="AH56" s="289"/>
    </row>
    <row r="57" spans="28:34" ht="13.2" x14ac:dyDescent="0.2">
      <c r="AH57" s="289"/>
    </row>
    <row r="58" spans="28:34" ht="13.2" x14ac:dyDescent="0.2">
      <c r="AH58" s="289"/>
    </row>
    <row r="59" spans="28:34" ht="13.2" x14ac:dyDescent="0.2">
      <c r="AG59" s="289"/>
      <c r="AH59" s="289"/>
    </row>
    <row r="60" spans="28:34" ht="13.2" x14ac:dyDescent="0.2"/>
    <row r="61" spans="28:34" ht="13.2" x14ac:dyDescent="0.2"/>
    <row r="62" spans="28:34" ht="13.2" x14ac:dyDescent="0.2"/>
    <row r="63" spans="28:34" ht="13.2" x14ac:dyDescent="0.2">
      <c r="AH63" s="289"/>
    </row>
    <row r="64" spans="28:34" ht="13.2" x14ac:dyDescent="0.2">
      <c r="AG64" s="289"/>
      <c r="AH64" s="289"/>
    </row>
    <row r="65" spans="28:34" ht="13.2" x14ac:dyDescent="0.2"/>
    <row r="66" spans="28:34" ht="13.2" x14ac:dyDescent="0.2"/>
    <row r="67" spans="28:34" ht="13.2" x14ac:dyDescent="0.2"/>
    <row r="68" spans="28:34" ht="13.2" x14ac:dyDescent="0.2">
      <c r="AB68" s="289"/>
      <c r="AC68" s="289"/>
      <c r="AD68" s="289"/>
      <c r="AE68" s="289"/>
      <c r="AF68" s="289"/>
      <c r="AG68" s="289"/>
      <c r="AH68" s="289"/>
    </row>
    <row r="69" spans="28:34" ht="13.2" x14ac:dyDescent="0.2">
      <c r="AF69" s="289"/>
      <c r="AG69" s="289"/>
      <c r="AH69" s="289"/>
    </row>
    <row r="70" spans="28:34" ht="13.2" x14ac:dyDescent="0.2"/>
    <row r="71" spans="28:34" ht="13.2" x14ac:dyDescent="0.2"/>
    <row r="72" spans="28:34" ht="13.2" x14ac:dyDescent="0.2"/>
    <row r="73" spans="28:34" ht="13.2" x14ac:dyDescent="0.2"/>
    <row r="74" spans="28:34" ht="13.2" x14ac:dyDescent="0.2"/>
    <row r="75" spans="28:34" ht="13.2" x14ac:dyDescent="0.2">
      <c r="AH75" s="289"/>
    </row>
    <row r="76" spans="28:34" ht="13.2" x14ac:dyDescent="0.2">
      <c r="AF76" s="289"/>
      <c r="AG76" s="289"/>
      <c r="AH76" s="289"/>
    </row>
    <row r="77" spans="28:34" ht="13.2" x14ac:dyDescent="0.2">
      <c r="AG77" s="289"/>
      <c r="AH77" s="289"/>
    </row>
    <row r="78" spans="28:34" ht="13.2" x14ac:dyDescent="0.2"/>
    <row r="79" spans="28:34" ht="13.2" x14ac:dyDescent="0.2"/>
    <row r="80" spans="28:34" ht="13.2" x14ac:dyDescent="0.2"/>
    <row r="81" spans="25:34" ht="13.2" x14ac:dyDescent="0.2"/>
    <row r="82" spans="25:34" ht="13.2" x14ac:dyDescent="0.2">
      <c r="Y82" s="289"/>
    </row>
    <row r="83" spans="25:34" ht="13.2" x14ac:dyDescent="0.2">
      <c r="Y83" s="289"/>
      <c r="Z83" s="289"/>
      <c r="AA83" s="289"/>
      <c r="AB83" s="289"/>
      <c r="AC83" s="289"/>
      <c r="AD83" s="289"/>
      <c r="AE83" s="289"/>
      <c r="AF83" s="289"/>
      <c r="AG83" s="289"/>
      <c r="AH83" s="289"/>
    </row>
    <row r="84" spans="25:34" ht="13.2" x14ac:dyDescent="0.2"/>
    <row r="85" spans="25:34" ht="13.2" x14ac:dyDescent="0.2"/>
    <row r="86" spans="25:34" ht="13.2" x14ac:dyDescent="0.2"/>
    <row r="87" spans="25:34" ht="13.2" x14ac:dyDescent="0.2"/>
    <row r="88" spans="25:34" ht="13.2" x14ac:dyDescent="0.2">
      <c r="AH88" s="28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Kxl1VoMUV7151moc5o0gcdbIbk0jautudDT2eMLsQX6r9py5Y484XH+eXsf/0+umvvESkBXPypakgjqYHamPg==" saltValue="HPV9Qq7P58YURu0ZXEQo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562</v>
      </c>
      <c r="G2" s="155"/>
      <c r="H2" s="156"/>
    </row>
    <row r="3" spans="1:8" x14ac:dyDescent="0.2">
      <c r="A3" s="152" t="s">
        <v>555</v>
      </c>
      <c r="B3" s="157"/>
      <c r="C3" s="158"/>
      <c r="D3" s="159">
        <v>99298</v>
      </c>
      <c r="E3" s="160"/>
      <c r="F3" s="161">
        <v>81305</v>
      </c>
      <c r="G3" s="162"/>
      <c r="H3" s="163"/>
    </row>
    <row r="4" spans="1:8" x14ac:dyDescent="0.2">
      <c r="A4" s="164"/>
      <c r="B4" s="165"/>
      <c r="C4" s="166"/>
      <c r="D4" s="167">
        <v>80123</v>
      </c>
      <c r="E4" s="168"/>
      <c r="F4" s="169">
        <v>48720</v>
      </c>
      <c r="G4" s="170"/>
      <c r="H4" s="171"/>
    </row>
    <row r="5" spans="1:8" x14ac:dyDescent="0.2">
      <c r="A5" s="152" t="s">
        <v>557</v>
      </c>
      <c r="B5" s="157"/>
      <c r="C5" s="158"/>
      <c r="D5" s="159">
        <v>89351</v>
      </c>
      <c r="E5" s="160"/>
      <c r="F5" s="161">
        <v>81768</v>
      </c>
      <c r="G5" s="162"/>
      <c r="H5" s="163"/>
    </row>
    <row r="6" spans="1:8" x14ac:dyDescent="0.2">
      <c r="A6" s="164"/>
      <c r="B6" s="165"/>
      <c r="C6" s="166"/>
      <c r="D6" s="167">
        <v>58206</v>
      </c>
      <c r="E6" s="168"/>
      <c r="F6" s="169">
        <v>37917</v>
      </c>
      <c r="G6" s="170"/>
      <c r="H6" s="171"/>
    </row>
    <row r="7" spans="1:8" x14ac:dyDescent="0.2">
      <c r="A7" s="152" t="s">
        <v>558</v>
      </c>
      <c r="B7" s="157"/>
      <c r="C7" s="158"/>
      <c r="D7" s="159">
        <v>65624</v>
      </c>
      <c r="E7" s="160"/>
      <c r="F7" s="161">
        <v>65876</v>
      </c>
      <c r="G7" s="162"/>
      <c r="H7" s="163"/>
    </row>
    <row r="8" spans="1:8" x14ac:dyDescent="0.2">
      <c r="A8" s="164"/>
      <c r="B8" s="165"/>
      <c r="C8" s="166"/>
      <c r="D8" s="167">
        <v>37963</v>
      </c>
      <c r="E8" s="168"/>
      <c r="F8" s="169">
        <v>36484</v>
      </c>
      <c r="G8" s="170"/>
      <c r="H8" s="171"/>
    </row>
    <row r="9" spans="1:8" x14ac:dyDescent="0.2">
      <c r="A9" s="152" t="s">
        <v>559</v>
      </c>
      <c r="B9" s="157"/>
      <c r="C9" s="158"/>
      <c r="D9" s="159">
        <v>70262</v>
      </c>
      <c r="E9" s="160"/>
      <c r="F9" s="161">
        <v>68468</v>
      </c>
      <c r="G9" s="162"/>
      <c r="H9" s="163"/>
    </row>
    <row r="10" spans="1:8" x14ac:dyDescent="0.2">
      <c r="A10" s="164"/>
      <c r="B10" s="165"/>
      <c r="C10" s="166"/>
      <c r="D10" s="167">
        <v>57239</v>
      </c>
      <c r="E10" s="168"/>
      <c r="F10" s="169">
        <v>34140</v>
      </c>
      <c r="G10" s="170"/>
      <c r="H10" s="171"/>
    </row>
    <row r="11" spans="1:8" x14ac:dyDescent="0.2">
      <c r="A11" s="152" t="s">
        <v>560</v>
      </c>
      <c r="B11" s="157"/>
      <c r="C11" s="158"/>
      <c r="D11" s="159">
        <v>59945</v>
      </c>
      <c r="E11" s="160"/>
      <c r="F11" s="161">
        <v>69729</v>
      </c>
      <c r="G11" s="162"/>
      <c r="H11" s="163"/>
    </row>
    <row r="12" spans="1:8" x14ac:dyDescent="0.2">
      <c r="A12" s="164"/>
      <c r="B12" s="165"/>
      <c r="C12" s="172"/>
      <c r="D12" s="167">
        <v>47008</v>
      </c>
      <c r="E12" s="168"/>
      <c r="F12" s="169">
        <v>38908</v>
      </c>
      <c r="G12" s="170"/>
      <c r="H12" s="171"/>
    </row>
    <row r="13" spans="1:8" x14ac:dyDescent="0.2">
      <c r="A13" s="152"/>
      <c r="B13" s="157"/>
      <c r="C13" s="173"/>
      <c r="D13" s="174">
        <v>76896</v>
      </c>
      <c r="E13" s="175"/>
      <c r="F13" s="176">
        <v>73429</v>
      </c>
      <c r="G13" s="177"/>
      <c r="H13" s="163"/>
    </row>
    <row r="14" spans="1:8" x14ac:dyDescent="0.2">
      <c r="A14" s="164"/>
      <c r="B14" s="165"/>
      <c r="C14" s="166"/>
      <c r="D14" s="167">
        <v>56108</v>
      </c>
      <c r="E14" s="168"/>
      <c r="F14" s="169">
        <v>39234</v>
      </c>
      <c r="G14" s="170"/>
      <c r="H14" s="171"/>
    </row>
    <row r="17" spans="1:11" x14ac:dyDescent="0.2">
      <c r="A17" s="148" t="s">
        <v>53</v>
      </c>
    </row>
    <row r="18" spans="1:11" x14ac:dyDescent="0.2">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2">
      <c r="A19" s="178" t="s">
        <v>54</v>
      </c>
      <c r="B19" s="178">
        <f>ROUND(VALUE(SUBSTITUTE(実質収支比率等に係る経年分析!F$48,"▲","-")),2)</f>
        <v>3.75</v>
      </c>
      <c r="C19" s="178">
        <f>ROUND(VALUE(SUBSTITUTE(実質収支比率等に係る経年分析!G$48,"▲","-")),2)</f>
        <v>7.68</v>
      </c>
      <c r="D19" s="178">
        <f>ROUND(VALUE(SUBSTITUTE(実質収支比率等に係る経年分析!H$48,"▲","-")),2)</f>
        <v>7.27</v>
      </c>
      <c r="E19" s="178">
        <f>ROUND(VALUE(SUBSTITUTE(実質収支比率等に係る経年分析!I$48,"▲","-")),2)</f>
        <v>2.1800000000000002</v>
      </c>
      <c r="F19" s="178">
        <f>ROUND(VALUE(SUBSTITUTE(実質収支比率等に係る経年分析!J$48,"▲","-")),2)</f>
        <v>6.59</v>
      </c>
    </row>
    <row r="20" spans="1:11" x14ac:dyDescent="0.2">
      <c r="A20" s="178" t="s">
        <v>55</v>
      </c>
      <c r="B20" s="178">
        <f>ROUND(VALUE(SUBSTITUTE(実質収支比率等に係る経年分析!F$47,"▲","-")),2)</f>
        <v>29.71</v>
      </c>
      <c r="C20" s="178">
        <f>ROUND(VALUE(SUBSTITUTE(実質収支比率等に係る経年分析!G$47,"▲","-")),2)</f>
        <v>25.09</v>
      </c>
      <c r="D20" s="178">
        <f>ROUND(VALUE(SUBSTITUTE(実質収支比率等に係る経年分析!H$47,"▲","-")),2)</f>
        <v>29.06</v>
      </c>
      <c r="E20" s="178">
        <f>ROUND(VALUE(SUBSTITUTE(実質収支比率等に係る経年分析!I$47,"▲","-")),2)</f>
        <v>32.36</v>
      </c>
      <c r="F20" s="178">
        <f>ROUND(VALUE(SUBSTITUTE(実質収支比率等に係る経年分析!J$47,"▲","-")),2)</f>
        <v>32.26</v>
      </c>
    </row>
    <row r="21" spans="1:11" x14ac:dyDescent="0.2">
      <c r="A21" s="178" t="s">
        <v>56</v>
      </c>
      <c r="B21" s="178">
        <f>IF(ISNUMBER(VALUE(SUBSTITUTE(実質収支比率等に係る経年分析!F$49,"▲","-"))),ROUND(VALUE(SUBSTITUTE(実質収支比率等に係る経年分析!F$49,"▲","-")),2),NA())</f>
        <v>-8.73</v>
      </c>
      <c r="C21" s="178">
        <f>IF(ISNUMBER(VALUE(SUBSTITUTE(実質収支比率等に係る経年分析!G$49,"▲","-"))),ROUND(VALUE(SUBSTITUTE(実質収支比率等に係る経年分析!G$49,"▲","-")),2),NA())</f>
        <v>-2.08</v>
      </c>
      <c r="D21" s="178">
        <f>IF(ISNUMBER(VALUE(SUBSTITUTE(実質収支比率等に係る経年分析!H$49,"▲","-"))),ROUND(VALUE(SUBSTITUTE(実質収支比率等に係る経年分析!H$49,"▲","-")),2),NA())</f>
        <v>-0.32</v>
      </c>
      <c r="E21" s="178">
        <f>IF(ISNUMBER(VALUE(SUBSTITUTE(実質収支比率等に係る経年分析!I$49,"▲","-"))),ROUND(VALUE(SUBSTITUTE(実質収支比率等に係る経年分析!I$49,"▲","-")),2),NA())</f>
        <v>-4.91</v>
      </c>
      <c r="F21" s="178">
        <f>IF(ISNUMBER(VALUE(SUBSTITUTE(実質収支比率等に係る経年分析!J$49,"▲","-"))),ROUND(VALUE(SUBSTITUTE(実質収支比率等に係る経年分析!J$49,"▲","-")),2),NA())</f>
        <v>3.37</v>
      </c>
    </row>
    <row r="24" spans="1:11" x14ac:dyDescent="0.2">
      <c r="A24" s="148" t="s">
        <v>57</v>
      </c>
    </row>
    <row r="25" spans="1:11" x14ac:dyDescent="0.2">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2">
      <c r="A26" s="179"/>
      <c r="B26" s="179" t="s">
        <v>58</v>
      </c>
      <c r="C26" s="179" t="s">
        <v>59</v>
      </c>
      <c r="D26" s="179" t="s">
        <v>58</v>
      </c>
      <c r="E26" s="179" t="s">
        <v>59</v>
      </c>
      <c r="F26" s="179" t="s">
        <v>58</v>
      </c>
      <c r="G26" s="179" t="s">
        <v>59</v>
      </c>
      <c r="H26" s="179" t="s">
        <v>58</v>
      </c>
      <c r="I26" s="179" t="s">
        <v>59</v>
      </c>
      <c r="J26" s="179" t="s">
        <v>58</v>
      </c>
      <c r="K26" s="179" t="s">
        <v>59</v>
      </c>
    </row>
    <row r="27" spans="1:11" x14ac:dyDescent="0.2">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2">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2">
      <c r="A29" s="179" t="str">
        <f>IF(連結実質赤字比率に係る赤字・黒字の構成分析!C$41="",NA(),連結実質赤字比率に係る赤字・黒字の構成分析!C$41)</f>
        <v>介護保険サービス事業特別会計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2">
      <c r="A30" s="179" t="str">
        <f>IF(連結実質赤字比率に係る赤字・黒字の構成分析!C$40="",NA(),連結実質赤字比率に係る赤字・黒字の構成分析!C$40)</f>
        <v>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0.01</v>
      </c>
    </row>
    <row r="31" spans="1:11" x14ac:dyDescent="0.2">
      <c r="A31" s="179" t="str">
        <f>IF(連結実質赤字比率に係る赤字・黒字の構成分析!C$39="",NA(),連結実質赤字比率に係る赤字・黒字の構成分析!C$39)</f>
        <v>介護保険事業特別会計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0.32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0.66</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0.62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0.57999999999999996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0.63</v>
      </c>
    </row>
    <row r="32" spans="1:11" x14ac:dyDescent="0.2">
      <c r="A32" s="179" t="str">
        <f>IF(連結実質赤字比率に係る赤字・黒字の構成分析!C$38="",NA(),連結実質赤字比率に係る赤字・黒字の構成分析!C$38)</f>
        <v>簡易水道事業特別会計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0.09</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0.28999999999999998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0.44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0.81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0.84</v>
      </c>
    </row>
    <row r="33" spans="1:16" x14ac:dyDescent="0.2">
      <c r="A33" s="179" t="str">
        <f>IF(連結実質赤字比率に係る赤字・黒字の構成分析!C$37="",NA(),連結実質赤字比率に係る赤字・黒字の構成分析!C$37)</f>
        <v>国民健康保険事業特別会計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1.56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1.86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1.91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3.44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1.45</v>
      </c>
    </row>
    <row r="34" spans="1:16" x14ac:dyDescent="0.2">
      <c r="A34" s="179" t="str">
        <f>IF(連結実質赤字比率に係る赤字・黒字の構成分析!C$36="",NA(),連結実質赤字比率に係る赤字・黒字の構成分析!C$36)</f>
        <v>病院事業会計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15.21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11.18</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10.24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8.11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3.02</v>
      </c>
    </row>
    <row r="35" spans="1:16" x14ac:dyDescent="0.2">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3.31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3.4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3.42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3.78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4.07</v>
      </c>
    </row>
    <row r="36" spans="1:16" x14ac:dyDescent="0.2">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3.75</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7.68</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7.27</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2.1800000000000002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6.59</v>
      </c>
    </row>
    <row r="39" spans="1:16" x14ac:dyDescent="0.2">
      <c r="A39" s="148" t="s">
        <v>60</v>
      </c>
    </row>
    <row r="40" spans="1:16" x14ac:dyDescent="0.2">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2">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2">
      <c r="A42" s="180" t="s">
        <v>63</v>
      </c>
      <c r="B42" s="180"/>
      <c r="C42" s="180"/>
      <c r="D42" s="180">
        <f>'実質公債費比率（分子）の構造'!K$52</f>
        <v>978</v>
      </c>
      <c r="E42" s="180"/>
      <c r="F42" s="180"/>
      <c r="G42" s="180">
        <f>'実質公債費比率（分子）の構造'!L$52</f>
        <v>939</v>
      </c>
      <c r="H42" s="180"/>
      <c r="I42" s="180"/>
      <c r="J42" s="180">
        <f>'実質公債費比率（分子）の構造'!M$52</f>
        <v>959</v>
      </c>
      <c r="K42" s="180"/>
      <c r="L42" s="180"/>
      <c r="M42" s="180">
        <f>'実質公債費比率（分子）の構造'!N$52</f>
        <v>993</v>
      </c>
      <c r="N42" s="180"/>
      <c r="O42" s="180"/>
      <c r="P42" s="180">
        <f>'実質公債費比率（分子）の構造'!O$52</f>
        <v>1001</v>
      </c>
    </row>
    <row r="43" spans="1:16" x14ac:dyDescent="0.2">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2">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2">
      <c r="A45" s="180" t="s">
        <v>66</v>
      </c>
      <c r="B45" s="180">
        <f>'実質公債費比率（分子）の構造'!K$49</f>
        <v>185</v>
      </c>
      <c r="C45" s="180"/>
      <c r="D45" s="180"/>
      <c r="E45" s="180">
        <f>'実質公債費比率（分子）の構造'!L$49</f>
        <v>186</v>
      </c>
      <c r="F45" s="180"/>
      <c r="G45" s="180"/>
      <c r="H45" s="180">
        <f>'実質公債費比率（分子）の構造'!M$49</f>
        <v>181</v>
      </c>
      <c r="I45" s="180"/>
      <c r="J45" s="180"/>
      <c r="K45" s="180">
        <f>'実質公債費比率（分子）の構造'!N$49</f>
        <v>132</v>
      </c>
      <c r="L45" s="180"/>
      <c r="M45" s="180"/>
      <c r="N45" s="180">
        <f>'実質公債費比率（分子）の構造'!O$49</f>
        <v>40</v>
      </c>
      <c r="O45" s="180"/>
      <c r="P45" s="180"/>
    </row>
    <row r="46" spans="1:16" x14ac:dyDescent="0.2">
      <c r="A46" s="180" t="s">
        <v>67</v>
      </c>
      <c r="B46" s="180">
        <f>'実質公債費比率（分子）の構造'!K$48</f>
        <v>554</v>
      </c>
      <c r="C46" s="180"/>
      <c r="D46" s="180"/>
      <c r="E46" s="180">
        <f>'実質公債費比率（分子）の構造'!L$48</f>
        <v>534</v>
      </c>
      <c r="F46" s="180"/>
      <c r="G46" s="180"/>
      <c r="H46" s="180">
        <f>'実質公債費比率（分子）の構造'!M$48</f>
        <v>564</v>
      </c>
      <c r="I46" s="180"/>
      <c r="J46" s="180"/>
      <c r="K46" s="180">
        <f>'実質公債費比率（分子）の構造'!N$48</f>
        <v>603</v>
      </c>
      <c r="L46" s="180"/>
      <c r="M46" s="180"/>
      <c r="N46" s="180">
        <f>'実質公債費比率（分子）の構造'!O$48</f>
        <v>605</v>
      </c>
      <c r="O46" s="180"/>
      <c r="P46" s="180"/>
    </row>
    <row r="47" spans="1:16" x14ac:dyDescent="0.2">
      <c r="A47" s="180" t="s">
        <v>68</v>
      </c>
      <c r="B47" s="180">
        <f>'実質公債費比率（分子）の構造'!K$47</f>
        <v>1</v>
      </c>
      <c r="C47" s="180"/>
      <c r="D47" s="180"/>
      <c r="E47" s="180">
        <f>'実質公債費比率（分子）の構造'!L$47</f>
        <v>1</v>
      </c>
      <c r="F47" s="180"/>
      <c r="G47" s="180"/>
      <c r="H47" s="180">
        <f>'実質公債費比率（分子）の構造'!M$47</f>
        <v>1</v>
      </c>
      <c r="I47" s="180"/>
      <c r="J47" s="180"/>
      <c r="K47" s="180" t="str">
        <f>'実質公債費比率（分子）の構造'!N$47</f>
        <v>-</v>
      </c>
      <c r="L47" s="180"/>
      <c r="M47" s="180"/>
      <c r="N47" s="180" t="str">
        <f>'実質公債費比率（分子）の構造'!O$47</f>
        <v>-</v>
      </c>
      <c r="O47" s="180"/>
      <c r="P47" s="180"/>
    </row>
    <row r="48" spans="1:16" x14ac:dyDescent="0.2">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2">
      <c r="A49" s="180" t="s">
        <v>70</v>
      </c>
      <c r="B49" s="180">
        <f>'実質公債費比率（分子）の構造'!K$45</f>
        <v>1322</v>
      </c>
      <c r="C49" s="180"/>
      <c r="D49" s="180"/>
      <c r="E49" s="180">
        <f>'実質公債費比率（分子）の構造'!L$45</f>
        <v>1255</v>
      </c>
      <c r="F49" s="180"/>
      <c r="G49" s="180"/>
      <c r="H49" s="180">
        <f>'実質公債費比率（分子）の構造'!M$45</f>
        <v>1221</v>
      </c>
      <c r="I49" s="180"/>
      <c r="J49" s="180"/>
      <c r="K49" s="180">
        <f>'実質公債費比率（分子）の構造'!N$45</f>
        <v>1254</v>
      </c>
      <c r="L49" s="180"/>
      <c r="M49" s="180"/>
      <c r="N49" s="180">
        <f>'実質公債費比率（分子）の構造'!O$45</f>
        <v>1251</v>
      </c>
      <c r="O49" s="180"/>
      <c r="P49" s="180"/>
    </row>
    <row r="50" spans="1:16" x14ac:dyDescent="0.2">
      <c r="A50" s="180" t="s">
        <v>71</v>
      </c>
      <c r="B50" s="180" t="e">
        <f>NA()</f>
        <v>#N/A</v>
      </c>
      <c r="C50" s="180">
        <f>IF(ISNUMBER('実質公債費比率（分子）の構造'!K$53),'実質公債費比率（分子）の構造'!K$53,NA())</f>
        <v>1084</v>
      </c>
      <c r="D50" s="180" t="e">
        <f>NA()</f>
        <v>#N/A</v>
      </c>
      <c r="E50" s="180" t="e">
        <f>NA()</f>
        <v>#N/A</v>
      </c>
      <c r="F50" s="180">
        <f>IF(ISNUMBER('実質公債費比率（分子）の構造'!L$53),'実質公債費比率（分子）の構造'!L$53,NA())</f>
        <v>1037</v>
      </c>
      <c r="G50" s="180" t="e">
        <f>NA()</f>
        <v>#N/A</v>
      </c>
      <c r="H50" s="180" t="e">
        <f>NA()</f>
        <v>#N/A</v>
      </c>
      <c r="I50" s="180">
        <f>IF(ISNUMBER('実質公債費比率（分子）の構造'!M$53),'実質公債費比率（分子）の構造'!M$53,NA())</f>
        <v>1008</v>
      </c>
      <c r="J50" s="180" t="e">
        <f>NA()</f>
        <v>#N/A</v>
      </c>
      <c r="K50" s="180" t="e">
        <f>NA()</f>
        <v>#N/A</v>
      </c>
      <c r="L50" s="180">
        <f>IF(ISNUMBER('実質公債費比率（分子）の構造'!N$53),'実質公債費比率（分子）の構造'!N$53,NA())</f>
        <v>996</v>
      </c>
      <c r="M50" s="180" t="e">
        <f>NA()</f>
        <v>#N/A</v>
      </c>
      <c r="N50" s="180" t="e">
        <f>NA()</f>
        <v>#N/A</v>
      </c>
      <c r="O50" s="180">
        <f>IF(ISNUMBER('実質公債費比率（分子）の構造'!O$53),'実質公債費比率（分子）の構造'!O$53,NA())</f>
        <v>895</v>
      </c>
      <c r="P50" s="180" t="e">
        <f>NA()</f>
        <v>#N/A</v>
      </c>
    </row>
    <row r="53" spans="1:16" x14ac:dyDescent="0.2">
      <c r="A53" s="148" t="s">
        <v>72</v>
      </c>
    </row>
    <row r="54" spans="1:16" x14ac:dyDescent="0.2">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2">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2">
      <c r="A56" s="179" t="s">
        <v>43</v>
      </c>
      <c r="B56" s="179"/>
      <c r="C56" s="179"/>
      <c r="D56" s="179">
        <f>'将来負担比率（分子）の構造'!I$52</f>
        <v>12045</v>
      </c>
      <c r="E56" s="179"/>
      <c r="F56" s="179"/>
      <c r="G56" s="179">
        <f>'将来負担比率（分子）の構造'!J$52</f>
        <v>12264</v>
      </c>
      <c r="H56" s="179"/>
      <c r="I56" s="179"/>
      <c r="J56" s="179">
        <f>'将来負担比率（分子）の構造'!K$52</f>
        <v>12242</v>
      </c>
      <c r="K56" s="179"/>
      <c r="L56" s="179"/>
      <c r="M56" s="179">
        <f>'将来負担比率（分子）の構造'!L$52</f>
        <v>12226</v>
      </c>
      <c r="N56" s="179"/>
      <c r="O56" s="179"/>
      <c r="P56" s="179">
        <f>'将来負担比率（分子）の構造'!M$52</f>
        <v>12307</v>
      </c>
    </row>
    <row r="57" spans="1:16" x14ac:dyDescent="0.2">
      <c r="A57" s="179" t="s">
        <v>42</v>
      </c>
      <c r="B57" s="179"/>
      <c r="C57" s="179"/>
      <c r="D57" s="179">
        <f>'将来負担比率（分子）の構造'!I$51</f>
        <v>796</v>
      </c>
      <c r="E57" s="179"/>
      <c r="F57" s="179"/>
      <c r="G57" s="179">
        <f>'将来負担比率（分子）の構造'!J$51</f>
        <v>738</v>
      </c>
      <c r="H57" s="179"/>
      <c r="I57" s="179"/>
      <c r="J57" s="179">
        <f>'将来負担比率（分子）の構造'!K$51</f>
        <v>565</v>
      </c>
      <c r="K57" s="179"/>
      <c r="L57" s="179"/>
      <c r="M57" s="179">
        <f>'将来負担比率（分子）の構造'!L$51</f>
        <v>502</v>
      </c>
      <c r="N57" s="179"/>
      <c r="O57" s="179"/>
      <c r="P57" s="179">
        <f>'将来負担比率（分子）の構造'!M$51</f>
        <v>430</v>
      </c>
    </row>
    <row r="58" spans="1:16" x14ac:dyDescent="0.2">
      <c r="A58" s="179" t="s">
        <v>41</v>
      </c>
      <c r="B58" s="179"/>
      <c r="C58" s="179"/>
      <c r="D58" s="179">
        <f>'将来負担比率（分子）の構造'!I$50</f>
        <v>8226</v>
      </c>
      <c r="E58" s="179"/>
      <c r="F58" s="179"/>
      <c r="G58" s="179">
        <f>'将来負担比率（分子）の構造'!J$50</f>
        <v>7519</v>
      </c>
      <c r="H58" s="179"/>
      <c r="I58" s="179"/>
      <c r="J58" s="179">
        <f>'将来負担比率（分子）の構造'!K$50</f>
        <v>8115</v>
      </c>
      <c r="K58" s="179"/>
      <c r="L58" s="179"/>
      <c r="M58" s="179">
        <f>'将来負担比率（分子）の構造'!L$50</f>
        <v>8209</v>
      </c>
      <c r="N58" s="179"/>
      <c r="O58" s="179"/>
      <c r="P58" s="179">
        <f>'将来負担比率（分子）の構造'!M$50</f>
        <v>8162</v>
      </c>
    </row>
    <row r="59" spans="1:16" x14ac:dyDescent="0.2">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2">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2">
      <c r="A61" s="179" t="s">
        <v>36</v>
      </c>
      <c r="B61" s="179">
        <f>'将来負担比率（分子）の構造'!I$46</f>
        <v>649</v>
      </c>
      <c r="C61" s="179"/>
      <c r="D61" s="179"/>
      <c r="E61" s="179">
        <f>'将来負担比率（分子）の構造'!J$46</f>
        <v>532</v>
      </c>
      <c r="F61" s="179"/>
      <c r="G61" s="179"/>
      <c r="H61" s="179">
        <f>'将来負担比率（分子）の構造'!K$46</f>
        <v>426</v>
      </c>
      <c r="I61" s="179"/>
      <c r="J61" s="179"/>
      <c r="K61" s="179">
        <f>'将来負担比率（分子）の構造'!L$46</f>
        <v>295</v>
      </c>
      <c r="L61" s="179"/>
      <c r="M61" s="179"/>
      <c r="N61" s="179">
        <f>'将来負担比率（分子）の構造'!M$46</f>
        <v>218</v>
      </c>
      <c r="O61" s="179"/>
      <c r="P61" s="179"/>
    </row>
    <row r="62" spans="1:16" x14ac:dyDescent="0.2">
      <c r="A62" s="179" t="s">
        <v>35</v>
      </c>
      <c r="B62" s="179">
        <f>'将来負担比率（分子）の構造'!I$45</f>
        <v>2424</v>
      </c>
      <c r="C62" s="179"/>
      <c r="D62" s="179"/>
      <c r="E62" s="179">
        <f>'将来負担比率（分子）の構造'!J$45</f>
        <v>2177</v>
      </c>
      <c r="F62" s="179"/>
      <c r="G62" s="179"/>
      <c r="H62" s="179">
        <f>'将来負担比率（分子）の構造'!K$45</f>
        <v>1959</v>
      </c>
      <c r="I62" s="179"/>
      <c r="J62" s="179"/>
      <c r="K62" s="179">
        <f>'将来負担比率（分子）の構造'!L$45</f>
        <v>1954</v>
      </c>
      <c r="L62" s="179"/>
      <c r="M62" s="179"/>
      <c r="N62" s="179">
        <f>'将来負担比率（分子）の構造'!M$45</f>
        <v>1880</v>
      </c>
      <c r="O62" s="179"/>
      <c r="P62" s="179"/>
    </row>
    <row r="63" spans="1:16" x14ac:dyDescent="0.2">
      <c r="A63" s="179" t="s">
        <v>34</v>
      </c>
      <c r="B63" s="179">
        <f>'将来負担比率（分子）の構造'!I$44</f>
        <v>577</v>
      </c>
      <c r="C63" s="179"/>
      <c r="D63" s="179"/>
      <c r="E63" s="179">
        <f>'将来負担比率（分子）の構造'!J$44</f>
        <v>461</v>
      </c>
      <c r="F63" s="179"/>
      <c r="G63" s="179"/>
      <c r="H63" s="179">
        <f>'将来負担比率（分子）の構造'!K$44</f>
        <v>382</v>
      </c>
      <c r="I63" s="179"/>
      <c r="J63" s="179"/>
      <c r="K63" s="179">
        <f>'将来負担比率（分子）の構造'!L$44</f>
        <v>386</v>
      </c>
      <c r="L63" s="179"/>
      <c r="M63" s="179"/>
      <c r="N63" s="179">
        <f>'将来負担比率（分子）の構造'!M$44</f>
        <v>559</v>
      </c>
      <c r="O63" s="179"/>
      <c r="P63" s="179"/>
    </row>
    <row r="64" spans="1:16" x14ac:dyDescent="0.2">
      <c r="A64" s="179" t="s">
        <v>33</v>
      </c>
      <c r="B64" s="179">
        <f>'将来負担比率（分子）の構造'!I$43</f>
        <v>8886</v>
      </c>
      <c r="C64" s="179"/>
      <c r="D64" s="179"/>
      <c r="E64" s="179">
        <f>'将来負担比率（分子）の構造'!J$43</f>
        <v>8325</v>
      </c>
      <c r="F64" s="179"/>
      <c r="G64" s="179"/>
      <c r="H64" s="179">
        <f>'将来負担比率（分子）の構造'!K$43</f>
        <v>8117</v>
      </c>
      <c r="I64" s="179"/>
      <c r="J64" s="179"/>
      <c r="K64" s="179">
        <f>'将来負担比率（分子）の構造'!L$43</f>
        <v>7986</v>
      </c>
      <c r="L64" s="179"/>
      <c r="M64" s="179"/>
      <c r="N64" s="179">
        <f>'将来負担比率（分子）の構造'!M$43</f>
        <v>7926</v>
      </c>
      <c r="O64" s="179"/>
      <c r="P64" s="179"/>
    </row>
    <row r="65" spans="1:16" x14ac:dyDescent="0.2">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2">
      <c r="A66" s="179" t="s">
        <v>31</v>
      </c>
      <c r="B66" s="179">
        <f>'将来負担比率（分子）の構造'!I$41</f>
        <v>12150</v>
      </c>
      <c r="C66" s="179"/>
      <c r="D66" s="179"/>
      <c r="E66" s="179">
        <f>'将来負担比率（分子）の構造'!J$41</f>
        <v>12193</v>
      </c>
      <c r="F66" s="179"/>
      <c r="G66" s="179"/>
      <c r="H66" s="179">
        <f>'将来負担比率（分子）の構造'!K$41</f>
        <v>12292</v>
      </c>
      <c r="I66" s="179"/>
      <c r="J66" s="179"/>
      <c r="K66" s="179">
        <f>'将来負担比率（分子）の構造'!L$41</f>
        <v>12147</v>
      </c>
      <c r="L66" s="179"/>
      <c r="M66" s="179"/>
      <c r="N66" s="179">
        <f>'将来負担比率（分子）の構造'!M$41</f>
        <v>11973</v>
      </c>
      <c r="O66" s="179"/>
      <c r="P66" s="179"/>
    </row>
    <row r="67" spans="1:16" x14ac:dyDescent="0.2">
      <c r="A67" s="179" t="s">
        <v>75</v>
      </c>
      <c r="B67" s="179" t="e">
        <f>NA()</f>
        <v>#N/A</v>
      </c>
      <c r="C67" s="179">
        <f>IF(ISNUMBER('将来負担比率（分子）の構造'!I$53), IF('将来負担比率（分子）の構造'!I$53 &lt; 0, 0, '将来負担比率（分子）の構造'!I$53), NA())</f>
        <v>3620</v>
      </c>
      <c r="D67" s="179" t="e">
        <f>NA()</f>
        <v>#N/A</v>
      </c>
      <c r="E67" s="179" t="e">
        <f>NA()</f>
        <v>#N/A</v>
      </c>
      <c r="F67" s="179">
        <f>IF(ISNUMBER('将来負担比率（分子）の構造'!J$53), IF('将来負担比率（分子）の構造'!J$53 &lt; 0, 0, '将来負担比率（分子）の構造'!J$53), NA())</f>
        <v>3168</v>
      </c>
      <c r="G67" s="179" t="e">
        <f>NA()</f>
        <v>#N/A</v>
      </c>
      <c r="H67" s="179" t="e">
        <f>NA()</f>
        <v>#N/A</v>
      </c>
      <c r="I67" s="179">
        <f>IF(ISNUMBER('将来負担比率（分子）の構造'!K$53), IF('将来負担比率（分子）の構造'!K$53 &lt; 0, 0, '将来負担比率（分子）の構造'!K$53), NA())</f>
        <v>2254</v>
      </c>
      <c r="J67" s="179" t="e">
        <f>NA()</f>
        <v>#N/A</v>
      </c>
      <c r="K67" s="179" t="e">
        <f>NA()</f>
        <v>#N/A</v>
      </c>
      <c r="L67" s="179">
        <f>IF(ISNUMBER('将来負担比率（分子）の構造'!L$53), IF('将来負担比率（分子）の構造'!L$53 &lt; 0, 0, '将来負担比率（分子）の構造'!L$53), NA())</f>
        <v>1832</v>
      </c>
      <c r="M67" s="179" t="e">
        <f>NA()</f>
        <v>#N/A</v>
      </c>
      <c r="N67" s="179" t="e">
        <f>NA()</f>
        <v>#N/A</v>
      </c>
      <c r="O67" s="179">
        <f>IF(ISNUMBER('将来負担比率（分子）の構造'!M$53), IF('将来負担比率（分子）の構造'!M$53 &lt; 0, 0, '将来負担比率（分子）の構造'!M$53), NA())</f>
        <v>1657</v>
      </c>
      <c r="P67" s="179" t="e">
        <f>NA()</f>
        <v>#N/A</v>
      </c>
    </row>
    <row r="70" spans="1:16" x14ac:dyDescent="0.2">
      <c r="A70" s="181" t="s">
        <v>76</v>
      </c>
      <c r="B70" s="181"/>
      <c r="C70" s="181"/>
      <c r="D70" s="181"/>
      <c r="E70" s="181"/>
      <c r="F70" s="181"/>
    </row>
    <row r="71" spans="1:16" x14ac:dyDescent="0.2">
      <c r="A71" s="182"/>
      <c r="B71" s="182" t="str">
        <f>基金残高に係る経年分析!F54</f>
        <v>H28</v>
      </c>
      <c r="C71" s="182" t="str">
        <f>基金残高に係る経年分析!G54</f>
        <v>H29</v>
      </c>
      <c r="D71" s="182" t="str">
        <f>基金残高に係る経年分析!H54</f>
        <v>H30</v>
      </c>
    </row>
    <row r="72" spans="1:16" x14ac:dyDescent="0.2">
      <c r="A72" s="182" t="s">
        <v>77</v>
      </c>
      <c r="B72" s="183">
        <f>基金残高に係る経年分析!F55</f>
        <v>2511</v>
      </c>
      <c r="C72" s="183">
        <f>基金残高に係る経年分析!G55</f>
        <v>2834</v>
      </c>
      <c r="D72" s="183">
        <f>基金残高に係る経年分析!H55</f>
        <v>2837</v>
      </c>
    </row>
    <row r="73" spans="1:16" x14ac:dyDescent="0.2">
      <c r="A73" s="182" t="s">
        <v>78</v>
      </c>
      <c r="B73" s="183">
        <f>基金残高に係る経年分析!F56</f>
        <v>7</v>
      </c>
      <c r="C73" s="183">
        <f>基金残高に係る経年分析!G56</f>
        <v>7</v>
      </c>
      <c r="D73" s="183">
        <f>基金残高に係る経年分析!H56</f>
        <v>7</v>
      </c>
    </row>
    <row r="74" spans="1:16" x14ac:dyDescent="0.2">
      <c r="A74" s="182" t="s">
        <v>79</v>
      </c>
      <c r="B74" s="183">
        <f>基金残高に係る経年分析!F57</f>
        <v>5257</v>
      </c>
      <c r="C74" s="183">
        <f>基金残高に係る経年分析!G57</f>
        <v>4980</v>
      </c>
      <c r="D74" s="183">
        <f>基金残高に係る経年分析!H57</f>
        <v>4738</v>
      </c>
    </row>
  </sheetData>
  <sheetProtection algorithmName="SHA-512" hashValue="831IVzEypYO/UbS6d6tKoTgcZxZpjyK1wRv76rvcFtEEwqRX4BcmEqgCPMzzCRXdqWdwXe/jfqnAMQmLRaKMog==" saltValue="AXvUPEVVVjgGh8G5vwpK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4" customWidth="1"/>
    <col min="96" max="133" width="1.6640625" style="240" customWidth="1"/>
    <col min="134" max="143" width="1.6640625" style="224" customWidth="1"/>
    <col min="144" max="16384" width="0" style="224" hidden="1"/>
  </cols>
  <sheetData>
    <row r="1" spans="2:143" ht="22.5"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3" t="s">
        <v>214</v>
      </c>
      <c r="DI1" s="794"/>
      <c r="DJ1" s="794"/>
      <c r="DK1" s="794"/>
      <c r="DL1" s="794"/>
      <c r="DM1" s="794"/>
      <c r="DN1" s="795"/>
      <c r="DO1" s="224"/>
      <c r="DP1" s="793" t="s">
        <v>215</v>
      </c>
      <c r="DQ1" s="794"/>
      <c r="DR1" s="794"/>
      <c r="DS1" s="794"/>
      <c r="DT1" s="794"/>
      <c r="DU1" s="794"/>
      <c r="DV1" s="794"/>
      <c r="DW1" s="794"/>
      <c r="DX1" s="794"/>
      <c r="DY1" s="794"/>
      <c r="DZ1" s="794"/>
      <c r="EA1" s="794"/>
      <c r="EB1" s="794"/>
      <c r="EC1" s="795"/>
      <c r="ED1" s="222"/>
      <c r="EE1" s="222"/>
      <c r="EF1" s="222"/>
      <c r="EG1" s="222"/>
      <c r="EH1" s="222"/>
      <c r="EI1" s="222"/>
      <c r="EJ1" s="222"/>
      <c r="EK1" s="222"/>
      <c r="EL1" s="222"/>
      <c r="EM1" s="222"/>
    </row>
    <row r="2" spans="2:143" ht="22.5" customHeight="1" x14ac:dyDescent="0.2">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8" customFormat="1" ht="11.25" customHeight="1" x14ac:dyDescent="0.2">
      <c r="B5" s="760" t="s">
        <v>227</v>
      </c>
      <c r="C5" s="761"/>
      <c r="D5" s="761"/>
      <c r="E5" s="761"/>
      <c r="F5" s="761"/>
      <c r="G5" s="761"/>
      <c r="H5" s="761"/>
      <c r="I5" s="761"/>
      <c r="J5" s="761"/>
      <c r="K5" s="761"/>
      <c r="L5" s="761"/>
      <c r="M5" s="761"/>
      <c r="N5" s="761"/>
      <c r="O5" s="761"/>
      <c r="P5" s="761"/>
      <c r="Q5" s="762"/>
      <c r="R5" s="726">
        <v>3922206</v>
      </c>
      <c r="S5" s="727"/>
      <c r="T5" s="727"/>
      <c r="U5" s="727"/>
      <c r="V5" s="727"/>
      <c r="W5" s="727"/>
      <c r="X5" s="727"/>
      <c r="Y5" s="773"/>
      <c r="Z5" s="791">
        <v>28.4</v>
      </c>
      <c r="AA5" s="791"/>
      <c r="AB5" s="791"/>
      <c r="AC5" s="791"/>
      <c r="AD5" s="792">
        <v>3922206</v>
      </c>
      <c r="AE5" s="792"/>
      <c r="AF5" s="792"/>
      <c r="AG5" s="792"/>
      <c r="AH5" s="792"/>
      <c r="AI5" s="792"/>
      <c r="AJ5" s="792"/>
      <c r="AK5" s="792"/>
      <c r="AL5" s="774">
        <v>46.1</v>
      </c>
      <c r="AM5" s="743"/>
      <c r="AN5" s="743"/>
      <c r="AO5" s="775"/>
      <c r="AP5" s="760" t="s">
        <v>228</v>
      </c>
      <c r="AQ5" s="761"/>
      <c r="AR5" s="761"/>
      <c r="AS5" s="761"/>
      <c r="AT5" s="761"/>
      <c r="AU5" s="761"/>
      <c r="AV5" s="761"/>
      <c r="AW5" s="761"/>
      <c r="AX5" s="761"/>
      <c r="AY5" s="761"/>
      <c r="AZ5" s="761"/>
      <c r="BA5" s="761"/>
      <c r="BB5" s="761"/>
      <c r="BC5" s="761"/>
      <c r="BD5" s="761"/>
      <c r="BE5" s="761"/>
      <c r="BF5" s="762"/>
      <c r="BG5" s="661">
        <v>3903410</v>
      </c>
      <c r="BH5" s="664"/>
      <c r="BI5" s="664"/>
      <c r="BJ5" s="664"/>
      <c r="BK5" s="664"/>
      <c r="BL5" s="664"/>
      <c r="BM5" s="664"/>
      <c r="BN5" s="665"/>
      <c r="BO5" s="723">
        <v>99.5</v>
      </c>
      <c r="BP5" s="723"/>
      <c r="BQ5" s="723"/>
      <c r="BR5" s="723"/>
      <c r="BS5" s="724">
        <v>19870</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87525</v>
      </c>
      <c r="S6" s="664"/>
      <c r="T6" s="664"/>
      <c r="U6" s="664"/>
      <c r="V6" s="664"/>
      <c r="W6" s="664"/>
      <c r="X6" s="664"/>
      <c r="Y6" s="665"/>
      <c r="Z6" s="723">
        <v>0.6</v>
      </c>
      <c r="AA6" s="723"/>
      <c r="AB6" s="723"/>
      <c r="AC6" s="723"/>
      <c r="AD6" s="724">
        <v>87525</v>
      </c>
      <c r="AE6" s="724"/>
      <c r="AF6" s="724"/>
      <c r="AG6" s="724"/>
      <c r="AH6" s="724"/>
      <c r="AI6" s="724"/>
      <c r="AJ6" s="724"/>
      <c r="AK6" s="724"/>
      <c r="AL6" s="666">
        <v>1</v>
      </c>
      <c r="AM6" s="667"/>
      <c r="AN6" s="667"/>
      <c r="AO6" s="725"/>
      <c r="AP6" s="658" t="s">
        <v>233</v>
      </c>
      <c r="AQ6" s="659"/>
      <c r="AR6" s="659"/>
      <c r="AS6" s="659"/>
      <c r="AT6" s="659"/>
      <c r="AU6" s="659"/>
      <c r="AV6" s="659"/>
      <c r="AW6" s="659"/>
      <c r="AX6" s="659"/>
      <c r="AY6" s="659"/>
      <c r="AZ6" s="659"/>
      <c r="BA6" s="659"/>
      <c r="BB6" s="659"/>
      <c r="BC6" s="659"/>
      <c r="BD6" s="659"/>
      <c r="BE6" s="659"/>
      <c r="BF6" s="660"/>
      <c r="BG6" s="661">
        <v>3903410</v>
      </c>
      <c r="BH6" s="664"/>
      <c r="BI6" s="664"/>
      <c r="BJ6" s="664"/>
      <c r="BK6" s="664"/>
      <c r="BL6" s="664"/>
      <c r="BM6" s="664"/>
      <c r="BN6" s="665"/>
      <c r="BO6" s="723">
        <v>99.5</v>
      </c>
      <c r="BP6" s="723"/>
      <c r="BQ6" s="723"/>
      <c r="BR6" s="723"/>
      <c r="BS6" s="724">
        <v>19870</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151863</v>
      </c>
      <c r="CS6" s="664"/>
      <c r="CT6" s="664"/>
      <c r="CU6" s="664"/>
      <c r="CV6" s="664"/>
      <c r="CW6" s="664"/>
      <c r="CX6" s="664"/>
      <c r="CY6" s="665"/>
      <c r="CZ6" s="774">
        <v>1.2</v>
      </c>
      <c r="DA6" s="743"/>
      <c r="DB6" s="743"/>
      <c r="DC6" s="777"/>
      <c r="DD6" s="669" t="s">
        <v>130</v>
      </c>
      <c r="DE6" s="664"/>
      <c r="DF6" s="664"/>
      <c r="DG6" s="664"/>
      <c r="DH6" s="664"/>
      <c r="DI6" s="664"/>
      <c r="DJ6" s="664"/>
      <c r="DK6" s="664"/>
      <c r="DL6" s="664"/>
      <c r="DM6" s="664"/>
      <c r="DN6" s="664"/>
      <c r="DO6" s="664"/>
      <c r="DP6" s="665"/>
      <c r="DQ6" s="669">
        <v>151863</v>
      </c>
      <c r="DR6" s="664"/>
      <c r="DS6" s="664"/>
      <c r="DT6" s="664"/>
      <c r="DU6" s="664"/>
      <c r="DV6" s="664"/>
      <c r="DW6" s="664"/>
      <c r="DX6" s="664"/>
      <c r="DY6" s="664"/>
      <c r="DZ6" s="664"/>
      <c r="EA6" s="664"/>
      <c r="EB6" s="664"/>
      <c r="EC6" s="704"/>
    </row>
    <row r="7" spans="2:143" ht="11.25" customHeight="1" x14ac:dyDescent="0.2">
      <c r="B7" s="658" t="s">
        <v>235</v>
      </c>
      <c r="C7" s="659"/>
      <c r="D7" s="659"/>
      <c r="E7" s="659"/>
      <c r="F7" s="659"/>
      <c r="G7" s="659"/>
      <c r="H7" s="659"/>
      <c r="I7" s="659"/>
      <c r="J7" s="659"/>
      <c r="K7" s="659"/>
      <c r="L7" s="659"/>
      <c r="M7" s="659"/>
      <c r="N7" s="659"/>
      <c r="O7" s="659"/>
      <c r="P7" s="659"/>
      <c r="Q7" s="660"/>
      <c r="R7" s="661">
        <v>5809</v>
      </c>
      <c r="S7" s="664"/>
      <c r="T7" s="664"/>
      <c r="U7" s="664"/>
      <c r="V7" s="664"/>
      <c r="W7" s="664"/>
      <c r="X7" s="664"/>
      <c r="Y7" s="665"/>
      <c r="Z7" s="723">
        <v>0</v>
      </c>
      <c r="AA7" s="723"/>
      <c r="AB7" s="723"/>
      <c r="AC7" s="723"/>
      <c r="AD7" s="724">
        <v>5809</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1819865</v>
      </c>
      <c r="BH7" s="664"/>
      <c r="BI7" s="664"/>
      <c r="BJ7" s="664"/>
      <c r="BK7" s="664"/>
      <c r="BL7" s="664"/>
      <c r="BM7" s="664"/>
      <c r="BN7" s="665"/>
      <c r="BO7" s="723">
        <v>46.4</v>
      </c>
      <c r="BP7" s="723"/>
      <c r="BQ7" s="723"/>
      <c r="BR7" s="723"/>
      <c r="BS7" s="724">
        <v>19870</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1683058</v>
      </c>
      <c r="CS7" s="664"/>
      <c r="CT7" s="664"/>
      <c r="CU7" s="664"/>
      <c r="CV7" s="664"/>
      <c r="CW7" s="664"/>
      <c r="CX7" s="664"/>
      <c r="CY7" s="665"/>
      <c r="CZ7" s="723">
        <v>12.8</v>
      </c>
      <c r="DA7" s="723"/>
      <c r="DB7" s="723"/>
      <c r="DC7" s="723"/>
      <c r="DD7" s="669">
        <v>131759</v>
      </c>
      <c r="DE7" s="664"/>
      <c r="DF7" s="664"/>
      <c r="DG7" s="664"/>
      <c r="DH7" s="664"/>
      <c r="DI7" s="664"/>
      <c r="DJ7" s="664"/>
      <c r="DK7" s="664"/>
      <c r="DL7" s="664"/>
      <c r="DM7" s="664"/>
      <c r="DN7" s="664"/>
      <c r="DO7" s="664"/>
      <c r="DP7" s="665"/>
      <c r="DQ7" s="669">
        <v>1497751</v>
      </c>
      <c r="DR7" s="664"/>
      <c r="DS7" s="664"/>
      <c r="DT7" s="664"/>
      <c r="DU7" s="664"/>
      <c r="DV7" s="664"/>
      <c r="DW7" s="664"/>
      <c r="DX7" s="664"/>
      <c r="DY7" s="664"/>
      <c r="DZ7" s="664"/>
      <c r="EA7" s="664"/>
      <c r="EB7" s="664"/>
      <c r="EC7" s="704"/>
    </row>
    <row r="8" spans="2:143" ht="11.25" customHeight="1" x14ac:dyDescent="0.2">
      <c r="B8" s="658" t="s">
        <v>238</v>
      </c>
      <c r="C8" s="659"/>
      <c r="D8" s="659"/>
      <c r="E8" s="659"/>
      <c r="F8" s="659"/>
      <c r="G8" s="659"/>
      <c r="H8" s="659"/>
      <c r="I8" s="659"/>
      <c r="J8" s="659"/>
      <c r="K8" s="659"/>
      <c r="L8" s="659"/>
      <c r="M8" s="659"/>
      <c r="N8" s="659"/>
      <c r="O8" s="659"/>
      <c r="P8" s="659"/>
      <c r="Q8" s="660"/>
      <c r="R8" s="661">
        <v>12229</v>
      </c>
      <c r="S8" s="664"/>
      <c r="T8" s="664"/>
      <c r="U8" s="664"/>
      <c r="V8" s="664"/>
      <c r="W8" s="664"/>
      <c r="X8" s="664"/>
      <c r="Y8" s="665"/>
      <c r="Z8" s="723">
        <v>0.1</v>
      </c>
      <c r="AA8" s="723"/>
      <c r="AB8" s="723"/>
      <c r="AC8" s="723"/>
      <c r="AD8" s="724">
        <v>12229</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52773</v>
      </c>
      <c r="BH8" s="664"/>
      <c r="BI8" s="664"/>
      <c r="BJ8" s="664"/>
      <c r="BK8" s="664"/>
      <c r="BL8" s="664"/>
      <c r="BM8" s="664"/>
      <c r="BN8" s="665"/>
      <c r="BO8" s="723">
        <v>1.3</v>
      </c>
      <c r="BP8" s="723"/>
      <c r="BQ8" s="723"/>
      <c r="BR8" s="723"/>
      <c r="BS8" s="669" t="s">
        <v>130</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3939793</v>
      </c>
      <c r="CS8" s="664"/>
      <c r="CT8" s="664"/>
      <c r="CU8" s="664"/>
      <c r="CV8" s="664"/>
      <c r="CW8" s="664"/>
      <c r="CX8" s="664"/>
      <c r="CY8" s="665"/>
      <c r="CZ8" s="723">
        <v>29.9</v>
      </c>
      <c r="DA8" s="723"/>
      <c r="DB8" s="723"/>
      <c r="DC8" s="723"/>
      <c r="DD8" s="669">
        <v>48810</v>
      </c>
      <c r="DE8" s="664"/>
      <c r="DF8" s="664"/>
      <c r="DG8" s="664"/>
      <c r="DH8" s="664"/>
      <c r="DI8" s="664"/>
      <c r="DJ8" s="664"/>
      <c r="DK8" s="664"/>
      <c r="DL8" s="664"/>
      <c r="DM8" s="664"/>
      <c r="DN8" s="664"/>
      <c r="DO8" s="664"/>
      <c r="DP8" s="665"/>
      <c r="DQ8" s="669">
        <v>1869648</v>
      </c>
      <c r="DR8" s="664"/>
      <c r="DS8" s="664"/>
      <c r="DT8" s="664"/>
      <c r="DU8" s="664"/>
      <c r="DV8" s="664"/>
      <c r="DW8" s="664"/>
      <c r="DX8" s="664"/>
      <c r="DY8" s="664"/>
      <c r="DZ8" s="664"/>
      <c r="EA8" s="664"/>
      <c r="EB8" s="664"/>
      <c r="EC8" s="704"/>
    </row>
    <row r="9" spans="2:143" ht="11.25" customHeight="1" x14ac:dyDescent="0.2">
      <c r="B9" s="658" t="s">
        <v>241</v>
      </c>
      <c r="C9" s="659"/>
      <c r="D9" s="659"/>
      <c r="E9" s="659"/>
      <c r="F9" s="659"/>
      <c r="G9" s="659"/>
      <c r="H9" s="659"/>
      <c r="I9" s="659"/>
      <c r="J9" s="659"/>
      <c r="K9" s="659"/>
      <c r="L9" s="659"/>
      <c r="M9" s="659"/>
      <c r="N9" s="659"/>
      <c r="O9" s="659"/>
      <c r="P9" s="659"/>
      <c r="Q9" s="660"/>
      <c r="R9" s="661">
        <v>10281</v>
      </c>
      <c r="S9" s="664"/>
      <c r="T9" s="664"/>
      <c r="U9" s="664"/>
      <c r="V9" s="664"/>
      <c r="W9" s="664"/>
      <c r="X9" s="664"/>
      <c r="Y9" s="665"/>
      <c r="Z9" s="723">
        <v>0.1</v>
      </c>
      <c r="AA9" s="723"/>
      <c r="AB9" s="723"/>
      <c r="AC9" s="723"/>
      <c r="AD9" s="724">
        <v>10281</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1411744</v>
      </c>
      <c r="BH9" s="664"/>
      <c r="BI9" s="664"/>
      <c r="BJ9" s="664"/>
      <c r="BK9" s="664"/>
      <c r="BL9" s="664"/>
      <c r="BM9" s="664"/>
      <c r="BN9" s="665"/>
      <c r="BO9" s="723">
        <v>36</v>
      </c>
      <c r="BP9" s="723"/>
      <c r="BQ9" s="723"/>
      <c r="BR9" s="723"/>
      <c r="BS9" s="669" t="s">
        <v>243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1055241</v>
      </c>
      <c r="CS9" s="664"/>
      <c r="CT9" s="664"/>
      <c r="CU9" s="664"/>
      <c r="CV9" s="664"/>
      <c r="CW9" s="664"/>
      <c r="CX9" s="664"/>
      <c r="CY9" s="665"/>
      <c r="CZ9" s="723">
        <v>8</v>
      </c>
      <c r="DA9" s="723"/>
      <c r="DB9" s="723"/>
      <c r="DC9" s="723"/>
      <c r="DD9" s="669">
        <v>36824</v>
      </c>
      <c r="DE9" s="664"/>
      <c r="DF9" s="664"/>
      <c r="DG9" s="664"/>
      <c r="DH9" s="664"/>
      <c r="DI9" s="664"/>
      <c r="DJ9" s="664"/>
      <c r="DK9" s="664"/>
      <c r="DL9" s="664"/>
      <c r="DM9" s="664"/>
      <c r="DN9" s="664"/>
      <c r="DO9" s="664"/>
      <c r="DP9" s="665"/>
      <c r="DQ9" s="669">
        <v>1002021</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243</v>
      </c>
      <c r="AA10" s="723"/>
      <c r="AB10" s="723"/>
      <c r="AC10" s="723"/>
      <c r="AD10" s="724" t="s">
        <v>130</v>
      </c>
      <c r="AE10" s="724"/>
      <c r="AF10" s="724"/>
      <c r="AG10" s="724"/>
      <c r="AH10" s="724"/>
      <c r="AI10" s="724"/>
      <c r="AJ10" s="724"/>
      <c r="AK10" s="724"/>
      <c r="AL10" s="666" t="s">
        <v>182</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94570</v>
      </c>
      <c r="BH10" s="664"/>
      <c r="BI10" s="664"/>
      <c r="BJ10" s="664"/>
      <c r="BK10" s="664"/>
      <c r="BL10" s="664"/>
      <c r="BM10" s="664"/>
      <c r="BN10" s="665"/>
      <c r="BO10" s="723">
        <v>2.4</v>
      </c>
      <c r="BP10" s="723"/>
      <c r="BQ10" s="723"/>
      <c r="BR10" s="723"/>
      <c r="BS10" s="669" t="s">
        <v>130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10765</v>
      </c>
      <c r="CS10" s="664"/>
      <c r="CT10" s="664"/>
      <c r="CU10" s="664"/>
      <c r="CV10" s="664"/>
      <c r="CW10" s="664"/>
      <c r="CX10" s="664"/>
      <c r="CY10" s="665"/>
      <c r="CZ10" s="723">
        <v>0.1</v>
      </c>
      <c r="DA10" s="723"/>
      <c r="DB10" s="723"/>
      <c r="DC10" s="723"/>
      <c r="DD10" s="669" t="s">
        <v>130</v>
      </c>
      <c r="DE10" s="664"/>
      <c r="DF10" s="664"/>
      <c r="DG10" s="664"/>
      <c r="DH10" s="664"/>
      <c r="DI10" s="664"/>
      <c r="DJ10" s="664"/>
      <c r="DK10" s="664"/>
      <c r="DL10" s="664"/>
      <c r="DM10" s="664"/>
      <c r="DN10" s="664"/>
      <c r="DO10" s="664"/>
      <c r="DP10" s="665"/>
      <c r="DQ10" s="669">
        <v>10765</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182</v>
      </c>
      <c r="AE11" s="724"/>
      <c r="AF11" s="724"/>
      <c r="AG11" s="724"/>
      <c r="AH11" s="724"/>
      <c r="AI11" s="724"/>
      <c r="AJ11" s="724"/>
      <c r="AK11" s="724"/>
      <c r="AL11" s="666" t="s">
        <v>130</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260778</v>
      </c>
      <c r="BH11" s="664"/>
      <c r="BI11" s="664"/>
      <c r="BJ11" s="664"/>
      <c r="BK11" s="664"/>
      <c r="BL11" s="664"/>
      <c r="BM11" s="664"/>
      <c r="BN11" s="665"/>
      <c r="BO11" s="723">
        <v>6.6</v>
      </c>
      <c r="BP11" s="723"/>
      <c r="BQ11" s="723"/>
      <c r="BR11" s="723"/>
      <c r="BS11" s="669">
        <v>19870</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203117</v>
      </c>
      <c r="CS11" s="664"/>
      <c r="CT11" s="664"/>
      <c r="CU11" s="664"/>
      <c r="CV11" s="664"/>
      <c r="CW11" s="664"/>
      <c r="CX11" s="664"/>
      <c r="CY11" s="665"/>
      <c r="CZ11" s="723">
        <v>1.5</v>
      </c>
      <c r="DA11" s="723"/>
      <c r="DB11" s="723"/>
      <c r="DC11" s="723"/>
      <c r="DD11" s="669">
        <v>86890</v>
      </c>
      <c r="DE11" s="664"/>
      <c r="DF11" s="664"/>
      <c r="DG11" s="664"/>
      <c r="DH11" s="664"/>
      <c r="DI11" s="664"/>
      <c r="DJ11" s="664"/>
      <c r="DK11" s="664"/>
      <c r="DL11" s="664"/>
      <c r="DM11" s="664"/>
      <c r="DN11" s="664"/>
      <c r="DO11" s="664"/>
      <c r="DP11" s="665"/>
      <c r="DQ11" s="669">
        <v>131435</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628435</v>
      </c>
      <c r="S12" s="664"/>
      <c r="T12" s="664"/>
      <c r="U12" s="664"/>
      <c r="V12" s="664"/>
      <c r="W12" s="664"/>
      <c r="X12" s="664"/>
      <c r="Y12" s="665"/>
      <c r="Z12" s="723">
        <v>4.5999999999999996</v>
      </c>
      <c r="AA12" s="723"/>
      <c r="AB12" s="723"/>
      <c r="AC12" s="723"/>
      <c r="AD12" s="724">
        <v>628435</v>
      </c>
      <c r="AE12" s="724"/>
      <c r="AF12" s="724"/>
      <c r="AG12" s="724"/>
      <c r="AH12" s="724"/>
      <c r="AI12" s="724"/>
      <c r="AJ12" s="724"/>
      <c r="AK12" s="724"/>
      <c r="AL12" s="666">
        <v>7.4</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1769423</v>
      </c>
      <c r="BH12" s="664"/>
      <c r="BI12" s="664"/>
      <c r="BJ12" s="664"/>
      <c r="BK12" s="664"/>
      <c r="BL12" s="664"/>
      <c r="BM12" s="664"/>
      <c r="BN12" s="665"/>
      <c r="BO12" s="723">
        <v>45.1</v>
      </c>
      <c r="BP12" s="723"/>
      <c r="BQ12" s="723"/>
      <c r="BR12" s="723"/>
      <c r="BS12" s="669" t="s">
        <v>130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107985</v>
      </c>
      <c r="CS12" s="664"/>
      <c r="CT12" s="664"/>
      <c r="CU12" s="664"/>
      <c r="CV12" s="664"/>
      <c r="CW12" s="664"/>
      <c r="CX12" s="664"/>
      <c r="CY12" s="665"/>
      <c r="CZ12" s="723">
        <v>0.8</v>
      </c>
      <c r="DA12" s="723"/>
      <c r="DB12" s="723"/>
      <c r="DC12" s="723"/>
      <c r="DD12" s="669">
        <v>25425</v>
      </c>
      <c r="DE12" s="664"/>
      <c r="DF12" s="664"/>
      <c r="DG12" s="664"/>
      <c r="DH12" s="664"/>
      <c r="DI12" s="664"/>
      <c r="DJ12" s="664"/>
      <c r="DK12" s="664"/>
      <c r="DL12" s="664"/>
      <c r="DM12" s="664"/>
      <c r="DN12" s="664"/>
      <c r="DO12" s="664"/>
      <c r="DP12" s="665"/>
      <c r="DQ12" s="669">
        <v>77609</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v>67819</v>
      </c>
      <c r="S13" s="664"/>
      <c r="T13" s="664"/>
      <c r="U13" s="664"/>
      <c r="V13" s="664"/>
      <c r="W13" s="664"/>
      <c r="X13" s="664"/>
      <c r="Y13" s="665"/>
      <c r="Z13" s="723">
        <v>0.5</v>
      </c>
      <c r="AA13" s="723"/>
      <c r="AB13" s="723"/>
      <c r="AC13" s="723"/>
      <c r="AD13" s="724">
        <v>67819</v>
      </c>
      <c r="AE13" s="724"/>
      <c r="AF13" s="724"/>
      <c r="AG13" s="724"/>
      <c r="AH13" s="724"/>
      <c r="AI13" s="724"/>
      <c r="AJ13" s="724"/>
      <c r="AK13" s="724"/>
      <c r="AL13" s="666">
        <v>0.8</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1744846</v>
      </c>
      <c r="BH13" s="664"/>
      <c r="BI13" s="664"/>
      <c r="BJ13" s="664"/>
      <c r="BK13" s="664"/>
      <c r="BL13" s="664"/>
      <c r="BM13" s="664"/>
      <c r="BN13" s="665"/>
      <c r="BO13" s="723">
        <v>44.5</v>
      </c>
      <c r="BP13" s="723"/>
      <c r="BQ13" s="723"/>
      <c r="BR13" s="723"/>
      <c r="BS13" s="669" t="s">
        <v>130</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1147549</v>
      </c>
      <c r="CS13" s="664"/>
      <c r="CT13" s="664"/>
      <c r="CU13" s="664"/>
      <c r="CV13" s="664"/>
      <c r="CW13" s="664"/>
      <c r="CX13" s="664"/>
      <c r="CY13" s="665"/>
      <c r="CZ13" s="723">
        <v>8.6999999999999993</v>
      </c>
      <c r="DA13" s="723"/>
      <c r="DB13" s="723"/>
      <c r="DC13" s="723"/>
      <c r="DD13" s="669">
        <v>444303</v>
      </c>
      <c r="DE13" s="664"/>
      <c r="DF13" s="664"/>
      <c r="DG13" s="664"/>
      <c r="DH13" s="664"/>
      <c r="DI13" s="664"/>
      <c r="DJ13" s="664"/>
      <c r="DK13" s="664"/>
      <c r="DL13" s="664"/>
      <c r="DM13" s="664"/>
      <c r="DN13" s="664"/>
      <c r="DO13" s="664"/>
      <c r="DP13" s="665"/>
      <c r="DQ13" s="669">
        <v>730190</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93354</v>
      </c>
      <c r="BH14" s="664"/>
      <c r="BI14" s="664"/>
      <c r="BJ14" s="664"/>
      <c r="BK14" s="664"/>
      <c r="BL14" s="664"/>
      <c r="BM14" s="664"/>
      <c r="BN14" s="665"/>
      <c r="BO14" s="723">
        <v>2.4</v>
      </c>
      <c r="BP14" s="723"/>
      <c r="BQ14" s="723"/>
      <c r="BR14" s="723"/>
      <c r="BS14" s="669" t="s">
        <v>130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669128</v>
      </c>
      <c r="CS14" s="664"/>
      <c r="CT14" s="664"/>
      <c r="CU14" s="664"/>
      <c r="CV14" s="664"/>
      <c r="CW14" s="664"/>
      <c r="CX14" s="664"/>
      <c r="CY14" s="665"/>
      <c r="CZ14" s="723">
        <v>5.0999999999999996</v>
      </c>
      <c r="DA14" s="723"/>
      <c r="DB14" s="723"/>
      <c r="DC14" s="723"/>
      <c r="DD14" s="669">
        <v>174986</v>
      </c>
      <c r="DE14" s="664"/>
      <c r="DF14" s="664"/>
      <c r="DG14" s="664"/>
      <c r="DH14" s="664"/>
      <c r="DI14" s="664"/>
      <c r="DJ14" s="664"/>
      <c r="DK14" s="664"/>
      <c r="DL14" s="664"/>
      <c r="DM14" s="664"/>
      <c r="DN14" s="664"/>
      <c r="DO14" s="664"/>
      <c r="DP14" s="665"/>
      <c r="DQ14" s="669">
        <v>396282</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28268</v>
      </c>
      <c r="S15" s="664"/>
      <c r="T15" s="664"/>
      <c r="U15" s="664"/>
      <c r="V15" s="664"/>
      <c r="W15" s="664"/>
      <c r="X15" s="664"/>
      <c r="Y15" s="665"/>
      <c r="Z15" s="723">
        <v>0.2</v>
      </c>
      <c r="AA15" s="723"/>
      <c r="AB15" s="723"/>
      <c r="AC15" s="723"/>
      <c r="AD15" s="724">
        <v>28268</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220768</v>
      </c>
      <c r="BH15" s="664"/>
      <c r="BI15" s="664"/>
      <c r="BJ15" s="664"/>
      <c r="BK15" s="664"/>
      <c r="BL15" s="664"/>
      <c r="BM15" s="664"/>
      <c r="BN15" s="665"/>
      <c r="BO15" s="723">
        <v>5.6</v>
      </c>
      <c r="BP15" s="723"/>
      <c r="BQ15" s="723"/>
      <c r="BR15" s="723"/>
      <c r="BS15" s="669" t="s">
        <v>130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2947332</v>
      </c>
      <c r="CS15" s="664"/>
      <c r="CT15" s="664"/>
      <c r="CU15" s="664"/>
      <c r="CV15" s="664"/>
      <c r="CW15" s="664"/>
      <c r="CX15" s="664"/>
      <c r="CY15" s="665"/>
      <c r="CZ15" s="723">
        <v>22.4</v>
      </c>
      <c r="DA15" s="723"/>
      <c r="DB15" s="723"/>
      <c r="DC15" s="723"/>
      <c r="DD15" s="669">
        <v>889467</v>
      </c>
      <c r="DE15" s="664"/>
      <c r="DF15" s="664"/>
      <c r="DG15" s="664"/>
      <c r="DH15" s="664"/>
      <c r="DI15" s="664"/>
      <c r="DJ15" s="664"/>
      <c r="DK15" s="664"/>
      <c r="DL15" s="664"/>
      <c r="DM15" s="664"/>
      <c r="DN15" s="664"/>
      <c r="DO15" s="664"/>
      <c r="DP15" s="665"/>
      <c r="DQ15" s="669">
        <v>2095467</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182</v>
      </c>
      <c r="S16" s="664"/>
      <c r="T16" s="664"/>
      <c r="U16" s="664"/>
      <c r="V16" s="664"/>
      <c r="W16" s="664"/>
      <c r="X16" s="664"/>
      <c r="Y16" s="665"/>
      <c r="Z16" s="723" t="s">
        <v>243</v>
      </c>
      <c r="AA16" s="723"/>
      <c r="AB16" s="723"/>
      <c r="AC16" s="723"/>
      <c r="AD16" s="724" t="s">
        <v>182</v>
      </c>
      <c r="AE16" s="724"/>
      <c r="AF16" s="724"/>
      <c r="AG16" s="724"/>
      <c r="AH16" s="724"/>
      <c r="AI16" s="724"/>
      <c r="AJ16" s="724"/>
      <c r="AK16" s="724"/>
      <c r="AL16" s="666" t="s">
        <v>130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13604</v>
      </c>
      <c r="CS16" s="664"/>
      <c r="CT16" s="664"/>
      <c r="CU16" s="664"/>
      <c r="CV16" s="664"/>
      <c r="CW16" s="664"/>
      <c r="CX16" s="664"/>
      <c r="CY16" s="665"/>
      <c r="CZ16" s="723">
        <v>0.1</v>
      </c>
      <c r="DA16" s="723"/>
      <c r="DB16" s="723"/>
      <c r="DC16" s="723"/>
      <c r="DD16" s="669" t="s">
        <v>243</v>
      </c>
      <c r="DE16" s="664"/>
      <c r="DF16" s="664"/>
      <c r="DG16" s="664"/>
      <c r="DH16" s="664"/>
      <c r="DI16" s="664"/>
      <c r="DJ16" s="664"/>
      <c r="DK16" s="664"/>
      <c r="DL16" s="664"/>
      <c r="DM16" s="664"/>
      <c r="DN16" s="664"/>
      <c r="DO16" s="664"/>
      <c r="DP16" s="665"/>
      <c r="DQ16" s="669" t="s">
        <v>130</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16468</v>
      </c>
      <c r="S17" s="664"/>
      <c r="T17" s="664"/>
      <c r="U17" s="664"/>
      <c r="V17" s="664"/>
      <c r="W17" s="664"/>
      <c r="X17" s="664"/>
      <c r="Y17" s="665"/>
      <c r="Z17" s="723">
        <v>0.1</v>
      </c>
      <c r="AA17" s="723"/>
      <c r="AB17" s="723"/>
      <c r="AC17" s="723"/>
      <c r="AD17" s="724">
        <v>16468</v>
      </c>
      <c r="AE17" s="724"/>
      <c r="AF17" s="724"/>
      <c r="AG17" s="724"/>
      <c r="AH17" s="724"/>
      <c r="AI17" s="724"/>
      <c r="AJ17" s="724"/>
      <c r="AK17" s="724"/>
      <c r="AL17" s="666">
        <v>0.2</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130</v>
      </c>
      <c r="BP17" s="723"/>
      <c r="BQ17" s="723"/>
      <c r="BR17" s="723"/>
      <c r="BS17" s="669" t="s">
        <v>243</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1251437</v>
      </c>
      <c r="CS17" s="664"/>
      <c r="CT17" s="664"/>
      <c r="CU17" s="664"/>
      <c r="CV17" s="664"/>
      <c r="CW17" s="664"/>
      <c r="CX17" s="664"/>
      <c r="CY17" s="665"/>
      <c r="CZ17" s="723">
        <v>9.5</v>
      </c>
      <c r="DA17" s="723"/>
      <c r="DB17" s="723"/>
      <c r="DC17" s="723"/>
      <c r="DD17" s="669" t="s">
        <v>243</v>
      </c>
      <c r="DE17" s="664"/>
      <c r="DF17" s="664"/>
      <c r="DG17" s="664"/>
      <c r="DH17" s="664"/>
      <c r="DI17" s="664"/>
      <c r="DJ17" s="664"/>
      <c r="DK17" s="664"/>
      <c r="DL17" s="664"/>
      <c r="DM17" s="664"/>
      <c r="DN17" s="664"/>
      <c r="DO17" s="664"/>
      <c r="DP17" s="665"/>
      <c r="DQ17" s="669">
        <v>1144149</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4145816</v>
      </c>
      <c r="S18" s="664"/>
      <c r="T18" s="664"/>
      <c r="U18" s="664"/>
      <c r="V18" s="664"/>
      <c r="W18" s="664"/>
      <c r="X18" s="664"/>
      <c r="Y18" s="665"/>
      <c r="Z18" s="723">
        <v>30.1</v>
      </c>
      <c r="AA18" s="723"/>
      <c r="AB18" s="723"/>
      <c r="AC18" s="723"/>
      <c r="AD18" s="724">
        <v>3716933</v>
      </c>
      <c r="AE18" s="724"/>
      <c r="AF18" s="724"/>
      <c r="AG18" s="724"/>
      <c r="AH18" s="724"/>
      <c r="AI18" s="724"/>
      <c r="AJ18" s="724"/>
      <c r="AK18" s="724"/>
      <c r="AL18" s="666">
        <v>43.7</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182</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3716933</v>
      </c>
      <c r="S19" s="664"/>
      <c r="T19" s="664"/>
      <c r="U19" s="664"/>
      <c r="V19" s="664"/>
      <c r="W19" s="664"/>
      <c r="X19" s="664"/>
      <c r="Y19" s="665"/>
      <c r="Z19" s="723">
        <v>27</v>
      </c>
      <c r="AA19" s="723"/>
      <c r="AB19" s="723"/>
      <c r="AC19" s="723"/>
      <c r="AD19" s="724">
        <v>3716933</v>
      </c>
      <c r="AE19" s="724"/>
      <c r="AF19" s="724"/>
      <c r="AG19" s="724"/>
      <c r="AH19" s="724"/>
      <c r="AI19" s="724"/>
      <c r="AJ19" s="724"/>
      <c r="AK19" s="724"/>
      <c r="AL19" s="666">
        <v>43.7</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18796</v>
      </c>
      <c r="BH19" s="664"/>
      <c r="BI19" s="664"/>
      <c r="BJ19" s="664"/>
      <c r="BK19" s="664"/>
      <c r="BL19" s="664"/>
      <c r="BM19" s="664"/>
      <c r="BN19" s="665"/>
      <c r="BO19" s="723">
        <v>0.5</v>
      </c>
      <c r="BP19" s="723"/>
      <c r="BQ19" s="723"/>
      <c r="BR19" s="723"/>
      <c r="BS19" s="669" t="s">
        <v>130</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275</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2">
      <c r="B20" s="658" t="s">
        <v>276</v>
      </c>
      <c r="C20" s="659"/>
      <c r="D20" s="659"/>
      <c r="E20" s="659"/>
      <c r="F20" s="659"/>
      <c r="G20" s="659"/>
      <c r="H20" s="659"/>
      <c r="I20" s="659"/>
      <c r="J20" s="659"/>
      <c r="K20" s="659"/>
      <c r="L20" s="659"/>
      <c r="M20" s="659"/>
      <c r="N20" s="659"/>
      <c r="O20" s="659"/>
      <c r="P20" s="659"/>
      <c r="Q20" s="660"/>
      <c r="R20" s="661">
        <v>428883</v>
      </c>
      <c r="S20" s="664"/>
      <c r="T20" s="664"/>
      <c r="U20" s="664"/>
      <c r="V20" s="664"/>
      <c r="W20" s="664"/>
      <c r="X20" s="664"/>
      <c r="Y20" s="665"/>
      <c r="Z20" s="723">
        <v>3.1</v>
      </c>
      <c r="AA20" s="723"/>
      <c r="AB20" s="723"/>
      <c r="AC20" s="723"/>
      <c r="AD20" s="724" t="s">
        <v>130</v>
      </c>
      <c r="AE20" s="724"/>
      <c r="AF20" s="724"/>
      <c r="AG20" s="724"/>
      <c r="AH20" s="724"/>
      <c r="AI20" s="724"/>
      <c r="AJ20" s="724"/>
      <c r="AK20" s="724"/>
      <c r="AL20" s="666" t="s">
        <v>275</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18796</v>
      </c>
      <c r="BH20" s="664"/>
      <c r="BI20" s="664"/>
      <c r="BJ20" s="664"/>
      <c r="BK20" s="664"/>
      <c r="BL20" s="664"/>
      <c r="BM20" s="664"/>
      <c r="BN20" s="665"/>
      <c r="BO20" s="723">
        <v>0.5</v>
      </c>
      <c r="BP20" s="723"/>
      <c r="BQ20" s="723"/>
      <c r="BR20" s="723"/>
      <c r="BS20" s="669" t="s">
        <v>243</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13180872</v>
      </c>
      <c r="CS20" s="664"/>
      <c r="CT20" s="664"/>
      <c r="CU20" s="664"/>
      <c r="CV20" s="664"/>
      <c r="CW20" s="664"/>
      <c r="CX20" s="664"/>
      <c r="CY20" s="665"/>
      <c r="CZ20" s="723">
        <v>100</v>
      </c>
      <c r="DA20" s="723"/>
      <c r="DB20" s="723"/>
      <c r="DC20" s="723"/>
      <c r="DD20" s="669">
        <v>1838464</v>
      </c>
      <c r="DE20" s="664"/>
      <c r="DF20" s="664"/>
      <c r="DG20" s="664"/>
      <c r="DH20" s="664"/>
      <c r="DI20" s="664"/>
      <c r="DJ20" s="664"/>
      <c r="DK20" s="664"/>
      <c r="DL20" s="664"/>
      <c r="DM20" s="664"/>
      <c r="DN20" s="664"/>
      <c r="DO20" s="664"/>
      <c r="DP20" s="665"/>
      <c r="DQ20" s="669">
        <v>9107180</v>
      </c>
      <c r="DR20" s="664"/>
      <c r="DS20" s="664"/>
      <c r="DT20" s="664"/>
      <c r="DU20" s="664"/>
      <c r="DV20" s="664"/>
      <c r="DW20" s="664"/>
      <c r="DX20" s="664"/>
      <c r="DY20" s="664"/>
      <c r="DZ20" s="664"/>
      <c r="EA20" s="664"/>
      <c r="EB20" s="664"/>
      <c r="EC20" s="704"/>
    </row>
    <row r="21" spans="2:133" ht="11.25" customHeight="1" x14ac:dyDescent="0.2">
      <c r="B21" s="658" t="s">
        <v>279</v>
      </c>
      <c r="C21" s="659"/>
      <c r="D21" s="659"/>
      <c r="E21" s="659"/>
      <c r="F21" s="659"/>
      <c r="G21" s="659"/>
      <c r="H21" s="659"/>
      <c r="I21" s="659"/>
      <c r="J21" s="659"/>
      <c r="K21" s="659"/>
      <c r="L21" s="659"/>
      <c r="M21" s="659"/>
      <c r="N21" s="659"/>
      <c r="O21" s="659"/>
      <c r="P21" s="659"/>
      <c r="Q21" s="660"/>
      <c r="R21" s="661" t="s">
        <v>182</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182</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18796</v>
      </c>
      <c r="BH21" s="664"/>
      <c r="BI21" s="664"/>
      <c r="BJ21" s="664"/>
      <c r="BK21" s="664"/>
      <c r="BL21" s="664"/>
      <c r="BM21" s="664"/>
      <c r="BN21" s="665"/>
      <c r="BO21" s="723">
        <v>0.5</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281</v>
      </c>
      <c r="C22" s="659"/>
      <c r="D22" s="659"/>
      <c r="E22" s="659"/>
      <c r="F22" s="659"/>
      <c r="G22" s="659"/>
      <c r="H22" s="659"/>
      <c r="I22" s="659"/>
      <c r="J22" s="659"/>
      <c r="K22" s="659"/>
      <c r="L22" s="659"/>
      <c r="M22" s="659"/>
      <c r="N22" s="659"/>
      <c r="O22" s="659"/>
      <c r="P22" s="659"/>
      <c r="Q22" s="660"/>
      <c r="R22" s="661">
        <v>8924856</v>
      </c>
      <c r="S22" s="664"/>
      <c r="T22" s="664"/>
      <c r="U22" s="664"/>
      <c r="V22" s="664"/>
      <c r="W22" s="664"/>
      <c r="X22" s="664"/>
      <c r="Y22" s="665"/>
      <c r="Z22" s="723">
        <v>64.7</v>
      </c>
      <c r="AA22" s="723"/>
      <c r="AB22" s="723"/>
      <c r="AC22" s="723"/>
      <c r="AD22" s="724">
        <v>8495973</v>
      </c>
      <c r="AE22" s="724"/>
      <c r="AF22" s="724"/>
      <c r="AG22" s="724"/>
      <c r="AH22" s="724"/>
      <c r="AI22" s="724"/>
      <c r="AJ22" s="724"/>
      <c r="AK22" s="724"/>
      <c r="AL22" s="666">
        <v>99.8</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284</v>
      </c>
      <c r="C23" s="659"/>
      <c r="D23" s="659"/>
      <c r="E23" s="659"/>
      <c r="F23" s="659"/>
      <c r="G23" s="659"/>
      <c r="H23" s="659"/>
      <c r="I23" s="659"/>
      <c r="J23" s="659"/>
      <c r="K23" s="659"/>
      <c r="L23" s="659"/>
      <c r="M23" s="659"/>
      <c r="N23" s="659"/>
      <c r="O23" s="659"/>
      <c r="P23" s="659"/>
      <c r="Q23" s="660"/>
      <c r="R23" s="661">
        <v>3453</v>
      </c>
      <c r="S23" s="664"/>
      <c r="T23" s="664"/>
      <c r="U23" s="664"/>
      <c r="V23" s="664"/>
      <c r="W23" s="664"/>
      <c r="X23" s="664"/>
      <c r="Y23" s="665"/>
      <c r="Z23" s="723">
        <v>0</v>
      </c>
      <c r="AA23" s="723"/>
      <c r="AB23" s="723"/>
      <c r="AC23" s="723"/>
      <c r="AD23" s="724">
        <v>3453</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243</v>
      </c>
      <c r="BP23" s="723"/>
      <c r="BQ23" s="723"/>
      <c r="BR23" s="723"/>
      <c r="BS23" s="669" t="s">
        <v>130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2">
      <c r="B24" s="658" t="s">
        <v>291</v>
      </c>
      <c r="C24" s="659"/>
      <c r="D24" s="659"/>
      <c r="E24" s="659"/>
      <c r="F24" s="659"/>
      <c r="G24" s="659"/>
      <c r="H24" s="659"/>
      <c r="I24" s="659"/>
      <c r="J24" s="659"/>
      <c r="K24" s="659"/>
      <c r="L24" s="659"/>
      <c r="M24" s="659"/>
      <c r="N24" s="659"/>
      <c r="O24" s="659"/>
      <c r="P24" s="659"/>
      <c r="Q24" s="660"/>
      <c r="R24" s="661">
        <v>268245</v>
      </c>
      <c r="S24" s="664"/>
      <c r="T24" s="664"/>
      <c r="U24" s="664"/>
      <c r="V24" s="664"/>
      <c r="W24" s="664"/>
      <c r="X24" s="664"/>
      <c r="Y24" s="665"/>
      <c r="Z24" s="723">
        <v>1.9</v>
      </c>
      <c r="AA24" s="723"/>
      <c r="AB24" s="723"/>
      <c r="AC24" s="723"/>
      <c r="AD24" s="724" t="s">
        <v>182</v>
      </c>
      <c r="AE24" s="724"/>
      <c r="AF24" s="724"/>
      <c r="AG24" s="724"/>
      <c r="AH24" s="724"/>
      <c r="AI24" s="724"/>
      <c r="AJ24" s="724"/>
      <c r="AK24" s="724"/>
      <c r="AL24" s="666" t="s">
        <v>130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275</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5556096</v>
      </c>
      <c r="CS24" s="727"/>
      <c r="CT24" s="727"/>
      <c r="CU24" s="727"/>
      <c r="CV24" s="727"/>
      <c r="CW24" s="727"/>
      <c r="CX24" s="727"/>
      <c r="CY24" s="773"/>
      <c r="CZ24" s="774">
        <v>42.2</v>
      </c>
      <c r="DA24" s="743"/>
      <c r="DB24" s="743"/>
      <c r="DC24" s="777"/>
      <c r="DD24" s="772">
        <v>3483965</v>
      </c>
      <c r="DE24" s="727"/>
      <c r="DF24" s="727"/>
      <c r="DG24" s="727"/>
      <c r="DH24" s="727"/>
      <c r="DI24" s="727"/>
      <c r="DJ24" s="727"/>
      <c r="DK24" s="773"/>
      <c r="DL24" s="772">
        <v>3366379</v>
      </c>
      <c r="DM24" s="727"/>
      <c r="DN24" s="727"/>
      <c r="DO24" s="727"/>
      <c r="DP24" s="727"/>
      <c r="DQ24" s="727"/>
      <c r="DR24" s="727"/>
      <c r="DS24" s="727"/>
      <c r="DT24" s="727"/>
      <c r="DU24" s="727"/>
      <c r="DV24" s="773"/>
      <c r="DW24" s="774">
        <v>37.6</v>
      </c>
      <c r="DX24" s="743"/>
      <c r="DY24" s="743"/>
      <c r="DZ24" s="743"/>
      <c r="EA24" s="743"/>
      <c r="EB24" s="743"/>
      <c r="EC24" s="775"/>
    </row>
    <row r="25" spans="2:133" ht="11.25" customHeight="1" x14ac:dyDescent="0.2">
      <c r="B25" s="658" t="s">
        <v>294</v>
      </c>
      <c r="C25" s="659"/>
      <c r="D25" s="659"/>
      <c r="E25" s="659"/>
      <c r="F25" s="659"/>
      <c r="G25" s="659"/>
      <c r="H25" s="659"/>
      <c r="I25" s="659"/>
      <c r="J25" s="659"/>
      <c r="K25" s="659"/>
      <c r="L25" s="659"/>
      <c r="M25" s="659"/>
      <c r="N25" s="659"/>
      <c r="O25" s="659"/>
      <c r="P25" s="659"/>
      <c r="Q25" s="660"/>
      <c r="R25" s="661">
        <v>232398</v>
      </c>
      <c r="S25" s="664"/>
      <c r="T25" s="664"/>
      <c r="U25" s="664"/>
      <c r="V25" s="664"/>
      <c r="W25" s="664"/>
      <c r="X25" s="664"/>
      <c r="Y25" s="665"/>
      <c r="Z25" s="723">
        <v>1.7</v>
      </c>
      <c r="AA25" s="723"/>
      <c r="AB25" s="723"/>
      <c r="AC25" s="723"/>
      <c r="AD25" s="724">
        <v>6445</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1829053</v>
      </c>
      <c r="CS25" s="662"/>
      <c r="CT25" s="662"/>
      <c r="CU25" s="662"/>
      <c r="CV25" s="662"/>
      <c r="CW25" s="662"/>
      <c r="CX25" s="662"/>
      <c r="CY25" s="663"/>
      <c r="CZ25" s="666">
        <v>13.9</v>
      </c>
      <c r="DA25" s="695"/>
      <c r="DB25" s="695"/>
      <c r="DC25" s="696"/>
      <c r="DD25" s="669">
        <v>1623722</v>
      </c>
      <c r="DE25" s="662"/>
      <c r="DF25" s="662"/>
      <c r="DG25" s="662"/>
      <c r="DH25" s="662"/>
      <c r="DI25" s="662"/>
      <c r="DJ25" s="662"/>
      <c r="DK25" s="663"/>
      <c r="DL25" s="669">
        <v>1513599</v>
      </c>
      <c r="DM25" s="662"/>
      <c r="DN25" s="662"/>
      <c r="DO25" s="662"/>
      <c r="DP25" s="662"/>
      <c r="DQ25" s="662"/>
      <c r="DR25" s="662"/>
      <c r="DS25" s="662"/>
      <c r="DT25" s="662"/>
      <c r="DU25" s="662"/>
      <c r="DV25" s="663"/>
      <c r="DW25" s="666">
        <v>16.899999999999999</v>
      </c>
      <c r="DX25" s="695"/>
      <c r="DY25" s="695"/>
      <c r="DZ25" s="695"/>
      <c r="EA25" s="695"/>
      <c r="EB25" s="695"/>
      <c r="EC25" s="697"/>
    </row>
    <row r="26" spans="2:133" ht="11.25" customHeight="1" x14ac:dyDescent="0.2">
      <c r="B26" s="658" t="s">
        <v>297</v>
      </c>
      <c r="C26" s="659"/>
      <c r="D26" s="659"/>
      <c r="E26" s="659"/>
      <c r="F26" s="659"/>
      <c r="G26" s="659"/>
      <c r="H26" s="659"/>
      <c r="I26" s="659"/>
      <c r="J26" s="659"/>
      <c r="K26" s="659"/>
      <c r="L26" s="659"/>
      <c r="M26" s="659"/>
      <c r="N26" s="659"/>
      <c r="O26" s="659"/>
      <c r="P26" s="659"/>
      <c r="Q26" s="660"/>
      <c r="R26" s="661">
        <v>19200</v>
      </c>
      <c r="S26" s="664"/>
      <c r="T26" s="664"/>
      <c r="U26" s="664"/>
      <c r="V26" s="664"/>
      <c r="W26" s="664"/>
      <c r="X26" s="664"/>
      <c r="Y26" s="665"/>
      <c r="Z26" s="723">
        <v>0.1</v>
      </c>
      <c r="AA26" s="723"/>
      <c r="AB26" s="723"/>
      <c r="AC26" s="723"/>
      <c r="AD26" s="724" t="s">
        <v>275</v>
      </c>
      <c r="AE26" s="724"/>
      <c r="AF26" s="724"/>
      <c r="AG26" s="724"/>
      <c r="AH26" s="724"/>
      <c r="AI26" s="724"/>
      <c r="AJ26" s="724"/>
      <c r="AK26" s="724"/>
      <c r="AL26" s="666" t="s">
        <v>130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130</v>
      </c>
      <c r="BP26" s="723"/>
      <c r="BQ26" s="723"/>
      <c r="BR26" s="723"/>
      <c r="BS26" s="669" t="s">
        <v>182</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1160404</v>
      </c>
      <c r="CS26" s="664"/>
      <c r="CT26" s="664"/>
      <c r="CU26" s="664"/>
      <c r="CV26" s="664"/>
      <c r="CW26" s="664"/>
      <c r="CX26" s="664"/>
      <c r="CY26" s="665"/>
      <c r="CZ26" s="666">
        <v>8.8000000000000007</v>
      </c>
      <c r="DA26" s="695"/>
      <c r="DB26" s="695"/>
      <c r="DC26" s="696"/>
      <c r="DD26" s="669">
        <v>971829</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2">
      <c r="B27" s="658" t="s">
        <v>300</v>
      </c>
      <c r="C27" s="659"/>
      <c r="D27" s="659"/>
      <c r="E27" s="659"/>
      <c r="F27" s="659"/>
      <c r="G27" s="659"/>
      <c r="H27" s="659"/>
      <c r="I27" s="659"/>
      <c r="J27" s="659"/>
      <c r="K27" s="659"/>
      <c r="L27" s="659"/>
      <c r="M27" s="659"/>
      <c r="N27" s="659"/>
      <c r="O27" s="659"/>
      <c r="P27" s="659"/>
      <c r="Q27" s="660"/>
      <c r="R27" s="661">
        <v>1482461</v>
      </c>
      <c r="S27" s="664"/>
      <c r="T27" s="664"/>
      <c r="U27" s="664"/>
      <c r="V27" s="664"/>
      <c r="W27" s="664"/>
      <c r="X27" s="664"/>
      <c r="Y27" s="665"/>
      <c r="Z27" s="723">
        <v>10.7</v>
      </c>
      <c r="AA27" s="723"/>
      <c r="AB27" s="723"/>
      <c r="AC27" s="723"/>
      <c r="AD27" s="724" t="s">
        <v>130</v>
      </c>
      <c r="AE27" s="724"/>
      <c r="AF27" s="724"/>
      <c r="AG27" s="724"/>
      <c r="AH27" s="724"/>
      <c r="AI27" s="724"/>
      <c r="AJ27" s="724"/>
      <c r="AK27" s="724"/>
      <c r="AL27" s="666" t="s">
        <v>243</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3922206</v>
      </c>
      <c r="BH27" s="664"/>
      <c r="BI27" s="664"/>
      <c r="BJ27" s="664"/>
      <c r="BK27" s="664"/>
      <c r="BL27" s="664"/>
      <c r="BM27" s="664"/>
      <c r="BN27" s="665"/>
      <c r="BO27" s="723">
        <v>100</v>
      </c>
      <c r="BP27" s="723"/>
      <c r="BQ27" s="723"/>
      <c r="BR27" s="723"/>
      <c r="BS27" s="669">
        <v>19870</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2475606</v>
      </c>
      <c r="CS27" s="662"/>
      <c r="CT27" s="662"/>
      <c r="CU27" s="662"/>
      <c r="CV27" s="662"/>
      <c r="CW27" s="662"/>
      <c r="CX27" s="662"/>
      <c r="CY27" s="663"/>
      <c r="CZ27" s="666">
        <v>18.8</v>
      </c>
      <c r="DA27" s="695"/>
      <c r="DB27" s="695"/>
      <c r="DC27" s="696"/>
      <c r="DD27" s="669">
        <v>716094</v>
      </c>
      <c r="DE27" s="662"/>
      <c r="DF27" s="662"/>
      <c r="DG27" s="662"/>
      <c r="DH27" s="662"/>
      <c r="DI27" s="662"/>
      <c r="DJ27" s="662"/>
      <c r="DK27" s="663"/>
      <c r="DL27" s="669">
        <v>708631</v>
      </c>
      <c r="DM27" s="662"/>
      <c r="DN27" s="662"/>
      <c r="DO27" s="662"/>
      <c r="DP27" s="662"/>
      <c r="DQ27" s="662"/>
      <c r="DR27" s="662"/>
      <c r="DS27" s="662"/>
      <c r="DT27" s="662"/>
      <c r="DU27" s="662"/>
      <c r="DV27" s="663"/>
      <c r="DW27" s="666">
        <v>7.9</v>
      </c>
      <c r="DX27" s="695"/>
      <c r="DY27" s="695"/>
      <c r="DZ27" s="695"/>
      <c r="EA27" s="695"/>
      <c r="EB27" s="695"/>
      <c r="EC27" s="697"/>
    </row>
    <row r="28" spans="2:133" ht="11.25" customHeight="1" x14ac:dyDescent="0.2">
      <c r="B28" s="766" t="s">
        <v>303</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243</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1251437</v>
      </c>
      <c r="CS28" s="664"/>
      <c r="CT28" s="664"/>
      <c r="CU28" s="664"/>
      <c r="CV28" s="664"/>
      <c r="CW28" s="664"/>
      <c r="CX28" s="664"/>
      <c r="CY28" s="665"/>
      <c r="CZ28" s="666">
        <v>9.5</v>
      </c>
      <c r="DA28" s="695"/>
      <c r="DB28" s="695"/>
      <c r="DC28" s="696"/>
      <c r="DD28" s="669">
        <v>1144149</v>
      </c>
      <c r="DE28" s="664"/>
      <c r="DF28" s="664"/>
      <c r="DG28" s="664"/>
      <c r="DH28" s="664"/>
      <c r="DI28" s="664"/>
      <c r="DJ28" s="664"/>
      <c r="DK28" s="665"/>
      <c r="DL28" s="669">
        <v>1144149</v>
      </c>
      <c r="DM28" s="664"/>
      <c r="DN28" s="664"/>
      <c r="DO28" s="664"/>
      <c r="DP28" s="664"/>
      <c r="DQ28" s="664"/>
      <c r="DR28" s="664"/>
      <c r="DS28" s="664"/>
      <c r="DT28" s="664"/>
      <c r="DU28" s="664"/>
      <c r="DV28" s="665"/>
      <c r="DW28" s="666">
        <v>12.8</v>
      </c>
      <c r="DX28" s="695"/>
      <c r="DY28" s="695"/>
      <c r="DZ28" s="695"/>
      <c r="EA28" s="695"/>
      <c r="EB28" s="695"/>
      <c r="EC28" s="697"/>
    </row>
    <row r="29" spans="2:133" ht="11.25" customHeight="1" x14ac:dyDescent="0.2">
      <c r="B29" s="658" t="s">
        <v>305</v>
      </c>
      <c r="C29" s="659"/>
      <c r="D29" s="659"/>
      <c r="E29" s="659"/>
      <c r="F29" s="659"/>
      <c r="G29" s="659"/>
      <c r="H29" s="659"/>
      <c r="I29" s="659"/>
      <c r="J29" s="659"/>
      <c r="K29" s="659"/>
      <c r="L29" s="659"/>
      <c r="M29" s="659"/>
      <c r="N29" s="659"/>
      <c r="O29" s="659"/>
      <c r="P29" s="659"/>
      <c r="Q29" s="660"/>
      <c r="R29" s="661">
        <v>743568</v>
      </c>
      <c r="S29" s="664"/>
      <c r="T29" s="664"/>
      <c r="U29" s="664"/>
      <c r="V29" s="664"/>
      <c r="W29" s="664"/>
      <c r="X29" s="664"/>
      <c r="Y29" s="665"/>
      <c r="Z29" s="723">
        <v>5.4</v>
      </c>
      <c r="AA29" s="723"/>
      <c r="AB29" s="723"/>
      <c r="AC29" s="723"/>
      <c r="AD29" s="724" t="s">
        <v>130</v>
      </c>
      <c r="AE29" s="724"/>
      <c r="AF29" s="724"/>
      <c r="AG29" s="724"/>
      <c r="AH29" s="724"/>
      <c r="AI29" s="724"/>
      <c r="AJ29" s="724"/>
      <c r="AK29" s="724"/>
      <c r="AL29" s="666" t="s">
        <v>130</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1251437</v>
      </c>
      <c r="CS29" s="662"/>
      <c r="CT29" s="662"/>
      <c r="CU29" s="662"/>
      <c r="CV29" s="662"/>
      <c r="CW29" s="662"/>
      <c r="CX29" s="662"/>
      <c r="CY29" s="663"/>
      <c r="CZ29" s="666">
        <v>9.5</v>
      </c>
      <c r="DA29" s="695"/>
      <c r="DB29" s="695"/>
      <c r="DC29" s="696"/>
      <c r="DD29" s="669">
        <v>1144149</v>
      </c>
      <c r="DE29" s="662"/>
      <c r="DF29" s="662"/>
      <c r="DG29" s="662"/>
      <c r="DH29" s="662"/>
      <c r="DI29" s="662"/>
      <c r="DJ29" s="662"/>
      <c r="DK29" s="663"/>
      <c r="DL29" s="669">
        <v>1144149</v>
      </c>
      <c r="DM29" s="662"/>
      <c r="DN29" s="662"/>
      <c r="DO29" s="662"/>
      <c r="DP29" s="662"/>
      <c r="DQ29" s="662"/>
      <c r="DR29" s="662"/>
      <c r="DS29" s="662"/>
      <c r="DT29" s="662"/>
      <c r="DU29" s="662"/>
      <c r="DV29" s="663"/>
      <c r="DW29" s="666">
        <v>12.8</v>
      </c>
      <c r="DX29" s="695"/>
      <c r="DY29" s="695"/>
      <c r="DZ29" s="695"/>
      <c r="EA29" s="695"/>
      <c r="EB29" s="695"/>
      <c r="EC29" s="697"/>
    </row>
    <row r="30" spans="2:133" ht="11.25" customHeight="1" x14ac:dyDescent="0.2">
      <c r="B30" s="658" t="s">
        <v>310</v>
      </c>
      <c r="C30" s="659"/>
      <c r="D30" s="659"/>
      <c r="E30" s="659"/>
      <c r="F30" s="659"/>
      <c r="G30" s="659"/>
      <c r="H30" s="659"/>
      <c r="I30" s="659"/>
      <c r="J30" s="659"/>
      <c r="K30" s="659"/>
      <c r="L30" s="659"/>
      <c r="M30" s="659"/>
      <c r="N30" s="659"/>
      <c r="O30" s="659"/>
      <c r="P30" s="659"/>
      <c r="Q30" s="660"/>
      <c r="R30" s="661">
        <v>94831</v>
      </c>
      <c r="S30" s="664"/>
      <c r="T30" s="664"/>
      <c r="U30" s="664"/>
      <c r="V30" s="664"/>
      <c r="W30" s="664"/>
      <c r="X30" s="664"/>
      <c r="Y30" s="665"/>
      <c r="Z30" s="723">
        <v>0.7</v>
      </c>
      <c r="AA30" s="723"/>
      <c r="AB30" s="723"/>
      <c r="AC30" s="723"/>
      <c r="AD30" s="724">
        <v>5968</v>
      </c>
      <c r="AE30" s="724"/>
      <c r="AF30" s="724"/>
      <c r="AG30" s="724"/>
      <c r="AH30" s="724"/>
      <c r="AI30" s="724"/>
      <c r="AJ30" s="724"/>
      <c r="AK30" s="724"/>
      <c r="AL30" s="666">
        <v>0.1</v>
      </c>
      <c r="AM30" s="667"/>
      <c r="AN30" s="667"/>
      <c r="AO30" s="725"/>
      <c r="AP30" s="751" t="s">
        <v>311</v>
      </c>
      <c r="AQ30" s="752"/>
      <c r="AR30" s="752"/>
      <c r="AS30" s="752"/>
      <c r="AT30" s="757" t="s">
        <v>312</v>
      </c>
      <c r="AU30" s="229"/>
      <c r="AV30" s="229"/>
      <c r="AW30" s="229"/>
      <c r="AX30" s="760" t="s">
        <v>188</v>
      </c>
      <c r="AY30" s="761"/>
      <c r="AZ30" s="761"/>
      <c r="BA30" s="761"/>
      <c r="BB30" s="761"/>
      <c r="BC30" s="761"/>
      <c r="BD30" s="761"/>
      <c r="BE30" s="761"/>
      <c r="BF30" s="762"/>
      <c r="BG30" s="741">
        <v>98.9</v>
      </c>
      <c r="BH30" s="742"/>
      <c r="BI30" s="742"/>
      <c r="BJ30" s="742"/>
      <c r="BK30" s="742"/>
      <c r="BL30" s="742"/>
      <c r="BM30" s="743">
        <v>95.5</v>
      </c>
      <c r="BN30" s="742"/>
      <c r="BO30" s="742"/>
      <c r="BP30" s="742"/>
      <c r="BQ30" s="744"/>
      <c r="BR30" s="741">
        <v>98.8</v>
      </c>
      <c r="BS30" s="742"/>
      <c r="BT30" s="742"/>
      <c r="BU30" s="742"/>
      <c r="BV30" s="742"/>
      <c r="BW30" s="742"/>
      <c r="BX30" s="743">
        <v>90.6</v>
      </c>
      <c r="BY30" s="742"/>
      <c r="BZ30" s="742"/>
      <c r="CA30" s="742"/>
      <c r="CB30" s="744"/>
      <c r="CD30" s="747"/>
      <c r="CE30" s="748"/>
      <c r="CF30" s="705" t="s">
        <v>313</v>
      </c>
      <c r="CG30" s="702"/>
      <c r="CH30" s="702"/>
      <c r="CI30" s="702"/>
      <c r="CJ30" s="702"/>
      <c r="CK30" s="702"/>
      <c r="CL30" s="702"/>
      <c r="CM30" s="702"/>
      <c r="CN30" s="702"/>
      <c r="CO30" s="702"/>
      <c r="CP30" s="702"/>
      <c r="CQ30" s="703"/>
      <c r="CR30" s="661">
        <v>1169810</v>
      </c>
      <c r="CS30" s="664"/>
      <c r="CT30" s="664"/>
      <c r="CU30" s="664"/>
      <c r="CV30" s="664"/>
      <c r="CW30" s="664"/>
      <c r="CX30" s="664"/>
      <c r="CY30" s="665"/>
      <c r="CZ30" s="666">
        <v>8.9</v>
      </c>
      <c r="DA30" s="695"/>
      <c r="DB30" s="695"/>
      <c r="DC30" s="696"/>
      <c r="DD30" s="669">
        <v>1069959</v>
      </c>
      <c r="DE30" s="664"/>
      <c r="DF30" s="664"/>
      <c r="DG30" s="664"/>
      <c r="DH30" s="664"/>
      <c r="DI30" s="664"/>
      <c r="DJ30" s="664"/>
      <c r="DK30" s="665"/>
      <c r="DL30" s="669">
        <v>1069959</v>
      </c>
      <c r="DM30" s="664"/>
      <c r="DN30" s="664"/>
      <c r="DO30" s="664"/>
      <c r="DP30" s="664"/>
      <c r="DQ30" s="664"/>
      <c r="DR30" s="664"/>
      <c r="DS30" s="664"/>
      <c r="DT30" s="664"/>
      <c r="DU30" s="664"/>
      <c r="DV30" s="665"/>
      <c r="DW30" s="666">
        <v>11.9</v>
      </c>
      <c r="DX30" s="695"/>
      <c r="DY30" s="695"/>
      <c r="DZ30" s="695"/>
      <c r="EA30" s="695"/>
      <c r="EB30" s="695"/>
      <c r="EC30" s="697"/>
    </row>
    <row r="31" spans="2:133" ht="11.25" customHeight="1" x14ac:dyDescent="0.2">
      <c r="B31" s="658" t="s">
        <v>314</v>
      </c>
      <c r="C31" s="659"/>
      <c r="D31" s="659"/>
      <c r="E31" s="659"/>
      <c r="F31" s="659"/>
      <c r="G31" s="659"/>
      <c r="H31" s="659"/>
      <c r="I31" s="659"/>
      <c r="J31" s="659"/>
      <c r="K31" s="659"/>
      <c r="L31" s="659"/>
      <c r="M31" s="659"/>
      <c r="N31" s="659"/>
      <c r="O31" s="659"/>
      <c r="P31" s="659"/>
      <c r="Q31" s="660"/>
      <c r="R31" s="661">
        <v>20716</v>
      </c>
      <c r="S31" s="664"/>
      <c r="T31" s="664"/>
      <c r="U31" s="664"/>
      <c r="V31" s="664"/>
      <c r="W31" s="664"/>
      <c r="X31" s="664"/>
      <c r="Y31" s="665"/>
      <c r="Z31" s="723">
        <v>0.2</v>
      </c>
      <c r="AA31" s="723"/>
      <c r="AB31" s="723"/>
      <c r="AC31" s="723"/>
      <c r="AD31" s="724" t="s">
        <v>243</v>
      </c>
      <c r="AE31" s="724"/>
      <c r="AF31" s="724"/>
      <c r="AG31" s="724"/>
      <c r="AH31" s="724"/>
      <c r="AI31" s="724"/>
      <c r="AJ31" s="724"/>
      <c r="AK31" s="724"/>
      <c r="AL31" s="666" t="s">
        <v>130</v>
      </c>
      <c r="AM31" s="667"/>
      <c r="AN31" s="667"/>
      <c r="AO31" s="725"/>
      <c r="AP31" s="753"/>
      <c r="AQ31" s="754"/>
      <c r="AR31" s="754"/>
      <c r="AS31" s="754"/>
      <c r="AT31" s="758"/>
      <c r="AU31" s="228" t="s">
        <v>315</v>
      </c>
      <c r="AV31" s="228"/>
      <c r="AW31" s="228"/>
      <c r="AX31" s="658" t="s">
        <v>316</v>
      </c>
      <c r="AY31" s="659"/>
      <c r="AZ31" s="659"/>
      <c r="BA31" s="659"/>
      <c r="BB31" s="659"/>
      <c r="BC31" s="659"/>
      <c r="BD31" s="659"/>
      <c r="BE31" s="659"/>
      <c r="BF31" s="660"/>
      <c r="BG31" s="739">
        <v>99.2</v>
      </c>
      <c r="BH31" s="662"/>
      <c r="BI31" s="662"/>
      <c r="BJ31" s="662"/>
      <c r="BK31" s="662"/>
      <c r="BL31" s="662"/>
      <c r="BM31" s="667">
        <v>96.8</v>
      </c>
      <c r="BN31" s="740"/>
      <c r="BO31" s="740"/>
      <c r="BP31" s="740"/>
      <c r="BQ31" s="701"/>
      <c r="BR31" s="739">
        <v>99.1</v>
      </c>
      <c r="BS31" s="662"/>
      <c r="BT31" s="662"/>
      <c r="BU31" s="662"/>
      <c r="BV31" s="662"/>
      <c r="BW31" s="662"/>
      <c r="BX31" s="667">
        <v>95.8</v>
      </c>
      <c r="BY31" s="740"/>
      <c r="BZ31" s="740"/>
      <c r="CA31" s="740"/>
      <c r="CB31" s="701"/>
      <c r="CD31" s="747"/>
      <c r="CE31" s="748"/>
      <c r="CF31" s="705" t="s">
        <v>317</v>
      </c>
      <c r="CG31" s="702"/>
      <c r="CH31" s="702"/>
      <c r="CI31" s="702"/>
      <c r="CJ31" s="702"/>
      <c r="CK31" s="702"/>
      <c r="CL31" s="702"/>
      <c r="CM31" s="702"/>
      <c r="CN31" s="702"/>
      <c r="CO31" s="702"/>
      <c r="CP31" s="702"/>
      <c r="CQ31" s="703"/>
      <c r="CR31" s="661">
        <v>81627</v>
      </c>
      <c r="CS31" s="662"/>
      <c r="CT31" s="662"/>
      <c r="CU31" s="662"/>
      <c r="CV31" s="662"/>
      <c r="CW31" s="662"/>
      <c r="CX31" s="662"/>
      <c r="CY31" s="663"/>
      <c r="CZ31" s="666">
        <v>0.6</v>
      </c>
      <c r="DA31" s="695"/>
      <c r="DB31" s="695"/>
      <c r="DC31" s="696"/>
      <c r="DD31" s="669">
        <v>74190</v>
      </c>
      <c r="DE31" s="662"/>
      <c r="DF31" s="662"/>
      <c r="DG31" s="662"/>
      <c r="DH31" s="662"/>
      <c r="DI31" s="662"/>
      <c r="DJ31" s="662"/>
      <c r="DK31" s="663"/>
      <c r="DL31" s="669">
        <v>74190</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2">
      <c r="B32" s="658" t="s">
        <v>318</v>
      </c>
      <c r="C32" s="659"/>
      <c r="D32" s="659"/>
      <c r="E32" s="659"/>
      <c r="F32" s="659"/>
      <c r="G32" s="659"/>
      <c r="H32" s="659"/>
      <c r="I32" s="659"/>
      <c r="J32" s="659"/>
      <c r="K32" s="659"/>
      <c r="L32" s="659"/>
      <c r="M32" s="659"/>
      <c r="N32" s="659"/>
      <c r="O32" s="659"/>
      <c r="P32" s="659"/>
      <c r="Q32" s="660"/>
      <c r="R32" s="661">
        <v>781937</v>
      </c>
      <c r="S32" s="664"/>
      <c r="T32" s="664"/>
      <c r="U32" s="664"/>
      <c r="V32" s="664"/>
      <c r="W32" s="664"/>
      <c r="X32" s="664"/>
      <c r="Y32" s="665"/>
      <c r="Z32" s="723">
        <v>5.7</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0"/>
      <c r="AV32" s="230"/>
      <c r="AW32" s="230"/>
      <c r="AX32" s="673" t="s">
        <v>319</v>
      </c>
      <c r="AY32" s="674"/>
      <c r="AZ32" s="674"/>
      <c r="BA32" s="674"/>
      <c r="BB32" s="674"/>
      <c r="BC32" s="674"/>
      <c r="BD32" s="674"/>
      <c r="BE32" s="674"/>
      <c r="BF32" s="675"/>
      <c r="BG32" s="738">
        <v>98.6</v>
      </c>
      <c r="BH32" s="677"/>
      <c r="BI32" s="677"/>
      <c r="BJ32" s="677"/>
      <c r="BK32" s="677"/>
      <c r="BL32" s="677"/>
      <c r="BM32" s="721">
        <v>94.1</v>
      </c>
      <c r="BN32" s="677"/>
      <c r="BO32" s="677"/>
      <c r="BP32" s="677"/>
      <c r="BQ32" s="714"/>
      <c r="BR32" s="738">
        <v>98.5</v>
      </c>
      <c r="BS32" s="677"/>
      <c r="BT32" s="677"/>
      <c r="BU32" s="677"/>
      <c r="BV32" s="677"/>
      <c r="BW32" s="677"/>
      <c r="BX32" s="721">
        <v>85.5</v>
      </c>
      <c r="BY32" s="677"/>
      <c r="BZ32" s="677"/>
      <c r="CA32" s="677"/>
      <c r="CB32" s="714"/>
      <c r="CD32" s="749"/>
      <c r="CE32" s="750"/>
      <c r="CF32" s="705" t="s">
        <v>320</v>
      </c>
      <c r="CG32" s="702"/>
      <c r="CH32" s="702"/>
      <c r="CI32" s="702"/>
      <c r="CJ32" s="702"/>
      <c r="CK32" s="702"/>
      <c r="CL32" s="702"/>
      <c r="CM32" s="702"/>
      <c r="CN32" s="702"/>
      <c r="CO32" s="702"/>
      <c r="CP32" s="702"/>
      <c r="CQ32" s="703"/>
      <c r="CR32" s="661" t="s">
        <v>182</v>
      </c>
      <c r="CS32" s="664"/>
      <c r="CT32" s="664"/>
      <c r="CU32" s="664"/>
      <c r="CV32" s="664"/>
      <c r="CW32" s="664"/>
      <c r="CX32" s="664"/>
      <c r="CY32" s="665"/>
      <c r="CZ32" s="666" t="s">
        <v>182</v>
      </c>
      <c r="DA32" s="695"/>
      <c r="DB32" s="695"/>
      <c r="DC32" s="696"/>
      <c r="DD32" s="669" t="s">
        <v>130</v>
      </c>
      <c r="DE32" s="664"/>
      <c r="DF32" s="664"/>
      <c r="DG32" s="664"/>
      <c r="DH32" s="664"/>
      <c r="DI32" s="664"/>
      <c r="DJ32" s="664"/>
      <c r="DK32" s="665"/>
      <c r="DL32" s="669" t="s">
        <v>130</v>
      </c>
      <c r="DM32" s="664"/>
      <c r="DN32" s="664"/>
      <c r="DO32" s="664"/>
      <c r="DP32" s="664"/>
      <c r="DQ32" s="664"/>
      <c r="DR32" s="664"/>
      <c r="DS32" s="664"/>
      <c r="DT32" s="664"/>
      <c r="DU32" s="664"/>
      <c r="DV32" s="665"/>
      <c r="DW32" s="666" t="s">
        <v>130</v>
      </c>
      <c r="DX32" s="695"/>
      <c r="DY32" s="695"/>
      <c r="DZ32" s="695"/>
      <c r="EA32" s="695"/>
      <c r="EB32" s="695"/>
      <c r="EC32" s="697"/>
    </row>
    <row r="33" spans="2:133" ht="11.25" customHeight="1" x14ac:dyDescent="0.2">
      <c r="B33" s="658" t="s">
        <v>321</v>
      </c>
      <c r="C33" s="659"/>
      <c r="D33" s="659"/>
      <c r="E33" s="659"/>
      <c r="F33" s="659"/>
      <c r="G33" s="659"/>
      <c r="H33" s="659"/>
      <c r="I33" s="659"/>
      <c r="J33" s="659"/>
      <c r="K33" s="659"/>
      <c r="L33" s="659"/>
      <c r="M33" s="659"/>
      <c r="N33" s="659"/>
      <c r="O33" s="659"/>
      <c r="P33" s="659"/>
      <c r="Q33" s="660"/>
      <c r="R33" s="661">
        <v>131839</v>
      </c>
      <c r="S33" s="664"/>
      <c r="T33" s="664"/>
      <c r="U33" s="664"/>
      <c r="V33" s="664"/>
      <c r="W33" s="664"/>
      <c r="X33" s="664"/>
      <c r="Y33" s="665"/>
      <c r="Z33" s="723">
        <v>1</v>
      </c>
      <c r="AA33" s="723"/>
      <c r="AB33" s="723"/>
      <c r="AC33" s="723"/>
      <c r="AD33" s="724" t="s">
        <v>275</v>
      </c>
      <c r="AE33" s="724"/>
      <c r="AF33" s="724"/>
      <c r="AG33" s="724"/>
      <c r="AH33" s="724"/>
      <c r="AI33" s="724"/>
      <c r="AJ33" s="724"/>
      <c r="AK33" s="724"/>
      <c r="AL33" s="666" t="s">
        <v>130</v>
      </c>
      <c r="AM33" s="667"/>
      <c r="AN33" s="667"/>
      <c r="AO33" s="725"/>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705" t="s">
        <v>322</v>
      </c>
      <c r="CE33" s="702"/>
      <c r="CF33" s="702"/>
      <c r="CG33" s="702"/>
      <c r="CH33" s="702"/>
      <c r="CI33" s="702"/>
      <c r="CJ33" s="702"/>
      <c r="CK33" s="702"/>
      <c r="CL33" s="702"/>
      <c r="CM33" s="702"/>
      <c r="CN33" s="702"/>
      <c r="CO33" s="702"/>
      <c r="CP33" s="702"/>
      <c r="CQ33" s="703"/>
      <c r="CR33" s="661">
        <v>5772708</v>
      </c>
      <c r="CS33" s="662"/>
      <c r="CT33" s="662"/>
      <c r="CU33" s="662"/>
      <c r="CV33" s="662"/>
      <c r="CW33" s="662"/>
      <c r="CX33" s="662"/>
      <c r="CY33" s="663"/>
      <c r="CZ33" s="666">
        <v>43.8</v>
      </c>
      <c r="DA33" s="695"/>
      <c r="DB33" s="695"/>
      <c r="DC33" s="696"/>
      <c r="DD33" s="669">
        <v>5241094</v>
      </c>
      <c r="DE33" s="662"/>
      <c r="DF33" s="662"/>
      <c r="DG33" s="662"/>
      <c r="DH33" s="662"/>
      <c r="DI33" s="662"/>
      <c r="DJ33" s="662"/>
      <c r="DK33" s="663"/>
      <c r="DL33" s="669">
        <v>4389740</v>
      </c>
      <c r="DM33" s="662"/>
      <c r="DN33" s="662"/>
      <c r="DO33" s="662"/>
      <c r="DP33" s="662"/>
      <c r="DQ33" s="662"/>
      <c r="DR33" s="662"/>
      <c r="DS33" s="662"/>
      <c r="DT33" s="662"/>
      <c r="DU33" s="662"/>
      <c r="DV33" s="663"/>
      <c r="DW33" s="666">
        <v>49</v>
      </c>
      <c r="DX33" s="695"/>
      <c r="DY33" s="695"/>
      <c r="DZ33" s="695"/>
      <c r="EA33" s="695"/>
      <c r="EB33" s="695"/>
      <c r="EC33" s="697"/>
    </row>
    <row r="34" spans="2:133" ht="11.25" customHeight="1" x14ac:dyDescent="0.2">
      <c r="B34" s="658" t="s">
        <v>323</v>
      </c>
      <c r="C34" s="659"/>
      <c r="D34" s="659"/>
      <c r="E34" s="659"/>
      <c r="F34" s="659"/>
      <c r="G34" s="659"/>
      <c r="H34" s="659"/>
      <c r="I34" s="659"/>
      <c r="J34" s="659"/>
      <c r="K34" s="659"/>
      <c r="L34" s="659"/>
      <c r="M34" s="659"/>
      <c r="N34" s="659"/>
      <c r="O34" s="659"/>
      <c r="P34" s="659"/>
      <c r="Q34" s="660"/>
      <c r="R34" s="661">
        <v>91803</v>
      </c>
      <c r="S34" s="664"/>
      <c r="T34" s="664"/>
      <c r="U34" s="664"/>
      <c r="V34" s="664"/>
      <c r="W34" s="664"/>
      <c r="X34" s="664"/>
      <c r="Y34" s="665"/>
      <c r="Z34" s="723">
        <v>0.7</v>
      </c>
      <c r="AA34" s="723"/>
      <c r="AB34" s="723"/>
      <c r="AC34" s="723"/>
      <c r="AD34" s="724">
        <v>541</v>
      </c>
      <c r="AE34" s="724"/>
      <c r="AF34" s="724"/>
      <c r="AG34" s="724"/>
      <c r="AH34" s="724"/>
      <c r="AI34" s="724"/>
      <c r="AJ34" s="724"/>
      <c r="AK34" s="724"/>
      <c r="AL34" s="666">
        <v>0</v>
      </c>
      <c r="AM34" s="667"/>
      <c r="AN34" s="667"/>
      <c r="AO34" s="725"/>
      <c r="AP34" s="233"/>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1487049</v>
      </c>
      <c r="CS34" s="664"/>
      <c r="CT34" s="664"/>
      <c r="CU34" s="664"/>
      <c r="CV34" s="664"/>
      <c r="CW34" s="664"/>
      <c r="CX34" s="664"/>
      <c r="CY34" s="665"/>
      <c r="CZ34" s="666">
        <v>11.3</v>
      </c>
      <c r="DA34" s="695"/>
      <c r="DB34" s="695"/>
      <c r="DC34" s="696"/>
      <c r="DD34" s="669">
        <v>1306348</v>
      </c>
      <c r="DE34" s="664"/>
      <c r="DF34" s="664"/>
      <c r="DG34" s="664"/>
      <c r="DH34" s="664"/>
      <c r="DI34" s="664"/>
      <c r="DJ34" s="664"/>
      <c r="DK34" s="665"/>
      <c r="DL34" s="669">
        <v>1144847</v>
      </c>
      <c r="DM34" s="664"/>
      <c r="DN34" s="664"/>
      <c r="DO34" s="664"/>
      <c r="DP34" s="664"/>
      <c r="DQ34" s="664"/>
      <c r="DR34" s="664"/>
      <c r="DS34" s="664"/>
      <c r="DT34" s="664"/>
      <c r="DU34" s="664"/>
      <c r="DV34" s="665"/>
      <c r="DW34" s="666">
        <v>12.8</v>
      </c>
      <c r="DX34" s="695"/>
      <c r="DY34" s="695"/>
      <c r="DZ34" s="695"/>
      <c r="EA34" s="695"/>
      <c r="EB34" s="695"/>
      <c r="EC34" s="697"/>
    </row>
    <row r="35" spans="2:133" ht="11.25" customHeight="1" x14ac:dyDescent="0.2">
      <c r="B35" s="658" t="s">
        <v>327</v>
      </c>
      <c r="C35" s="659"/>
      <c r="D35" s="659"/>
      <c r="E35" s="659"/>
      <c r="F35" s="659"/>
      <c r="G35" s="659"/>
      <c r="H35" s="659"/>
      <c r="I35" s="659"/>
      <c r="J35" s="659"/>
      <c r="K35" s="659"/>
      <c r="L35" s="659"/>
      <c r="M35" s="659"/>
      <c r="N35" s="659"/>
      <c r="O35" s="659"/>
      <c r="P35" s="659"/>
      <c r="Q35" s="660"/>
      <c r="R35" s="661">
        <v>995770</v>
      </c>
      <c r="S35" s="664"/>
      <c r="T35" s="664"/>
      <c r="U35" s="664"/>
      <c r="V35" s="664"/>
      <c r="W35" s="664"/>
      <c r="X35" s="664"/>
      <c r="Y35" s="665"/>
      <c r="Z35" s="723">
        <v>7.2</v>
      </c>
      <c r="AA35" s="723"/>
      <c r="AB35" s="723"/>
      <c r="AC35" s="723"/>
      <c r="AD35" s="724" t="s">
        <v>130</v>
      </c>
      <c r="AE35" s="724"/>
      <c r="AF35" s="724"/>
      <c r="AG35" s="724"/>
      <c r="AH35" s="724"/>
      <c r="AI35" s="724"/>
      <c r="AJ35" s="724"/>
      <c r="AK35" s="724"/>
      <c r="AL35" s="666" t="s">
        <v>243</v>
      </c>
      <c r="AM35" s="667"/>
      <c r="AN35" s="667"/>
      <c r="AO35" s="725"/>
      <c r="AP35" s="233"/>
      <c r="AQ35" s="729" t="s">
        <v>328</v>
      </c>
      <c r="AR35" s="730"/>
      <c r="AS35" s="730"/>
      <c r="AT35" s="730"/>
      <c r="AU35" s="730"/>
      <c r="AV35" s="730"/>
      <c r="AW35" s="730"/>
      <c r="AX35" s="730"/>
      <c r="AY35" s="731"/>
      <c r="AZ35" s="726">
        <v>1716703</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128276</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137537</v>
      </c>
      <c r="CS35" s="662"/>
      <c r="CT35" s="662"/>
      <c r="CU35" s="662"/>
      <c r="CV35" s="662"/>
      <c r="CW35" s="662"/>
      <c r="CX35" s="662"/>
      <c r="CY35" s="663"/>
      <c r="CZ35" s="666">
        <v>1</v>
      </c>
      <c r="DA35" s="695"/>
      <c r="DB35" s="695"/>
      <c r="DC35" s="696"/>
      <c r="DD35" s="669">
        <v>94435</v>
      </c>
      <c r="DE35" s="662"/>
      <c r="DF35" s="662"/>
      <c r="DG35" s="662"/>
      <c r="DH35" s="662"/>
      <c r="DI35" s="662"/>
      <c r="DJ35" s="662"/>
      <c r="DK35" s="663"/>
      <c r="DL35" s="669">
        <v>68519</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2">
      <c r="B36" s="658" t="s">
        <v>331</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243</v>
      </c>
      <c r="AE36" s="724"/>
      <c r="AF36" s="724"/>
      <c r="AG36" s="724"/>
      <c r="AH36" s="724"/>
      <c r="AI36" s="724"/>
      <c r="AJ36" s="724"/>
      <c r="AK36" s="724"/>
      <c r="AL36" s="666" t="s">
        <v>130</v>
      </c>
      <c r="AM36" s="667"/>
      <c r="AN36" s="667"/>
      <c r="AO36" s="725"/>
      <c r="AQ36" s="698" t="s">
        <v>332</v>
      </c>
      <c r="AR36" s="699"/>
      <c r="AS36" s="699"/>
      <c r="AT36" s="699"/>
      <c r="AU36" s="699"/>
      <c r="AV36" s="699"/>
      <c r="AW36" s="699"/>
      <c r="AX36" s="699"/>
      <c r="AY36" s="700"/>
      <c r="AZ36" s="661">
        <v>530491</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128276</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2165233</v>
      </c>
      <c r="CS36" s="664"/>
      <c r="CT36" s="664"/>
      <c r="CU36" s="664"/>
      <c r="CV36" s="664"/>
      <c r="CW36" s="664"/>
      <c r="CX36" s="664"/>
      <c r="CY36" s="665"/>
      <c r="CZ36" s="666">
        <v>16.399999999999999</v>
      </c>
      <c r="DA36" s="695"/>
      <c r="DB36" s="695"/>
      <c r="DC36" s="696"/>
      <c r="DD36" s="669">
        <v>2061618</v>
      </c>
      <c r="DE36" s="664"/>
      <c r="DF36" s="664"/>
      <c r="DG36" s="664"/>
      <c r="DH36" s="664"/>
      <c r="DI36" s="664"/>
      <c r="DJ36" s="664"/>
      <c r="DK36" s="665"/>
      <c r="DL36" s="669">
        <v>1835965</v>
      </c>
      <c r="DM36" s="664"/>
      <c r="DN36" s="664"/>
      <c r="DO36" s="664"/>
      <c r="DP36" s="664"/>
      <c r="DQ36" s="664"/>
      <c r="DR36" s="664"/>
      <c r="DS36" s="664"/>
      <c r="DT36" s="664"/>
      <c r="DU36" s="664"/>
      <c r="DV36" s="665"/>
      <c r="DW36" s="666">
        <v>20.5</v>
      </c>
      <c r="DX36" s="695"/>
      <c r="DY36" s="695"/>
      <c r="DZ36" s="695"/>
      <c r="EA36" s="695"/>
      <c r="EB36" s="695"/>
      <c r="EC36" s="697"/>
    </row>
    <row r="37" spans="2:133" ht="11.25" customHeight="1" x14ac:dyDescent="0.2">
      <c r="B37" s="658" t="s">
        <v>335</v>
      </c>
      <c r="C37" s="659"/>
      <c r="D37" s="659"/>
      <c r="E37" s="659"/>
      <c r="F37" s="659"/>
      <c r="G37" s="659"/>
      <c r="H37" s="659"/>
      <c r="I37" s="659"/>
      <c r="J37" s="659"/>
      <c r="K37" s="659"/>
      <c r="L37" s="659"/>
      <c r="M37" s="659"/>
      <c r="N37" s="659"/>
      <c r="O37" s="659"/>
      <c r="P37" s="659"/>
      <c r="Q37" s="660"/>
      <c r="R37" s="661">
        <v>450000</v>
      </c>
      <c r="S37" s="664"/>
      <c r="T37" s="664"/>
      <c r="U37" s="664"/>
      <c r="V37" s="664"/>
      <c r="W37" s="664"/>
      <c r="X37" s="664"/>
      <c r="Y37" s="665"/>
      <c r="Z37" s="723">
        <v>3.3</v>
      </c>
      <c r="AA37" s="723"/>
      <c r="AB37" s="723"/>
      <c r="AC37" s="723"/>
      <c r="AD37" s="724" t="s">
        <v>130</v>
      </c>
      <c r="AE37" s="724"/>
      <c r="AF37" s="724"/>
      <c r="AG37" s="724"/>
      <c r="AH37" s="724"/>
      <c r="AI37" s="724"/>
      <c r="AJ37" s="724"/>
      <c r="AK37" s="724"/>
      <c r="AL37" s="666" t="s">
        <v>130</v>
      </c>
      <c r="AM37" s="667"/>
      <c r="AN37" s="667"/>
      <c r="AO37" s="725"/>
      <c r="AQ37" s="698" t="s">
        <v>336</v>
      </c>
      <c r="AR37" s="699"/>
      <c r="AS37" s="699"/>
      <c r="AT37" s="699"/>
      <c r="AU37" s="699"/>
      <c r="AV37" s="699"/>
      <c r="AW37" s="699"/>
      <c r="AX37" s="699"/>
      <c r="AY37" s="700"/>
      <c r="AZ37" s="661">
        <v>179651</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4145</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499905</v>
      </c>
      <c r="CS37" s="662"/>
      <c r="CT37" s="662"/>
      <c r="CU37" s="662"/>
      <c r="CV37" s="662"/>
      <c r="CW37" s="662"/>
      <c r="CX37" s="662"/>
      <c r="CY37" s="663"/>
      <c r="CZ37" s="666">
        <v>3.8</v>
      </c>
      <c r="DA37" s="695"/>
      <c r="DB37" s="695"/>
      <c r="DC37" s="696"/>
      <c r="DD37" s="669">
        <v>499880</v>
      </c>
      <c r="DE37" s="662"/>
      <c r="DF37" s="662"/>
      <c r="DG37" s="662"/>
      <c r="DH37" s="662"/>
      <c r="DI37" s="662"/>
      <c r="DJ37" s="662"/>
      <c r="DK37" s="663"/>
      <c r="DL37" s="669">
        <v>499880</v>
      </c>
      <c r="DM37" s="662"/>
      <c r="DN37" s="662"/>
      <c r="DO37" s="662"/>
      <c r="DP37" s="662"/>
      <c r="DQ37" s="662"/>
      <c r="DR37" s="662"/>
      <c r="DS37" s="662"/>
      <c r="DT37" s="662"/>
      <c r="DU37" s="662"/>
      <c r="DV37" s="663"/>
      <c r="DW37" s="666">
        <v>5.6</v>
      </c>
      <c r="DX37" s="695"/>
      <c r="DY37" s="695"/>
      <c r="DZ37" s="695"/>
      <c r="EA37" s="695"/>
      <c r="EB37" s="695"/>
      <c r="EC37" s="697"/>
    </row>
    <row r="38" spans="2:133" ht="11.25" customHeight="1" x14ac:dyDescent="0.2">
      <c r="B38" s="673" t="s">
        <v>339</v>
      </c>
      <c r="C38" s="674"/>
      <c r="D38" s="674"/>
      <c r="E38" s="674"/>
      <c r="F38" s="674"/>
      <c r="G38" s="674"/>
      <c r="H38" s="674"/>
      <c r="I38" s="674"/>
      <c r="J38" s="674"/>
      <c r="K38" s="674"/>
      <c r="L38" s="674"/>
      <c r="M38" s="674"/>
      <c r="N38" s="674"/>
      <c r="O38" s="674"/>
      <c r="P38" s="674"/>
      <c r="Q38" s="675"/>
      <c r="R38" s="676">
        <v>13791077</v>
      </c>
      <c r="S38" s="713"/>
      <c r="T38" s="713"/>
      <c r="U38" s="713"/>
      <c r="V38" s="713"/>
      <c r="W38" s="713"/>
      <c r="X38" s="713"/>
      <c r="Y38" s="718"/>
      <c r="Z38" s="719">
        <v>100</v>
      </c>
      <c r="AA38" s="719"/>
      <c r="AB38" s="719"/>
      <c r="AC38" s="719"/>
      <c r="AD38" s="720">
        <v>8512380</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50103</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6806</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1535320</v>
      </c>
      <c r="CS38" s="664"/>
      <c r="CT38" s="664"/>
      <c r="CU38" s="664"/>
      <c r="CV38" s="664"/>
      <c r="CW38" s="664"/>
      <c r="CX38" s="664"/>
      <c r="CY38" s="665"/>
      <c r="CZ38" s="666">
        <v>11.6</v>
      </c>
      <c r="DA38" s="695"/>
      <c r="DB38" s="695"/>
      <c r="DC38" s="696"/>
      <c r="DD38" s="669">
        <v>1357078</v>
      </c>
      <c r="DE38" s="664"/>
      <c r="DF38" s="664"/>
      <c r="DG38" s="664"/>
      <c r="DH38" s="664"/>
      <c r="DI38" s="664"/>
      <c r="DJ38" s="664"/>
      <c r="DK38" s="665"/>
      <c r="DL38" s="669">
        <v>1340409</v>
      </c>
      <c r="DM38" s="664"/>
      <c r="DN38" s="664"/>
      <c r="DO38" s="664"/>
      <c r="DP38" s="664"/>
      <c r="DQ38" s="664"/>
      <c r="DR38" s="664"/>
      <c r="DS38" s="664"/>
      <c r="DT38" s="664"/>
      <c r="DU38" s="664"/>
      <c r="DV38" s="665"/>
      <c r="DW38" s="666">
        <v>15</v>
      </c>
      <c r="DX38" s="695"/>
      <c r="DY38" s="695"/>
      <c r="DZ38" s="695"/>
      <c r="EA38" s="695"/>
      <c r="EB38" s="695"/>
      <c r="EC38" s="697"/>
    </row>
    <row r="39" spans="2:133" ht="11.25" customHeight="1" x14ac:dyDescent="0.2">
      <c r="AQ39" s="698" t="s">
        <v>343</v>
      </c>
      <c r="AR39" s="699"/>
      <c r="AS39" s="699"/>
      <c r="AT39" s="699"/>
      <c r="AU39" s="699"/>
      <c r="AV39" s="699"/>
      <c r="AW39" s="699"/>
      <c r="AX39" s="699"/>
      <c r="AY39" s="700"/>
      <c r="AZ39" s="661">
        <v>1732</v>
      </c>
      <c r="BA39" s="664"/>
      <c r="BB39" s="664"/>
      <c r="BC39" s="664"/>
      <c r="BD39" s="662"/>
      <c r="BE39" s="662"/>
      <c r="BF39" s="701"/>
      <c r="BG39" s="706" t="s">
        <v>344</v>
      </c>
      <c r="BH39" s="707"/>
      <c r="BI39" s="707"/>
      <c r="BJ39" s="707"/>
      <c r="BK39" s="707"/>
      <c r="BL39" s="234"/>
      <c r="BM39" s="702" t="s">
        <v>345</v>
      </c>
      <c r="BN39" s="702"/>
      <c r="BO39" s="702"/>
      <c r="BP39" s="702"/>
      <c r="BQ39" s="702"/>
      <c r="BR39" s="702"/>
      <c r="BS39" s="702"/>
      <c r="BT39" s="702"/>
      <c r="BU39" s="703"/>
      <c r="BV39" s="661">
        <v>104</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447469</v>
      </c>
      <c r="CS39" s="662"/>
      <c r="CT39" s="662"/>
      <c r="CU39" s="662"/>
      <c r="CV39" s="662"/>
      <c r="CW39" s="662"/>
      <c r="CX39" s="662"/>
      <c r="CY39" s="663"/>
      <c r="CZ39" s="666">
        <v>3.4</v>
      </c>
      <c r="DA39" s="695"/>
      <c r="DB39" s="695"/>
      <c r="DC39" s="696"/>
      <c r="DD39" s="669">
        <v>421615</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2">
      <c r="AQ40" s="698" t="s">
        <v>347</v>
      </c>
      <c r="AR40" s="699"/>
      <c r="AS40" s="699"/>
      <c r="AT40" s="699"/>
      <c r="AU40" s="699"/>
      <c r="AV40" s="699"/>
      <c r="AW40" s="699"/>
      <c r="AX40" s="699"/>
      <c r="AY40" s="700"/>
      <c r="AZ40" s="661">
        <v>221122</v>
      </c>
      <c r="BA40" s="664"/>
      <c r="BB40" s="664"/>
      <c r="BC40" s="664"/>
      <c r="BD40" s="662"/>
      <c r="BE40" s="662"/>
      <c r="BF40" s="701"/>
      <c r="BG40" s="706"/>
      <c r="BH40" s="707"/>
      <c r="BI40" s="707"/>
      <c r="BJ40" s="707"/>
      <c r="BK40" s="707"/>
      <c r="BL40" s="234"/>
      <c r="BM40" s="702" t="s">
        <v>348</v>
      </c>
      <c r="BN40" s="702"/>
      <c r="BO40" s="702"/>
      <c r="BP40" s="702"/>
      <c r="BQ40" s="702"/>
      <c r="BR40" s="702"/>
      <c r="BS40" s="702"/>
      <c r="BT40" s="702"/>
      <c r="BU40" s="703"/>
      <c r="BV40" s="661" t="s">
        <v>182</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100</v>
      </c>
      <c r="CS40" s="664"/>
      <c r="CT40" s="664"/>
      <c r="CU40" s="664"/>
      <c r="CV40" s="664"/>
      <c r="CW40" s="664"/>
      <c r="CX40" s="664"/>
      <c r="CY40" s="665"/>
      <c r="CZ40" s="666">
        <v>0</v>
      </c>
      <c r="DA40" s="695"/>
      <c r="DB40" s="695"/>
      <c r="DC40" s="696"/>
      <c r="DD40" s="669" t="s">
        <v>275</v>
      </c>
      <c r="DE40" s="664"/>
      <c r="DF40" s="664"/>
      <c r="DG40" s="664"/>
      <c r="DH40" s="664"/>
      <c r="DI40" s="664"/>
      <c r="DJ40" s="664"/>
      <c r="DK40" s="665"/>
      <c r="DL40" s="669" t="s">
        <v>275</v>
      </c>
      <c r="DM40" s="664"/>
      <c r="DN40" s="664"/>
      <c r="DO40" s="664"/>
      <c r="DP40" s="664"/>
      <c r="DQ40" s="664"/>
      <c r="DR40" s="664"/>
      <c r="DS40" s="664"/>
      <c r="DT40" s="664"/>
      <c r="DU40" s="664"/>
      <c r="DV40" s="665"/>
      <c r="DW40" s="666" t="s">
        <v>182</v>
      </c>
      <c r="DX40" s="695"/>
      <c r="DY40" s="695"/>
      <c r="DZ40" s="695"/>
      <c r="EA40" s="695"/>
      <c r="EB40" s="695"/>
      <c r="EC40" s="697"/>
    </row>
    <row r="41" spans="2:133" ht="11.25" customHeight="1" x14ac:dyDescent="0.2">
      <c r="AQ41" s="710" t="s">
        <v>350</v>
      </c>
      <c r="AR41" s="711"/>
      <c r="AS41" s="711"/>
      <c r="AT41" s="711"/>
      <c r="AU41" s="711"/>
      <c r="AV41" s="711"/>
      <c r="AW41" s="711"/>
      <c r="AX41" s="711"/>
      <c r="AY41" s="712"/>
      <c r="AZ41" s="676">
        <v>733604</v>
      </c>
      <c r="BA41" s="713"/>
      <c r="BB41" s="713"/>
      <c r="BC41" s="713"/>
      <c r="BD41" s="677"/>
      <c r="BE41" s="677"/>
      <c r="BF41" s="714"/>
      <c r="BG41" s="708"/>
      <c r="BH41" s="709"/>
      <c r="BI41" s="709"/>
      <c r="BJ41" s="709"/>
      <c r="BK41" s="709"/>
      <c r="BL41" s="235"/>
      <c r="BM41" s="715" t="s">
        <v>351</v>
      </c>
      <c r="BN41" s="715"/>
      <c r="BO41" s="715"/>
      <c r="BP41" s="715"/>
      <c r="BQ41" s="715"/>
      <c r="BR41" s="715"/>
      <c r="BS41" s="715"/>
      <c r="BT41" s="715"/>
      <c r="BU41" s="716"/>
      <c r="BV41" s="676">
        <v>282</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275</v>
      </c>
      <c r="CS41" s="662"/>
      <c r="CT41" s="662"/>
      <c r="CU41" s="662"/>
      <c r="CV41" s="662"/>
      <c r="CW41" s="662"/>
      <c r="CX41" s="662"/>
      <c r="CY41" s="663"/>
      <c r="CZ41" s="666" t="s">
        <v>130</v>
      </c>
      <c r="DA41" s="695"/>
      <c r="DB41" s="695"/>
      <c r="DC41" s="696"/>
      <c r="DD41" s="669" t="s">
        <v>182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8" t="s">
        <v>353</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58" t="s">
        <v>354</v>
      </c>
      <c r="CE42" s="659"/>
      <c r="CF42" s="659"/>
      <c r="CG42" s="659"/>
      <c r="CH42" s="659"/>
      <c r="CI42" s="659"/>
      <c r="CJ42" s="659"/>
      <c r="CK42" s="659"/>
      <c r="CL42" s="659"/>
      <c r="CM42" s="659"/>
      <c r="CN42" s="659"/>
      <c r="CO42" s="659"/>
      <c r="CP42" s="659"/>
      <c r="CQ42" s="660"/>
      <c r="CR42" s="661">
        <v>1852068</v>
      </c>
      <c r="CS42" s="664"/>
      <c r="CT42" s="664"/>
      <c r="CU42" s="664"/>
      <c r="CV42" s="664"/>
      <c r="CW42" s="664"/>
      <c r="CX42" s="664"/>
      <c r="CY42" s="665"/>
      <c r="CZ42" s="666">
        <v>14.1</v>
      </c>
      <c r="DA42" s="667"/>
      <c r="DB42" s="667"/>
      <c r="DC42" s="668"/>
      <c r="DD42" s="669">
        <v>382121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8" t="s">
        <v>355</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58" t="s">
        <v>356</v>
      </c>
      <c r="CE43" s="659"/>
      <c r="CF43" s="659"/>
      <c r="CG43" s="659"/>
      <c r="CH43" s="659"/>
      <c r="CI43" s="659"/>
      <c r="CJ43" s="659"/>
      <c r="CK43" s="659"/>
      <c r="CL43" s="659"/>
      <c r="CM43" s="659"/>
      <c r="CN43" s="659"/>
      <c r="CO43" s="659"/>
      <c r="CP43" s="659"/>
      <c r="CQ43" s="660"/>
      <c r="CR43" s="661">
        <v>59263</v>
      </c>
      <c r="CS43" s="662"/>
      <c r="CT43" s="662"/>
      <c r="CU43" s="662"/>
      <c r="CV43" s="662"/>
      <c r="CW43" s="662"/>
      <c r="CX43" s="662"/>
      <c r="CY43" s="663"/>
      <c r="CZ43" s="666">
        <v>0.4</v>
      </c>
      <c r="DA43" s="695"/>
      <c r="DB43" s="695"/>
      <c r="DC43" s="696"/>
      <c r="DD43" s="669">
        <v>59263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39" t="s">
        <v>357</v>
      </c>
      <c r="CD44" s="689" t="s">
        <v>308</v>
      </c>
      <c r="CE44" s="690"/>
      <c r="CF44" s="658" t="s">
        <v>358</v>
      </c>
      <c r="CG44" s="659"/>
      <c r="CH44" s="659"/>
      <c r="CI44" s="659"/>
      <c r="CJ44" s="659"/>
      <c r="CK44" s="659"/>
      <c r="CL44" s="659"/>
      <c r="CM44" s="659"/>
      <c r="CN44" s="659"/>
      <c r="CO44" s="659"/>
      <c r="CP44" s="659"/>
      <c r="CQ44" s="660"/>
      <c r="CR44" s="661">
        <v>1838464</v>
      </c>
      <c r="CS44" s="664"/>
      <c r="CT44" s="664"/>
      <c r="CU44" s="664"/>
      <c r="CV44" s="664"/>
      <c r="CW44" s="664"/>
      <c r="CX44" s="664"/>
      <c r="CY44" s="665"/>
      <c r="CZ44" s="666">
        <v>13.9</v>
      </c>
      <c r="DA44" s="667"/>
      <c r="DB44" s="667"/>
      <c r="DC44" s="668"/>
      <c r="DD44" s="669">
        <v>382121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359</v>
      </c>
      <c r="CG45" s="659"/>
      <c r="CH45" s="659"/>
      <c r="CI45" s="659"/>
      <c r="CJ45" s="659"/>
      <c r="CK45" s="659"/>
      <c r="CL45" s="659"/>
      <c r="CM45" s="659"/>
      <c r="CN45" s="659"/>
      <c r="CO45" s="659"/>
      <c r="CP45" s="659"/>
      <c r="CQ45" s="660"/>
      <c r="CR45" s="661">
        <v>362059</v>
      </c>
      <c r="CS45" s="662"/>
      <c r="CT45" s="662"/>
      <c r="CU45" s="662"/>
      <c r="CV45" s="662"/>
      <c r="CW45" s="662"/>
      <c r="CX45" s="662"/>
      <c r="CY45" s="663"/>
      <c r="CZ45" s="666">
        <v>2.7</v>
      </c>
      <c r="DA45" s="695"/>
      <c r="DB45" s="695"/>
      <c r="DC45" s="696"/>
      <c r="DD45" s="669">
        <v>31233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360</v>
      </c>
      <c r="CG46" s="659"/>
      <c r="CH46" s="659"/>
      <c r="CI46" s="659"/>
      <c r="CJ46" s="659"/>
      <c r="CK46" s="659"/>
      <c r="CL46" s="659"/>
      <c r="CM46" s="659"/>
      <c r="CN46" s="659"/>
      <c r="CO46" s="659"/>
      <c r="CP46" s="659"/>
      <c r="CQ46" s="660"/>
      <c r="CR46" s="661">
        <v>1441681</v>
      </c>
      <c r="CS46" s="664"/>
      <c r="CT46" s="664"/>
      <c r="CU46" s="664"/>
      <c r="CV46" s="664"/>
      <c r="CW46" s="664"/>
      <c r="CX46" s="664"/>
      <c r="CY46" s="665"/>
      <c r="CZ46" s="666">
        <v>10.9</v>
      </c>
      <c r="DA46" s="667"/>
      <c r="DB46" s="667"/>
      <c r="DC46" s="668"/>
      <c r="DD46" s="669">
        <v>339764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361</v>
      </c>
      <c r="CG47" s="659"/>
      <c r="CH47" s="659"/>
      <c r="CI47" s="659"/>
      <c r="CJ47" s="659"/>
      <c r="CK47" s="659"/>
      <c r="CL47" s="659"/>
      <c r="CM47" s="659"/>
      <c r="CN47" s="659"/>
      <c r="CO47" s="659"/>
      <c r="CP47" s="659"/>
      <c r="CQ47" s="660"/>
      <c r="CR47" s="661">
        <v>13604</v>
      </c>
      <c r="CS47" s="662"/>
      <c r="CT47" s="662"/>
      <c r="CU47" s="662"/>
      <c r="CV47" s="662"/>
      <c r="CW47" s="662"/>
      <c r="CX47" s="662"/>
      <c r="CY47" s="663"/>
      <c r="CZ47" s="666">
        <v>0.1</v>
      </c>
      <c r="DA47" s="695"/>
      <c r="DB47" s="695"/>
      <c r="DC47" s="696"/>
      <c r="DD47" s="669" t="s">
        <v>130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362</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363</v>
      </c>
      <c r="CE49" s="674"/>
      <c r="CF49" s="674"/>
      <c r="CG49" s="674"/>
      <c r="CH49" s="674"/>
      <c r="CI49" s="674"/>
      <c r="CJ49" s="674"/>
      <c r="CK49" s="674"/>
      <c r="CL49" s="674"/>
      <c r="CM49" s="674"/>
      <c r="CN49" s="674"/>
      <c r="CO49" s="674"/>
      <c r="CP49" s="674"/>
      <c r="CQ49" s="675"/>
      <c r="CR49" s="676">
        <v>13180872</v>
      </c>
      <c r="CS49" s="677"/>
      <c r="CT49" s="677"/>
      <c r="CU49" s="677"/>
      <c r="CV49" s="677"/>
      <c r="CW49" s="677"/>
      <c r="CX49" s="677"/>
      <c r="CY49" s="678"/>
      <c r="CZ49" s="679">
        <v>100</v>
      </c>
      <c r="DA49" s="680"/>
      <c r="DB49" s="680"/>
      <c r="DC49" s="681"/>
      <c r="DD49" s="682">
        <v>9107180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BR92wa2XGLwyg44ir1tukfDEXMkN94r/0jAl8bjpwU2RTe1CE41uw0w4iYK1ozYBiaGOfgwOkN4rVMKpdTLaRg==" saltValue="PTgSfegDJ3zmXjxj5zuK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62" sqref="B62:P62"/>
    </sheetView>
  </sheetViews>
  <sheetFormatPr defaultColWidth="0" defaultRowHeight="13.2" zeroHeight="1" x14ac:dyDescent="0.2"/>
  <cols>
    <col min="1" max="130" width="2.77734375" style="288" customWidth="1"/>
    <col min="131" max="131" width="1.6640625" style="288" customWidth="1"/>
    <col min="132" max="16384" width="9" style="288" hidden="1"/>
  </cols>
  <sheetData>
    <row r="1" spans="1:131" s="246" customFormat="1" ht="11.25" customHeight="1" thickBot="1" x14ac:dyDescent="0.25">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5">
      <c r="A2" s="247" t="s">
        <v>364</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0" t="s">
        <v>365</v>
      </c>
      <c r="DK2" s="1201"/>
      <c r="DL2" s="1201"/>
      <c r="DM2" s="1201"/>
      <c r="DN2" s="1201"/>
      <c r="DO2" s="1202"/>
      <c r="DP2" s="248"/>
      <c r="DQ2" s="1200" t="s">
        <v>366</v>
      </c>
      <c r="DR2" s="1201"/>
      <c r="DS2" s="1201"/>
      <c r="DT2" s="1201"/>
      <c r="DU2" s="1201"/>
      <c r="DV2" s="1201"/>
      <c r="DW2" s="1201"/>
      <c r="DX2" s="1201"/>
      <c r="DY2" s="1201"/>
      <c r="DZ2" s="1202"/>
      <c r="EA2" s="249"/>
    </row>
    <row r="3" spans="1:131" s="246" customFormat="1" ht="11.25"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5">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1"/>
      <c r="BA4" s="251"/>
      <c r="BB4" s="251"/>
      <c r="BC4" s="251"/>
      <c r="BD4" s="251"/>
      <c r="BE4" s="252"/>
      <c r="BF4" s="252"/>
      <c r="BG4" s="252"/>
      <c r="BH4" s="252"/>
      <c r="BI4" s="252"/>
      <c r="BJ4" s="252"/>
      <c r="BK4" s="252"/>
      <c r="BL4" s="252"/>
      <c r="BM4" s="252"/>
      <c r="BN4" s="252"/>
      <c r="BO4" s="252"/>
      <c r="BP4" s="252"/>
      <c r="BQ4" s="251" t="s">
        <v>368</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2">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3"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5"/>
      <c r="BA5" s="255"/>
      <c r="BB5" s="255"/>
      <c r="BC5" s="255"/>
      <c r="BD5" s="255"/>
      <c r="BE5" s="256"/>
      <c r="BF5" s="256"/>
      <c r="BG5" s="256"/>
      <c r="BH5" s="256"/>
      <c r="BI5" s="256"/>
      <c r="BJ5" s="256"/>
      <c r="BK5" s="256"/>
      <c r="BL5" s="256"/>
      <c r="BM5" s="256"/>
      <c r="BN5" s="256"/>
      <c r="BO5" s="256"/>
      <c r="BP5" s="256"/>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8" t="s">
        <v>383</v>
      </c>
      <c r="DH5" s="1189"/>
      <c r="DI5" s="1189"/>
      <c r="DJ5" s="1189"/>
      <c r="DK5" s="1190"/>
      <c r="DL5" s="1188" t="s">
        <v>384</v>
      </c>
      <c r="DM5" s="1189"/>
      <c r="DN5" s="1189"/>
      <c r="DO5" s="1189"/>
      <c r="DP5" s="1190"/>
      <c r="DQ5" s="1090" t="s">
        <v>385</v>
      </c>
      <c r="DR5" s="1091"/>
      <c r="DS5" s="1091"/>
      <c r="DT5" s="1091"/>
      <c r="DU5" s="1092"/>
      <c r="DV5" s="1090" t="s">
        <v>376</v>
      </c>
      <c r="DW5" s="1091"/>
      <c r="DX5" s="1091"/>
      <c r="DY5" s="1091"/>
      <c r="DZ5" s="1106"/>
      <c r="EA5" s="253"/>
    </row>
    <row r="6" spans="1:131" s="254"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1"/>
      <c r="BA6" s="251"/>
      <c r="BB6" s="251"/>
      <c r="BC6" s="251"/>
      <c r="BD6" s="251"/>
      <c r="BE6" s="252"/>
      <c r="BF6" s="252"/>
      <c r="BG6" s="252"/>
      <c r="BH6" s="252"/>
      <c r="BI6" s="252"/>
      <c r="BJ6" s="252"/>
      <c r="BK6" s="252"/>
      <c r="BL6" s="252"/>
      <c r="BM6" s="252"/>
      <c r="BN6" s="252"/>
      <c r="BO6" s="252"/>
      <c r="BP6" s="252"/>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3"/>
    </row>
    <row r="7" spans="1:131" s="254" customFormat="1" ht="26.25" customHeight="1" thickTop="1" x14ac:dyDescent="0.2">
      <c r="A7" s="257">
        <v>1</v>
      </c>
      <c r="B7" s="1139" t="s">
        <v>386</v>
      </c>
      <c r="C7" s="1140"/>
      <c r="D7" s="1140"/>
      <c r="E7" s="1140"/>
      <c r="F7" s="1140"/>
      <c r="G7" s="1140"/>
      <c r="H7" s="1140"/>
      <c r="I7" s="1140"/>
      <c r="J7" s="1140"/>
      <c r="K7" s="1140"/>
      <c r="L7" s="1140"/>
      <c r="M7" s="1140"/>
      <c r="N7" s="1140"/>
      <c r="O7" s="1140"/>
      <c r="P7" s="1141"/>
      <c r="Q7" s="1194">
        <v>13794</v>
      </c>
      <c r="R7" s="1195"/>
      <c r="S7" s="1195"/>
      <c r="T7" s="1195"/>
      <c r="U7" s="1195"/>
      <c r="V7" s="1195">
        <v>13184</v>
      </c>
      <c r="W7" s="1195"/>
      <c r="X7" s="1195"/>
      <c r="Y7" s="1195"/>
      <c r="Z7" s="1195"/>
      <c r="AA7" s="1195">
        <v>610</v>
      </c>
      <c r="AB7" s="1195"/>
      <c r="AC7" s="1195"/>
      <c r="AD7" s="1195"/>
      <c r="AE7" s="1196"/>
      <c r="AF7" s="1197">
        <v>580</v>
      </c>
      <c r="AG7" s="1198"/>
      <c r="AH7" s="1198"/>
      <c r="AI7" s="1198"/>
      <c r="AJ7" s="1199"/>
      <c r="AK7" s="1180" t="s">
        <v>589</v>
      </c>
      <c r="AL7" s="1178"/>
      <c r="AM7" s="1178"/>
      <c r="AN7" s="1178"/>
      <c r="AO7" s="1181"/>
      <c r="AP7" s="1182">
        <v>11973</v>
      </c>
      <c r="AQ7" s="1182"/>
      <c r="AR7" s="1182"/>
      <c r="AS7" s="1182"/>
      <c r="AT7" s="1182"/>
      <c r="AU7" s="1183"/>
      <c r="AV7" s="1183"/>
      <c r="AW7" s="1183"/>
      <c r="AX7" s="1183"/>
      <c r="AY7" s="1184"/>
      <c r="AZ7" s="251"/>
      <c r="BA7" s="251"/>
      <c r="BB7" s="251"/>
      <c r="BC7" s="251"/>
      <c r="BD7" s="251"/>
      <c r="BE7" s="252"/>
      <c r="BF7" s="252"/>
      <c r="BG7" s="252"/>
      <c r="BH7" s="252"/>
      <c r="BI7" s="252"/>
      <c r="BJ7" s="252"/>
      <c r="BK7" s="252"/>
      <c r="BL7" s="252"/>
      <c r="BM7" s="252"/>
      <c r="BN7" s="252"/>
      <c r="BO7" s="252"/>
      <c r="BP7" s="252"/>
      <c r="BQ7" s="258">
        <v>1</v>
      </c>
      <c r="BR7" s="259" t="s">
        <v>594</v>
      </c>
      <c r="BS7" s="1185" t="s">
        <v>590</v>
      </c>
      <c r="BT7" s="1186"/>
      <c r="BU7" s="1186"/>
      <c r="BV7" s="1186"/>
      <c r="BW7" s="1186"/>
      <c r="BX7" s="1186"/>
      <c r="BY7" s="1186"/>
      <c r="BZ7" s="1186"/>
      <c r="CA7" s="1186"/>
      <c r="CB7" s="1186"/>
      <c r="CC7" s="1186"/>
      <c r="CD7" s="1186"/>
      <c r="CE7" s="1186"/>
      <c r="CF7" s="1186"/>
      <c r="CG7" s="1187"/>
      <c r="CH7" s="1177">
        <v>3</v>
      </c>
      <c r="CI7" s="1178"/>
      <c r="CJ7" s="1178"/>
      <c r="CK7" s="1178"/>
      <c r="CL7" s="1179"/>
      <c r="CM7" s="1177">
        <v>115</v>
      </c>
      <c r="CN7" s="1178"/>
      <c r="CO7" s="1178"/>
      <c r="CP7" s="1178"/>
      <c r="CQ7" s="1179"/>
      <c r="CR7" s="1177">
        <v>30</v>
      </c>
      <c r="CS7" s="1178"/>
      <c r="CT7" s="1178"/>
      <c r="CU7" s="1178"/>
      <c r="CV7" s="1179"/>
      <c r="CW7" s="1177">
        <v>4</v>
      </c>
      <c r="CX7" s="1178"/>
      <c r="CY7" s="1178"/>
      <c r="CZ7" s="1178"/>
      <c r="DA7" s="1179"/>
      <c r="DB7" s="1177" t="s">
        <v>523</v>
      </c>
      <c r="DC7" s="1178"/>
      <c r="DD7" s="1178"/>
      <c r="DE7" s="1178"/>
      <c r="DF7" s="1179"/>
      <c r="DG7" s="1177" t="s">
        <v>523</v>
      </c>
      <c r="DH7" s="1178"/>
      <c r="DI7" s="1178"/>
      <c r="DJ7" s="1178"/>
      <c r="DK7" s="1179"/>
      <c r="DL7" s="1177" t="s">
        <v>523</v>
      </c>
      <c r="DM7" s="1178"/>
      <c r="DN7" s="1178"/>
      <c r="DO7" s="1178"/>
      <c r="DP7" s="1179"/>
      <c r="DQ7" s="1177" t="s">
        <v>523</v>
      </c>
      <c r="DR7" s="1178"/>
      <c r="DS7" s="1178"/>
      <c r="DT7" s="1178"/>
      <c r="DU7" s="1179"/>
      <c r="DV7" s="1205"/>
      <c r="DW7" s="1206"/>
      <c r="DX7" s="1206"/>
      <c r="DY7" s="1206"/>
      <c r="DZ7" s="1207"/>
      <c r="EA7" s="253"/>
    </row>
    <row r="8" spans="1:131" s="254" customFormat="1" ht="26.25" customHeight="1" x14ac:dyDescent="0.2">
      <c r="A8" s="260">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1"/>
      <c r="BA8" s="251"/>
      <c r="BB8" s="251"/>
      <c r="BC8" s="251"/>
      <c r="BD8" s="251"/>
      <c r="BE8" s="252"/>
      <c r="BF8" s="252"/>
      <c r="BG8" s="252"/>
      <c r="BH8" s="252"/>
      <c r="BI8" s="252"/>
      <c r="BJ8" s="252"/>
      <c r="BK8" s="252"/>
      <c r="BL8" s="252"/>
      <c r="BM8" s="252"/>
      <c r="BN8" s="252"/>
      <c r="BO8" s="252"/>
      <c r="BP8" s="252"/>
      <c r="BQ8" s="261">
        <v>2</v>
      </c>
      <c r="BR8" s="262" t="s">
        <v>602</v>
      </c>
      <c r="BS8" s="1103" t="s">
        <v>591</v>
      </c>
      <c r="BT8" s="1104"/>
      <c r="BU8" s="1104"/>
      <c r="BV8" s="1104"/>
      <c r="BW8" s="1104"/>
      <c r="BX8" s="1104"/>
      <c r="BY8" s="1104"/>
      <c r="BZ8" s="1104"/>
      <c r="CA8" s="1104"/>
      <c r="CB8" s="1104"/>
      <c r="CC8" s="1104"/>
      <c r="CD8" s="1104"/>
      <c r="CE8" s="1104"/>
      <c r="CF8" s="1104"/>
      <c r="CG8" s="1105"/>
      <c r="CH8" s="1078">
        <v>1</v>
      </c>
      <c r="CI8" s="1079"/>
      <c r="CJ8" s="1079"/>
      <c r="CK8" s="1079"/>
      <c r="CL8" s="1080"/>
      <c r="CM8" s="1078">
        <v>14</v>
      </c>
      <c r="CN8" s="1079"/>
      <c r="CO8" s="1079"/>
      <c r="CP8" s="1079"/>
      <c r="CQ8" s="1080"/>
      <c r="CR8" s="1078">
        <v>9</v>
      </c>
      <c r="CS8" s="1079"/>
      <c r="CT8" s="1079"/>
      <c r="CU8" s="1079"/>
      <c r="CV8" s="1080"/>
      <c r="CW8" s="1078" t="s">
        <v>523</v>
      </c>
      <c r="CX8" s="1079"/>
      <c r="CY8" s="1079"/>
      <c r="CZ8" s="1079"/>
      <c r="DA8" s="1080"/>
      <c r="DB8" s="1078" t="s">
        <v>523</v>
      </c>
      <c r="DC8" s="1079"/>
      <c r="DD8" s="1079"/>
      <c r="DE8" s="1079"/>
      <c r="DF8" s="1080"/>
      <c r="DG8" s="1078" t="s">
        <v>523</v>
      </c>
      <c r="DH8" s="1079"/>
      <c r="DI8" s="1079"/>
      <c r="DJ8" s="1079"/>
      <c r="DK8" s="1080"/>
      <c r="DL8" s="1078" t="s">
        <v>523</v>
      </c>
      <c r="DM8" s="1079"/>
      <c r="DN8" s="1079"/>
      <c r="DO8" s="1079"/>
      <c r="DP8" s="1080"/>
      <c r="DQ8" s="1078" t="s">
        <v>523</v>
      </c>
      <c r="DR8" s="1079"/>
      <c r="DS8" s="1079"/>
      <c r="DT8" s="1079"/>
      <c r="DU8" s="1080"/>
      <c r="DV8" s="1081"/>
      <c r="DW8" s="1082"/>
      <c r="DX8" s="1082"/>
      <c r="DY8" s="1082"/>
      <c r="DZ8" s="1083"/>
      <c r="EA8" s="253"/>
    </row>
    <row r="9" spans="1:131" s="254" customFormat="1" ht="26.25" customHeight="1" x14ac:dyDescent="0.2">
      <c r="A9" s="260">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1"/>
      <c r="BA9" s="251"/>
      <c r="BB9" s="251"/>
      <c r="BC9" s="251"/>
      <c r="BD9" s="251"/>
      <c r="BE9" s="252"/>
      <c r="BF9" s="252"/>
      <c r="BG9" s="252"/>
      <c r="BH9" s="252"/>
      <c r="BI9" s="252"/>
      <c r="BJ9" s="252"/>
      <c r="BK9" s="252"/>
      <c r="BL9" s="252"/>
      <c r="BM9" s="252"/>
      <c r="BN9" s="252"/>
      <c r="BO9" s="252"/>
      <c r="BP9" s="252"/>
      <c r="BQ9" s="261">
        <v>3</v>
      </c>
      <c r="BR9" s="262" t="s">
        <v>602</v>
      </c>
      <c r="BS9" s="1103" t="s">
        <v>592</v>
      </c>
      <c r="BT9" s="1104"/>
      <c r="BU9" s="1104"/>
      <c r="BV9" s="1104"/>
      <c r="BW9" s="1104"/>
      <c r="BX9" s="1104"/>
      <c r="BY9" s="1104"/>
      <c r="BZ9" s="1104"/>
      <c r="CA9" s="1104"/>
      <c r="CB9" s="1104"/>
      <c r="CC9" s="1104"/>
      <c r="CD9" s="1104"/>
      <c r="CE9" s="1104"/>
      <c r="CF9" s="1104"/>
      <c r="CG9" s="1105"/>
      <c r="CH9" s="1078">
        <v>2</v>
      </c>
      <c r="CI9" s="1079"/>
      <c r="CJ9" s="1079"/>
      <c r="CK9" s="1079"/>
      <c r="CL9" s="1080"/>
      <c r="CM9" s="1078">
        <v>726</v>
      </c>
      <c r="CN9" s="1079"/>
      <c r="CO9" s="1079"/>
      <c r="CP9" s="1079"/>
      <c r="CQ9" s="1080"/>
      <c r="CR9" s="1078">
        <v>5</v>
      </c>
      <c r="CS9" s="1079"/>
      <c r="CT9" s="1079"/>
      <c r="CU9" s="1079"/>
      <c r="CV9" s="1080"/>
      <c r="CW9" s="1078" t="s">
        <v>523</v>
      </c>
      <c r="CX9" s="1079"/>
      <c r="CY9" s="1079"/>
      <c r="CZ9" s="1079"/>
      <c r="DA9" s="1080"/>
      <c r="DB9" s="1078" t="s">
        <v>523</v>
      </c>
      <c r="DC9" s="1079"/>
      <c r="DD9" s="1079"/>
      <c r="DE9" s="1079"/>
      <c r="DF9" s="1080"/>
      <c r="DG9" s="1078">
        <v>566</v>
      </c>
      <c r="DH9" s="1079"/>
      <c r="DI9" s="1079"/>
      <c r="DJ9" s="1079"/>
      <c r="DK9" s="1080"/>
      <c r="DL9" s="1078" t="s">
        <v>523</v>
      </c>
      <c r="DM9" s="1079"/>
      <c r="DN9" s="1079"/>
      <c r="DO9" s="1079"/>
      <c r="DP9" s="1080"/>
      <c r="DQ9" s="1078">
        <v>218</v>
      </c>
      <c r="DR9" s="1079"/>
      <c r="DS9" s="1079"/>
      <c r="DT9" s="1079"/>
      <c r="DU9" s="1080"/>
      <c r="DV9" s="1081"/>
      <c r="DW9" s="1082"/>
      <c r="DX9" s="1082"/>
      <c r="DY9" s="1082"/>
      <c r="DZ9" s="1083"/>
      <c r="EA9" s="253"/>
    </row>
    <row r="10" spans="1:131" s="254" customFormat="1" ht="26.25" customHeight="1" x14ac:dyDescent="0.2">
      <c r="A10" s="260">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1"/>
      <c r="BA10" s="251"/>
      <c r="BB10" s="251"/>
      <c r="BC10" s="251"/>
      <c r="BD10" s="251"/>
      <c r="BE10" s="252"/>
      <c r="BF10" s="252"/>
      <c r="BG10" s="252"/>
      <c r="BH10" s="252"/>
      <c r="BI10" s="252"/>
      <c r="BJ10" s="252"/>
      <c r="BK10" s="252"/>
      <c r="BL10" s="252"/>
      <c r="BM10" s="252"/>
      <c r="BN10" s="252"/>
      <c r="BO10" s="252"/>
      <c r="BP10" s="252"/>
      <c r="BQ10" s="261">
        <v>4</v>
      </c>
      <c r="BR10" s="262" t="s">
        <v>602</v>
      </c>
      <c r="BS10" s="1103" t="s">
        <v>593</v>
      </c>
      <c r="BT10" s="1104"/>
      <c r="BU10" s="1104"/>
      <c r="BV10" s="1104"/>
      <c r="BW10" s="1104"/>
      <c r="BX10" s="1104"/>
      <c r="BY10" s="1104"/>
      <c r="BZ10" s="1104"/>
      <c r="CA10" s="1104"/>
      <c r="CB10" s="1104"/>
      <c r="CC10" s="1104"/>
      <c r="CD10" s="1104"/>
      <c r="CE10" s="1104"/>
      <c r="CF10" s="1104"/>
      <c r="CG10" s="1105"/>
      <c r="CH10" s="1078">
        <v>100</v>
      </c>
      <c r="CI10" s="1079"/>
      <c r="CJ10" s="1079"/>
      <c r="CK10" s="1079"/>
      <c r="CL10" s="1080"/>
      <c r="CM10" s="1078">
        <v>4869</v>
      </c>
      <c r="CN10" s="1079"/>
      <c r="CO10" s="1079"/>
      <c r="CP10" s="1079"/>
      <c r="CQ10" s="1080"/>
      <c r="CR10" s="1078">
        <v>5660</v>
      </c>
      <c r="CS10" s="1079"/>
      <c r="CT10" s="1079"/>
      <c r="CU10" s="1079"/>
      <c r="CV10" s="1080"/>
      <c r="CW10" s="1078">
        <v>980</v>
      </c>
      <c r="CX10" s="1079"/>
      <c r="CY10" s="1079"/>
      <c r="CZ10" s="1079"/>
      <c r="DA10" s="1080"/>
      <c r="DB10" s="1078" t="s">
        <v>523</v>
      </c>
      <c r="DC10" s="1079"/>
      <c r="DD10" s="1079"/>
      <c r="DE10" s="1079"/>
      <c r="DF10" s="1080"/>
      <c r="DG10" s="1078" t="s">
        <v>523</v>
      </c>
      <c r="DH10" s="1079"/>
      <c r="DI10" s="1079"/>
      <c r="DJ10" s="1079"/>
      <c r="DK10" s="1080"/>
      <c r="DL10" s="1078" t="s">
        <v>523</v>
      </c>
      <c r="DM10" s="1079"/>
      <c r="DN10" s="1079"/>
      <c r="DO10" s="1079"/>
      <c r="DP10" s="1080"/>
      <c r="DQ10" s="1078" t="s">
        <v>523</v>
      </c>
      <c r="DR10" s="1079"/>
      <c r="DS10" s="1079"/>
      <c r="DT10" s="1079"/>
      <c r="DU10" s="1080"/>
      <c r="DV10" s="1081"/>
      <c r="DW10" s="1082"/>
      <c r="DX10" s="1082"/>
      <c r="DY10" s="1082"/>
      <c r="DZ10" s="1083"/>
      <c r="EA10" s="253"/>
    </row>
    <row r="11" spans="1:131" s="254" customFormat="1" ht="26.25" customHeight="1" x14ac:dyDescent="0.2">
      <c r="A11" s="260">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1"/>
      <c r="BA11" s="251"/>
      <c r="BB11" s="251"/>
      <c r="BC11" s="251"/>
      <c r="BD11" s="251"/>
      <c r="BE11" s="252"/>
      <c r="BF11" s="252"/>
      <c r="BG11" s="252"/>
      <c r="BH11" s="252"/>
      <c r="BI11" s="252"/>
      <c r="BJ11" s="252"/>
      <c r="BK11" s="252"/>
      <c r="BL11" s="252"/>
      <c r="BM11" s="252"/>
      <c r="BN11" s="252"/>
      <c r="BO11" s="252"/>
      <c r="BP11" s="252"/>
      <c r="BQ11" s="261">
        <v>5</v>
      </c>
      <c r="BR11" s="262"/>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3"/>
    </row>
    <row r="12" spans="1:131" s="254" customFormat="1" ht="26.25" customHeight="1" x14ac:dyDescent="0.2">
      <c r="A12" s="260">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1"/>
      <c r="BA12" s="251"/>
      <c r="BB12" s="251"/>
      <c r="BC12" s="251"/>
      <c r="BD12" s="251"/>
      <c r="BE12" s="252"/>
      <c r="BF12" s="252"/>
      <c r="BG12" s="252"/>
      <c r="BH12" s="252"/>
      <c r="BI12" s="252"/>
      <c r="BJ12" s="252"/>
      <c r="BK12" s="252"/>
      <c r="BL12" s="252"/>
      <c r="BM12" s="252"/>
      <c r="BN12" s="252"/>
      <c r="BO12" s="252"/>
      <c r="BP12" s="252"/>
      <c r="BQ12" s="261">
        <v>6</v>
      </c>
      <c r="BR12" s="262"/>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3"/>
    </row>
    <row r="13" spans="1:131" s="254" customFormat="1" ht="26.25" customHeight="1" x14ac:dyDescent="0.2">
      <c r="A13" s="260">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1"/>
      <c r="BA13" s="251"/>
      <c r="BB13" s="251"/>
      <c r="BC13" s="251"/>
      <c r="BD13" s="251"/>
      <c r="BE13" s="252"/>
      <c r="BF13" s="252"/>
      <c r="BG13" s="252"/>
      <c r="BH13" s="252"/>
      <c r="BI13" s="252"/>
      <c r="BJ13" s="252"/>
      <c r="BK13" s="252"/>
      <c r="BL13" s="252"/>
      <c r="BM13" s="252"/>
      <c r="BN13" s="252"/>
      <c r="BO13" s="252"/>
      <c r="BP13" s="252"/>
      <c r="BQ13" s="261">
        <v>7</v>
      </c>
      <c r="BR13" s="262"/>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3"/>
    </row>
    <row r="14" spans="1:131" s="254" customFormat="1" ht="26.25" customHeight="1" x14ac:dyDescent="0.2">
      <c r="A14" s="260">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1"/>
      <c r="BA14" s="251"/>
      <c r="BB14" s="251"/>
      <c r="BC14" s="251"/>
      <c r="BD14" s="251"/>
      <c r="BE14" s="252"/>
      <c r="BF14" s="252"/>
      <c r="BG14" s="252"/>
      <c r="BH14" s="252"/>
      <c r="BI14" s="252"/>
      <c r="BJ14" s="252"/>
      <c r="BK14" s="252"/>
      <c r="BL14" s="252"/>
      <c r="BM14" s="252"/>
      <c r="BN14" s="252"/>
      <c r="BO14" s="252"/>
      <c r="BP14" s="252"/>
      <c r="BQ14" s="261">
        <v>8</v>
      </c>
      <c r="BR14" s="262"/>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3"/>
    </row>
    <row r="15" spans="1:131" s="254" customFormat="1" ht="26.25" customHeight="1" x14ac:dyDescent="0.2">
      <c r="A15" s="260">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1"/>
      <c r="BA15" s="251"/>
      <c r="BB15" s="251"/>
      <c r="BC15" s="251"/>
      <c r="BD15" s="251"/>
      <c r="BE15" s="252"/>
      <c r="BF15" s="252"/>
      <c r="BG15" s="252"/>
      <c r="BH15" s="252"/>
      <c r="BI15" s="252"/>
      <c r="BJ15" s="252"/>
      <c r="BK15" s="252"/>
      <c r="BL15" s="252"/>
      <c r="BM15" s="252"/>
      <c r="BN15" s="252"/>
      <c r="BO15" s="252"/>
      <c r="BP15" s="252"/>
      <c r="BQ15" s="261">
        <v>9</v>
      </c>
      <c r="BR15" s="262"/>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3"/>
    </row>
    <row r="16" spans="1:131" s="254" customFormat="1" ht="26.25" customHeight="1" x14ac:dyDescent="0.2">
      <c r="A16" s="260">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1"/>
      <c r="BA16" s="251"/>
      <c r="BB16" s="251"/>
      <c r="BC16" s="251"/>
      <c r="BD16" s="251"/>
      <c r="BE16" s="252"/>
      <c r="BF16" s="252"/>
      <c r="BG16" s="252"/>
      <c r="BH16" s="252"/>
      <c r="BI16" s="252"/>
      <c r="BJ16" s="252"/>
      <c r="BK16" s="252"/>
      <c r="BL16" s="252"/>
      <c r="BM16" s="252"/>
      <c r="BN16" s="252"/>
      <c r="BO16" s="252"/>
      <c r="BP16" s="252"/>
      <c r="BQ16" s="261">
        <v>10</v>
      </c>
      <c r="BR16" s="262"/>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3"/>
    </row>
    <row r="17" spans="1:131" s="254" customFormat="1" ht="26.25" customHeight="1" x14ac:dyDescent="0.2">
      <c r="A17" s="260">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1"/>
      <c r="BA17" s="251"/>
      <c r="BB17" s="251"/>
      <c r="BC17" s="251"/>
      <c r="BD17" s="251"/>
      <c r="BE17" s="252"/>
      <c r="BF17" s="252"/>
      <c r="BG17" s="252"/>
      <c r="BH17" s="252"/>
      <c r="BI17" s="252"/>
      <c r="BJ17" s="252"/>
      <c r="BK17" s="252"/>
      <c r="BL17" s="252"/>
      <c r="BM17" s="252"/>
      <c r="BN17" s="252"/>
      <c r="BO17" s="252"/>
      <c r="BP17" s="252"/>
      <c r="BQ17" s="261">
        <v>11</v>
      </c>
      <c r="BR17" s="262"/>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3"/>
    </row>
    <row r="18" spans="1:131" s="254" customFormat="1" ht="26.25" customHeight="1" x14ac:dyDescent="0.2">
      <c r="A18" s="260">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1"/>
      <c r="BA18" s="251"/>
      <c r="BB18" s="251"/>
      <c r="BC18" s="251"/>
      <c r="BD18" s="251"/>
      <c r="BE18" s="252"/>
      <c r="BF18" s="252"/>
      <c r="BG18" s="252"/>
      <c r="BH18" s="252"/>
      <c r="BI18" s="252"/>
      <c r="BJ18" s="252"/>
      <c r="BK18" s="252"/>
      <c r="BL18" s="252"/>
      <c r="BM18" s="252"/>
      <c r="BN18" s="252"/>
      <c r="BO18" s="252"/>
      <c r="BP18" s="252"/>
      <c r="BQ18" s="261">
        <v>12</v>
      </c>
      <c r="BR18" s="262"/>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3"/>
    </row>
    <row r="19" spans="1:131" s="254" customFormat="1" ht="26.25" customHeight="1" x14ac:dyDescent="0.2">
      <c r="A19" s="260">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1"/>
      <c r="BA19" s="251"/>
      <c r="BB19" s="251"/>
      <c r="BC19" s="251"/>
      <c r="BD19" s="251"/>
      <c r="BE19" s="252"/>
      <c r="BF19" s="252"/>
      <c r="BG19" s="252"/>
      <c r="BH19" s="252"/>
      <c r="BI19" s="252"/>
      <c r="BJ19" s="252"/>
      <c r="BK19" s="252"/>
      <c r="BL19" s="252"/>
      <c r="BM19" s="252"/>
      <c r="BN19" s="252"/>
      <c r="BO19" s="252"/>
      <c r="BP19" s="252"/>
      <c r="BQ19" s="261">
        <v>13</v>
      </c>
      <c r="BR19" s="262"/>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3"/>
    </row>
    <row r="20" spans="1:131" s="254" customFormat="1" ht="26.25" customHeight="1" x14ac:dyDescent="0.2">
      <c r="A20" s="260">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1"/>
      <c r="BA20" s="251"/>
      <c r="BB20" s="251"/>
      <c r="BC20" s="251"/>
      <c r="BD20" s="251"/>
      <c r="BE20" s="252"/>
      <c r="BF20" s="252"/>
      <c r="BG20" s="252"/>
      <c r="BH20" s="252"/>
      <c r="BI20" s="252"/>
      <c r="BJ20" s="252"/>
      <c r="BK20" s="252"/>
      <c r="BL20" s="252"/>
      <c r="BM20" s="252"/>
      <c r="BN20" s="252"/>
      <c r="BO20" s="252"/>
      <c r="BP20" s="252"/>
      <c r="BQ20" s="261">
        <v>14</v>
      </c>
      <c r="BR20" s="262"/>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3"/>
    </row>
    <row r="21" spans="1:131" s="254" customFormat="1" ht="26.25" customHeight="1" thickBot="1" x14ac:dyDescent="0.25">
      <c r="A21" s="260">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1"/>
      <c r="BA21" s="251"/>
      <c r="BB21" s="251"/>
      <c r="BC21" s="251"/>
      <c r="BD21" s="251"/>
      <c r="BE21" s="252"/>
      <c r="BF21" s="252"/>
      <c r="BG21" s="252"/>
      <c r="BH21" s="252"/>
      <c r="BI21" s="252"/>
      <c r="BJ21" s="252"/>
      <c r="BK21" s="252"/>
      <c r="BL21" s="252"/>
      <c r="BM21" s="252"/>
      <c r="BN21" s="252"/>
      <c r="BO21" s="252"/>
      <c r="BP21" s="252"/>
      <c r="BQ21" s="261">
        <v>15</v>
      </c>
      <c r="BR21" s="262"/>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3"/>
    </row>
    <row r="22" spans="1:131" s="254" customFormat="1" ht="26.25" customHeight="1" x14ac:dyDescent="0.2">
      <c r="A22" s="260">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2"/>
      <c r="BF22" s="252"/>
      <c r="BG22" s="252"/>
      <c r="BH22" s="252"/>
      <c r="BI22" s="252"/>
      <c r="BJ22" s="252"/>
      <c r="BK22" s="252"/>
      <c r="BL22" s="252"/>
      <c r="BM22" s="252"/>
      <c r="BN22" s="252"/>
      <c r="BO22" s="252"/>
      <c r="BP22" s="252"/>
      <c r="BQ22" s="261">
        <v>16</v>
      </c>
      <c r="BR22" s="262"/>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3"/>
    </row>
    <row r="23" spans="1:131" s="254" customFormat="1" ht="26.25" customHeight="1" thickBot="1" x14ac:dyDescent="0.25">
      <c r="A23" s="263" t="s">
        <v>388</v>
      </c>
      <c r="B23" s="1033" t="s">
        <v>389</v>
      </c>
      <c r="C23" s="1034"/>
      <c r="D23" s="1034"/>
      <c r="E23" s="1034"/>
      <c r="F23" s="1034"/>
      <c r="G23" s="1034"/>
      <c r="H23" s="1034"/>
      <c r="I23" s="1034"/>
      <c r="J23" s="1034"/>
      <c r="K23" s="1034"/>
      <c r="L23" s="1034"/>
      <c r="M23" s="1034"/>
      <c r="N23" s="1034"/>
      <c r="O23" s="1034"/>
      <c r="P23" s="1035"/>
      <c r="Q23" s="1157">
        <v>13791</v>
      </c>
      <c r="R23" s="1158"/>
      <c r="S23" s="1158"/>
      <c r="T23" s="1158"/>
      <c r="U23" s="1158"/>
      <c r="V23" s="1158">
        <v>13181</v>
      </c>
      <c r="W23" s="1158"/>
      <c r="X23" s="1158"/>
      <c r="Y23" s="1158"/>
      <c r="Z23" s="1158"/>
      <c r="AA23" s="1158">
        <v>610</v>
      </c>
      <c r="AB23" s="1158"/>
      <c r="AC23" s="1158"/>
      <c r="AD23" s="1158"/>
      <c r="AE23" s="1159"/>
      <c r="AF23" s="1160">
        <v>580</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390</v>
      </c>
      <c r="BA23" s="1155"/>
      <c r="BB23" s="1155"/>
      <c r="BC23" s="1155"/>
      <c r="BD23" s="1156"/>
      <c r="BE23" s="252"/>
      <c r="BF23" s="252"/>
      <c r="BG23" s="252"/>
      <c r="BH23" s="252"/>
      <c r="BI23" s="252"/>
      <c r="BJ23" s="252"/>
      <c r="BK23" s="252"/>
      <c r="BL23" s="252"/>
      <c r="BM23" s="252"/>
      <c r="BN23" s="252"/>
      <c r="BO23" s="252"/>
      <c r="BP23" s="252"/>
      <c r="BQ23" s="261">
        <v>17</v>
      </c>
      <c r="BR23" s="262"/>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3"/>
    </row>
    <row r="24" spans="1:131" s="254"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1"/>
      <c r="BA24" s="251"/>
      <c r="BB24" s="251"/>
      <c r="BC24" s="251"/>
      <c r="BD24" s="251"/>
      <c r="BE24" s="252"/>
      <c r="BF24" s="252"/>
      <c r="BG24" s="252"/>
      <c r="BH24" s="252"/>
      <c r="BI24" s="252"/>
      <c r="BJ24" s="252"/>
      <c r="BK24" s="252"/>
      <c r="BL24" s="252"/>
      <c r="BM24" s="252"/>
      <c r="BN24" s="252"/>
      <c r="BO24" s="252"/>
      <c r="BP24" s="252"/>
      <c r="BQ24" s="261">
        <v>18</v>
      </c>
      <c r="BR24" s="262"/>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3"/>
    </row>
    <row r="25" spans="1:131" s="246"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1"/>
      <c r="BK25" s="251"/>
      <c r="BL25" s="251"/>
      <c r="BM25" s="251"/>
      <c r="BN25" s="251"/>
      <c r="BO25" s="264"/>
      <c r="BP25" s="264"/>
      <c r="BQ25" s="261">
        <v>19</v>
      </c>
      <c r="BR25" s="262"/>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5"/>
    </row>
    <row r="26" spans="1:131" s="246" customFormat="1" ht="26.25" customHeight="1" x14ac:dyDescent="0.2">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1"/>
      <c r="BK26" s="251"/>
      <c r="BL26" s="251"/>
      <c r="BM26" s="251"/>
      <c r="BN26" s="251"/>
      <c r="BO26" s="264"/>
      <c r="BP26" s="264"/>
      <c r="BQ26" s="261">
        <v>20</v>
      </c>
      <c r="BR26" s="262"/>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5"/>
    </row>
    <row r="27" spans="1:131" s="246"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1"/>
      <c r="BK27" s="251"/>
      <c r="BL27" s="251"/>
      <c r="BM27" s="251"/>
      <c r="BN27" s="251"/>
      <c r="BO27" s="264"/>
      <c r="BP27" s="264"/>
      <c r="BQ27" s="261">
        <v>21</v>
      </c>
      <c r="BR27" s="262"/>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5"/>
    </row>
    <row r="28" spans="1:131" s="246" customFormat="1" ht="26.25" customHeight="1" thickTop="1" x14ac:dyDescent="0.2">
      <c r="A28" s="265">
        <v>1</v>
      </c>
      <c r="B28" s="1139" t="s">
        <v>401</v>
      </c>
      <c r="C28" s="1140"/>
      <c r="D28" s="1140"/>
      <c r="E28" s="1140"/>
      <c r="F28" s="1140"/>
      <c r="G28" s="1140"/>
      <c r="H28" s="1140"/>
      <c r="I28" s="1140"/>
      <c r="J28" s="1140"/>
      <c r="K28" s="1140"/>
      <c r="L28" s="1140"/>
      <c r="M28" s="1140"/>
      <c r="N28" s="1140"/>
      <c r="O28" s="1140"/>
      <c r="P28" s="1141"/>
      <c r="Q28" s="1142">
        <v>3213</v>
      </c>
      <c r="R28" s="1143"/>
      <c r="S28" s="1143"/>
      <c r="T28" s="1143"/>
      <c r="U28" s="1143"/>
      <c r="V28" s="1143">
        <v>3085</v>
      </c>
      <c r="W28" s="1143"/>
      <c r="X28" s="1143"/>
      <c r="Y28" s="1143"/>
      <c r="Z28" s="1143"/>
      <c r="AA28" s="1143">
        <v>128</v>
      </c>
      <c r="AB28" s="1143"/>
      <c r="AC28" s="1143"/>
      <c r="AD28" s="1143"/>
      <c r="AE28" s="1144"/>
      <c r="AF28" s="1145">
        <v>128</v>
      </c>
      <c r="AG28" s="1143"/>
      <c r="AH28" s="1143"/>
      <c r="AI28" s="1143"/>
      <c r="AJ28" s="1146"/>
      <c r="AK28" s="1147">
        <v>176</v>
      </c>
      <c r="AL28" s="1135"/>
      <c r="AM28" s="1135"/>
      <c r="AN28" s="1135"/>
      <c r="AO28" s="1135"/>
      <c r="AP28" s="1135" t="s">
        <v>523</v>
      </c>
      <c r="AQ28" s="1135"/>
      <c r="AR28" s="1135"/>
      <c r="AS28" s="1135"/>
      <c r="AT28" s="1135"/>
      <c r="AU28" s="1135" t="s">
        <v>523</v>
      </c>
      <c r="AV28" s="1135"/>
      <c r="AW28" s="1135"/>
      <c r="AX28" s="1135"/>
      <c r="AY28" s="1135"/>
      <c r="AZ28" s="1136" t="s">
        <v>523</v>
      </c>
      <c r="BA28" s="1136"/>
      <c r="BB28" s="1136"/>
      <c r="BC28" s="1136"/>
      <c r="BD28" s="1136"/>
      <c r="BE28" s="1137"/>
      <c r="BF28" s="1137"/>
      <c r="BG28" s="1137"/>
      <c r="BH28" s="1137"/>
      <c r="BI28" s="1138"/>
      <c r="BJ28" s="251"/>
      <c r="BK28" s="251"/>
      <c r="BL28" s="251"/>
      <c r="BM28" s="251"/>
      <c r="BN28" s="251"/>
      <c r="BO28" s="264"/>
      <c r="BP28" s="264"/>
      <c r="BQ28" s="261">
        <v>22</v>
      </c>
      <c r="BR28" s="262"/>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5"/>
    </row>
    <row r="29" spans="1:131" s="246" customFormat="1" ht="26.25" customHeight="1" x14ac:dyDescent="0.2">
      <c r="A29" s="265">
        <v>2</v>
      </c>
      <c r="B29" s="1126" t="s">
        <v>402</v>
      </c>
      <c r="C29" s="1127"/>
      <c r="D29" s="1127"/>
      <c r="E29" s="1127"/>
      <c r="F29" s="1127"/>
      <c r="G29" s="1127"/>
      <c r="H29" s="1127"/>
      <c r="I29" s="1127"/>
      <c r="J29" s="1127"/>
      <c r="K29" s="1127"/>
      <c r="L29" s="1127"/>
      <c r="M29" s="1127"/>
      <c r="N29" s="1127"/>
      <c r="O29" s="1127"/>
      <c r="P29" s="1128"/>
      <c r="Q29" s="1132">
        <v>2773</v>
      </c>
      <c r="R29" s="1133"/>
      <c r="S29" s="1133"/>
      <c r="T29" s="1133"/>
      <c r="U29" s="1133"/>
      <c r="V29" s="1133">
        <v>2717</v>
      </c>
      <c r="W29" s="1133"/>
      <c r="X29" s="1133"/>
      <c r="Y29" s="1133"/>
      <c r="Z29" s="1133"/>
      <c r="AA29" s="1133">
        <v>56</v>
      </c>
      <c r="AB29" s="1133"/>
      <c r="AC29" s="1133"/>
      <c r="AD29" s="1133"/>
      <c r="AE29" s="1134"/>
      <c r="AF29" s="1108">
        <v>56</v>
      </c>
      <c r="AG29" s="1109"/>
      <c r="AH29" s="1109"/>
      <c r="AI29" s="1109"/>
      <c r="AJ29" s="1110"/>
      <c r="AK29" s="1069">
        <v>365</v>
      </c>
      <c r="AL29" s="1060"/>
      <c r="AM29" s="1060"/>
      <c r="AN29" s="1060"/>
      <c r="AO29" s="1060"/>
      <c r="AP29" s="1060" t="s">
        <v>523</v>
      </c>
      <c r="AQ29" s="1060"/>
      <c r="AR29" s="1060"/>
      <c r="AS29" s="1060"/>
      <c r="AT29" s="1060"/>
      <c r="AU29" s="1060" t="s">
        <v>523</v>
      </c>
      <c r="AV29" s="1060"/>
      <c r="AW29" s="1060"/>
      <c r="AX29" s="1060"/>
      <c r="AY29" s="1060"/>
      <c r="AZ29" s="1131" t="s">
        <v>523</v>
      </c>
      <c r="BA29" s="1131"/>
      <c r="BB29" s="1131"/>
      <c r="BC29" s="1131"/>
      <c r="BD29" s="1131"/>
      <c r="BE29" s="1121"/>
      <c r="BF29" s="1121"/>
      <c r="BG29" s="1121"/>
      <c r="BH29" s="1121"/>
      <c r="BI29" s="1122"/>
      <c r="BJ29" s="251"/>
      <c r="BK29" s="251"/>
      <c r="BL29" s="251"/>
      <c r="BM29" s="251"/>
      <c r="BN29" s="251"/>
      <c r="BO29" s="264"/>
      <c r="BP29" s="264"/>
      <c r="BQ29" s="261">
        <v>23</v>
      </c>
      <c r="BR29" s="262"/>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5"/>
    </row>
    <row r="30" spans="1:131" s="246" customFormat="1" ht="26.25" customHeight="1" x14ac:dyDescent="0.2">
      <c r="A30" s="265">
        <v>3</v>
      </c>
      <c r="B30" s="1126" t="s">
        <v>403</v>
      </c>
      <c r="C30" s="1127"/>
      <c r="D30" s="1127"/>
      <c r="E30" s="1127"/>
      <c r="F30" s="1127"/>
      <c r="G30" s="1127"/>
      <c r="H30" s="1127"/>
      <c r="I30" s="1127"/>
      <c r="J30" s="1127"/>
      <c r="K30" s="1127"/>
      <c r="L30" s="1127"/>
      <c r="M30" s="1127"/>
      <c r="N30" s="1127"/>
      <c r="O30" s="1127"/>
      <c r="P30" s="1128"/>
      <c r="Q30" s="1132">
        <v>6</v>
      </c>
      <c r="R30" s="1133"/>
      <c r="S30" s="1133"/>
      <c r="T30" s="1133"/>
      <c r="U30" s="1133"/>
      <c r="V30" s="1133">
        <v>6</v>
      </c>
      <c r="W30" s="1133"/>
      <c r="X30" s="1133"/>
      <c r="Y30" s="1133"/>
      <c r="Z30" s="1133"/>
      <c r="AA30" s="1133" t="s">
        <v>523</v>
      </c>
      <c r="AB30" s="1133"/>
      <c r="AC30" s="1133"/>
      <c r="AD30" s="1133"/>
      <c r="AE30" s="1134"/>
      <c r="AF30" s="1108" t="s">
        <v>404</v>
      </c>
      <c r="AG30" s="1109"/>
      <c r="AH30" s="1109"/>
      <c r="AI30" s="1109"/>
      <c r="AJ30" s="1110"/>
      <c r="AK30" s="1069">
        <v>3</v>
      </c>
      <c r="AL30" s="1060"/>
      <c r="AM30" s="1060"/>
      <c r="AN30" s="1060"/>
      <c r="AO30" s="1060"/>
      <c r="AP30" s="1060" t="s">
        <v>523</v>
      </c>
      <c r="AQ30" s="1060"/>
      <c r="AR30" s="1060"/>
      <c r="AS30" s="1060"/>
      <c r="AT30" s="1060"/>
      <c r="AU30" s="1060" t="s">
        <v>523</v>
      </c>
      <c r="AV30" s="1060"/>
      <c r="AW30" s="1060"/>
      <c r="AX30" s="1060"/>
      <c r="AY30" s="1060"/>
      <c r="AZ30" s="1131" t="s">
        <v>523</v>
      </c>
      <c r="BA30" s="1131"/>
      <c r="BB30" s="1131"/>
      <c r="BC30" s="1131"/>
      <c r="BD30" s="1131"/>
      <c r="BE30" s="1121"/>
      <c r="BF30" s="1121"/>
      <c r="BG30" s="1121"/>
      <c r="BH30" s="1121"/>
      <c r="BI30" s="1122"/>
      <c r="BJ30" s="251"/>
      <c r="BK30" s="251"/>
      <c r="BL30" s="251"/>
      <c r="BM30" s="251"/>
      <c r="BN30" s="251"/>
      <c r="BO30" s="264"/>
      <c r="BP30" s="264"/>
      <c r="BQ30" s="261">
        <v>24</v>
      </c>
      <c r="BR30" s="262"/>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5"/>
    </row>
    <row r="31" spans="1:131" s="246" customFormat="1" ht="26.25" customHeight="1" x14ac:dyDescent="0.2">
      <c r="A31" s="265">
        <v>4</v>
      </c>
      <c r="B31" s="1126" t="s">
        <v>405</v>
      </c>
      <c r="C31" s="1127"/>
      <c r="D31" s="1127"/>
      <c r="E31" s="1127"/>
      <c r="F31" s="1127"/>
      <c r="G31" s="1127"/>
      <c r="H31" s="1127"/>
      <c r="I31" s="1127"/>
      <c r="J31" s="1127"/>
      <c r="K31" s="1127"/>
      <c r="L31" s="1127"/>
      <c r="M31" s="1127"/>
      <c r="N31" s="1127"/>
      <c r="O31" s="1127"/>
      <c r="P31" s="1128"/>
      <c r="Q31" s="1132">
        <v>575</v>
      </c>
      <c r="R31" s="1133"/>
      <c r="S31" s="1133"/>
      <c r="T31" s="1133"/>
      <c r="U31" s="1133"/>
      <c r="V31" s="1133">
        <v>573</v>
      </c>
      <c r="W31" s="1133"/>
      <c r="X31" s="1133"/>
      <c r="Y31" s="1133"/>
      <c r="Z31" s="1133"/>
      <c r="AA31" s="1133">
        <v>2</v>
      </c>
      <c r="AB31" s="1133"/>
      <c r="AC31" s="1133"/>
      <c r="AD31" s="1133"/>
      <c r="AE31" s="1134"/>
      <c r="AF31" s="1108">
        <v>2</v>
      </c>
      <c r="AG31" s="1109"/>
      <c r="AH31" s="1109"/>
      <c r="AI31" s="1109"/>
      <c r="AJ31" s="1110"/>
      <c r="AK31" s="1069">
        <v>338</v>
      </c>
      <c r="AL31" s="1060"/>
      <c r="AM31" s="1060"/>
      <c r="AN31" s="1060"/>
      <c r="AO31" s="1060"/>
      <c r="AP31" s="1060" t="s">
        <v>523</v>
      </c>
      <c r="AQ31" s="1060"/>
      <c r="AR31" s="1060"/>
      <c r="AS31" s="1060"/>
      <c r="AT31" s="1060"/>
      <c r="AU31" s="1060" t="s">
        <v>523</v>
      </c>
      <c r="AV31" s="1060"/>
      <c r="AW31" s="1060"/>
      <c r="AX31" s="1060"/>
      <c r="AY31" s="1060"/>
      <c r="AZ31" s="1131" t="s">
        <v>523</v>
      </c>
      <c r="BA31" s="1131"/>
      <c r="BB31" s="1131"/>
      <c r="BC31" s="1131"/>
      <c r="BD31" s="1131"/>
      <c r="BE31" s="1121"/>
      <c r="BF31" s="1121"/>
      <c r="BG31" s="1121"/>
      <c r="BH31" s="1121"/>
      <c r="BI31" s="1122"/>
      <c r="BJ31" s="251"/>
      <c r="BK31" s="251"/>
      <c r="BL31" s="251"/>
      <c r="BM31" s="251"/>
      <c r="BN31" s="251"/>
      <c r="BO31" s="264"/>
      <c r="BP31" s="264"/>
      <c r="BQ31" s="261">
        <v>25</v>
      </c>
      <c r="BR31" s="262"/>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5"/>
    </row>
    <row r="32" spans="1:131" s="246" customFormat="1" ht="26.25" customHeight="1" x14ac:dyDescent="0.2">
      <c r="A32" s="265">
        <v>5</v>
      </c>
      <c r="B32" s="1126" t="s">
        <v>406</v>
      </c>
      <c r="C32" s="1127"/>
      <c r="D32" s="1127"/>
      <c r="E32" s="1127"/>
      <c r="F32" s="1127"/>
      <c r="G32" s="1127"/>
      <c r="H32" s="1127"/>
      <c r="I32" s="1127"/>
      <c r="J32" s="1127"/>
      <c r="K32" s="1127"/>
      <c r="L32" s="1127"/>
      <c r="M32" s="1127"/>
      <c r="N32" s="1127"/>
      <c r="O32" s="1127"/>
      <c r="P32" s="1128"/>
      <c r="Q32" s="1132">
        <v>382</v>
      </c>
      <c r="R32" s="1133"/>
      <c r="S32" s="1133"/>
      <c r="T32" s="1133"/>
      <c r="U32" s="1133"/>
      <c r="V32" s="1133">
        <v>298</v>
      </c>
      <c r="W32" s="1133"/>
      <c r="X32" s="1133"/>
      <c r="Y32" s="1133"/>
      <c r="Z32" s="1133"/>
      <c r="AA32" s="1133">
        <v>84</v>
      </c>
      <c r="AB32" s="1133"/>
      <c r="AC32" s="1133"/>
      <c r="AD32" s="1133"/>
      <c r="AE32" s="1134"/>
      <c r="AF32" s="1108">
        <v>359</v>
      </c>
      <c r="AG32" s="1109"/>
      <c r="AH32" s="1109"/>
      <c r="AI32" s="1109"/>
      <c r="AJ32" s="1110"/>
      <c r="AK32" s="1069">
        <v>53</v>
      </c>
      <c r="AL32" s="1060"/>
      <c r="AM32" s="1060"/>
      <c r="AN32" s="1060"/>
      <c r="AO32" s="1060"/>
      <c r="AP32" s="1060">
        <v>2055</v>
      </c>
      <c r="AQ32" s="1060"/>
      <c r="AR32" s="1060"/>
      <c r="AS32" s="1060"/>
      <c r="AT32" s="1060"/>
      <c r="AU32" s="1060">
        <v>382</v>
      </c>
      <c r="AV32" s="1060"/>
      <c r="AW32" s="1060"/>
      <c r="AX32" s="1060"/>
      <c r="AY32" s="1060"/>
      <c r="AZ32" s="1131" t="s">
        <v>523</v>
      </c>
      <c r="BA32" s="1131"/>
      <c r="BB32" s="1131"/>
      <c r="BC32" s="1131"/>
      <c r="BD32" s="1131"/>
      <c r="BE32" s="1121" t="s">
        <v>407</v>
      </c>
      <c r="BF32" s="1121"/>
      <c r="BG32" s="1121"/>
      <c r="BH32" s="1121"/>
      <c r="BI32" s="1122"/>
      <c r="BJ32" s="251"/>
      <c r="BK32" s="251"/>
      <c r="BL32" s="251"/>
      <c r="BM32" s="251"/>
      <c r="BN32" s="251"/>
      <c r="BO32" s="264"/>
      <c r="BP32" s="264"/>
      <c r="BQ32" s="261">
        <v>26</v>
      </c>
      <c r="BR32" s="262"/>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5"/>
    </row>
    <row r="33" spans="1:131" s="246" customFormat="1" ht="26.25" customHeight="1" x14ac:dyDescent="0.2">
      <c r="A33" s="265">
        <v>6</v>
      </c>
      <c r="B33" s="1126" t="s">
        <v>408</v>
      </c>
      <c r="C33" s="1127"/>
      <c r="D33" s="1127"/>
      <c r="E33" s="1127"/>
      <c r="F33" s="1127"/>
      <c r="G33" s="1127"/>
      <c r="H33" s="1127"/>
      <c r="I33" s="1127"/>
      <c r="J33" s="1127"/>
      <c r="K33" s="1127"/>
      <c r="L33" s="1127"/>
      <c r="M33" s="1127"/>
      <c r="N33" s="1127"/>
      <c r="O33" s="1127"/>
      <c r="P33" s="1128"/>
      <c r="Q33" s="1132">
        <v>2697</v>
      </c>
      <c r="R33" s="1133"/>
      <c r="S33" s="1133"/>
      <c r="T33" s="1133"/>
      <c r="U33" s="1133"/>
      <c r="V33" s="1133">
        <v>3251</v>
      </c>
      <c r="W33" s="1133"/>
      <c r="X33" s="1133"/>
      <c r="Y33" s="1133"/>
      <c r="Z33" s="1133"/>
      <c r="AA33" s="1133">
        <v>-554</v>
      </c>
      <c r="AB33" s="1133"/>
      <c r="AC33" s="1133"/>
      <c r="AD33" s="1133"/>
      <c r="AE33" s="1134"/>
      <c r="AF33" s="1108">
        <v>266</v>
      </c>
      <c r="AG33" s="1109"/>
      <c r="AH33" s="1109"/>
      <c r="AI33" s="1109"/>
      <c r="AJ33" s="1110"/>
      <c r="AK33" s="1069">
        <v>179</v>
      </c>
      <c r="AL33" s="1060"/>
      <c r="AM33" s="1060"/>
      <c r="AN33" s="1060"/>
      <c r="AO33" s="1060"/>
      <c r="AP33" s="1060">
        <v>802</v>
      </c>
      <c r="AQ33" s="1060"/>
      <c r="AR33" s="1060"/>
      <c r="AS33" s="1060"/>
      <c r="AT33" s="1060"/>
      <c r="AU33" s="1060">
        <v>473</v>
      </c>
      <c r="AV33" s="1060"/>
      <c r="AW33" s="1060"/>
      <c r="AX33" s="1060"/>
      <c r="AY33" s="1060"/>
      <c r="AZ33" s="1131" t="s">
        <v>523</v>
      </c>
      <c r="BA33" s="1131"/>
      <c r="BB33" s="1131"/>
      <c r="BC33" s="1131"/>
      <c r="BD33" s="1131"/>
      <c r="BE33" s="1121" t="s">
        <v>409</v>
      </c>
      <c r="BF33" s="1121"/>
      <c r="BG33" s="1121"/>
      <c r="BH33" s="1121"/>
      <c r="BI33" s="1122"/>
      <c r="BJ33" s="251"/>
      <c r="BK33" s="251"/>
      <c r="BL33" s="251"/>
      <c r="BM33" s="251"/>
      <c r="BN33" s="251"/>
      <c r="BO33" s="264"/>
      <c r="BP33" s="264"/>
      <c r="BQ33" s="261">
        <v>27</v>
      </c>
      <c r="BR33" s="262"/>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5"/>
    </row>
    <row r="34" spans="1:131" s="246" customFormat="1" ht="26.25" customHeight="1" x14ac:dyDescent="0.2">
      <c r="A34" s="265">
        <v>7</v>
      </c>
      <c r="B34" s="1126" t="s">
        <v>410</v>
      </c>
      <c r="C34" s="1127"/>
      <c r="D34" s="1127"/>
      <c r="E34" s="1127"/>
      <c r="F34" s="1127"/>
      <c r="G34" s="1127"/>
      <c r="H34" s="1127"/>
      <c r="I34" s="1127"/>
      <c r="J34" s="1127"/>
      <c r="K34" s="1127"/>
      <c r="L34" s="1127"/>
      <c r="M34" s="1127"/>
      <c r="N34" s="1127"/>
      <c r="O34" s="1127"/>
      <c r="P34" s="1128"/>
      <c r="Q34" s="1132">
        <v>357</v>
      </c>
      <c r="R34" s="1133"/>
      <c r="S34" s="1133"/>
      <c r="T34" s="1133"/>
      <c r="U34" s="1133"/>
      <c r="V34" s="1133">
        <v>282</v>
      </c>
      <c r="W34" s="1133"/>
      <c r="X34" s="1133"/>
      <c r="Y34" s="1133"/>
      <c r="Z34" s="1133"/>
      <c r="AA34" s="1133">
        <v>75</v>
      </c>
      <c r="AB34" s="1133"/>
      <c r="AC34" s="1133"/>
      <c r="AD34" s="1133"/>
      <c r="AE34" s="1134"/>
      <c r="AF34" s="1108">
        <v>75</v>
      </c>
      <c r="AG34" s="1109"/>
      <c r="AH34" s="1109"/>
      <c r="AI34" s="1109"/>
      <c r="AJ34" s="1110"/>
      <c r="AK34" s="1069">
        <v>49</v>
      </c>
      <c r="AL34" s="1060"/>
      <c r="AM34" s="1060"/>
      <c r="AN34" s="1060"/>
      <c r="AO34" s="1060"/>
      <c r="AP34" s="1060">
        <v>1532</v>
      </c>
      <c r="AQ34" s="1060"/>
      <c r="AR34" s="1060"/>
      <c r="AS34" s="1060"/>
      <c r="AT34" s="1060"/>
      <c r="AU34" s="1060">
        <v>813</v>
      </c>
      <c r="AV34" s="1060"/>
      <c r="AW34" s="1060"/>
      <c r="AX34" s="1060"/>
      <c r="AY34" s="1060"/>
      <c r="AZ34" s="1131" t="s">
        <v>523</v>
      </c>
      <c r="BA34" s="1131"/>
      <c r="BB34" s="1131"/>
      <c r="BC34" s="1131"/>
      <c r="BD34" s="1131"/>
      <c r="BE34" s="1121" t="s">
        <v>411</v>
      </c>
      <c r="BF34" s="1121"/>
      <c r="BG34" s="1121"/>
      <c r="BH34" s="1121"/>
      <c r="BI34" s="1122"/>
      <c r="BJ34" s="251"/>
      <c r="BK34" s="251"/>
      <c r="BL34" s="251"/>
      <c r="BM34" s="251"/>
      <c r="BN34" s="251"/>
      <c r="BO34" s="264"/>
      <c r="BP34" s="264"/>
      <c r="BQ34" s="261">
        <v>28</v>
      </c>
      <c r="BR34" s="262"/>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5"/>
    </row>
    <row r="35" spans="1:131" s="246" customFormat="1" ht="26.25" customHeight="1" x14ac:dyDescent="0.2">
      <c r="A35" s="265">
        <v>8</v>
      </c>
      <c r="B35" s="1126" t="s">
        <v>412</v>
      </c>
      <c r="C35" s="1127"/>
      <c r="D35" s="1127"/>
      <c r="E35" s="1127"/>
      <c r="F35" s="1127"/>
      <c r="G35" s="1127"/>
      <c r="H35" s="1127"/>
      <c r="I35" s="1127"/>
      <c r="J35" s="1127"/>
      <c r="K35" s="1127"/>
      <c r="L35" s="1127"/>
      <c r="M35" s="1127"/>
      <c r="N35" s="1127"/>
      <c r="O35" s="1127"/>
      <c r="P35" s="1128"/>
      <c r="Q35" s="1132">
        <v>1009</v>
      </c>
      <c r="R35" s="1133"/>
      <c r="S35" s="1133"/>
      <c r="T35" s="1133"/>
      <c r="U35" s="1133"/>
      <c r="V35" s="1133">
        <v>1009</v>
      </c>
      <c r="W35" s="1133"/>
      <c r="X35" s="1133"/>
      <c r="Y35" s="1133"/>
      <c r="Z35" s="1133"/>
      <c r="AA35" s="1133" t="s">
        <v>523</v>
      </c>
      <c r="AB35" s="1133"/>
      <c r="AC35" s="1133"/>
      <c r="AD35" s="1133"/>
      <c r="AE35" s="1134"/>
      <c r="AF35" s="1108" t="s">
        <v>404</v>
      </c>
      <c r="AG35" s="1109"/>
      <c r="AH35" s="1109"/>
      <c r="AI35" s="1109"/>
      <c r="AJ35" s="1110"/>
      <c r="AK35" s="1069">
        <v>530</v>
      </c>
      <c r="AL35" s="1060"/>
      <c r="AM35" s="1060"/>
      <c r="AN35" s="1060"/>
      <c r="AO35" s="1060"/>
      <c r="AP35" s="1060">
        <v>6432</v>
      </c>
      <c r="AQ35" s="1060"/>
      <c r="AR35" s="1060"/>
      <c r="AS35" s="1060"/>
      <c r="AT35" s="1060"/>
      <c r="AU35" s="1060">
        <v>6258</v>
      </c>
      <c r="AV35" s="1060"/>
      <c r="AW35" s="1060"/>
      <c r="AX35" s="1060"/>
      <c r="AY35" s="1060"/>
      <c r="AZ35" s="1131" t="s">
        <v>523</v>
      </c>
      <c r="BA35" s="1131"/>
      <c r="BB35" s="1131"/>
      <c r="BC35" s="1131"/>
      <c r="BD35" s="1131"/>
      <c r="BE35" s="1121" t="s">
        <v>413</v>
      </c>
      <c r="BF35" s="1121"/>
      <c r="BG35" s="1121"/>
      <c r="BH35" s="1121"/>
      <c r="BI35" s="1122"/>
      <c r="BJ35" s="251"/>
      <c r="BK35" s="251"/>
      <c r="BL35" s="251"/>
      <c r="BM35" s="251"/>
      <c r="BN35" s="251"/>
      <c r="BO35" s="264"/>
      <c r="BP35" s="264"/>
      <c r="BQ35" s="261">
        <v>29</v>
      </c>
      <c r="BR35" s="262"/>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5"/>
    </row>
    <row r="36" spans="1:131" s="246" customFormat="1" ht="26.25" customHeight="1" x14ac:dyDescent="0.2">
      <c r="A36" s="265">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1"/>
      <c r="BK36" s="251"/>
      <c r="BL36" s="251"/>
      <c r="BM36" s="251"/>
      <c r="BN36" s="251"/>
      <c r="BO36" s="264"/>
      <c r="BP36" s="264"/>
      <c r="BQ36" s="261">
        <v>30</v>
      </c>
      <c r="BR36" s="262"/>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5"/>
    </row>
    <row r="37" spans="1:131" s="246" customFormat="1" ht="26.25" customHeight="1" x14ac:dyDescent="0.2">
      <c r="A37" s="265">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1"/>
      <c r="BK37" s="251"/>
      <c r="BL37" s="251"/>
      <c r="BM37" s="251"/>
      <c r="BN37" s="251"/>
      <c r="BO37" s="264"/>
      <c r="BP37" s="264"/>
      <c r="BQ37" s="261">
        <v>31</v>
      </c>
      <c r="BR37" s="262"/>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5"/>
    </row>
    <row r="38" spans="1:131" s="246" customFormat="1" ht="26.25" customHeight="1" x14ac:dyDescent="0.2">
      <c r="A38" s="265">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1"/>
      <c r="BK38" s="251"/>
      <c r="BL38" s="251"/>
      <c r="BM38" s="251"/>
      <c r="BN38" s="251"/>
      <c r="BO38" s="264"/>
      <c r="BP38" s="264"/>
      <c r="BQ38" s="261">
        <v>32</v>
      </c>
      <c r="BR38" s="262"/>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5"/>
    </row>
    <row r="39" spans="1:131" s="246" customFormat="1" ht="26.25" customHeight="1" x14ac:dyDescent="0.2">
      <c r="A39" s="265">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1"/>
      <c r="BK39" s="251"/>
      <c r="BL39" s="251"/>
      <c r="BM39" s="251"/>
      <c r="BN39" s="251"/>
      <c r="BO39" s="264"/>
      <c r="BP39" s="264"/>
      <c r="BQ39" s="261">
        <v>33</v>
      </c>
      <c r="BR39" s="262"/>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5"/>
    </row>
    <row r="40" spans="1:131" s="246" customFormat="1" ht="26.25" customHeight="1" x14ac:dyDescent="0.2">
      <c r="A40" s="260">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1"/>
      <c r="BK40" s="251"/>
      <c r="BL40" s="251"/>
      <c r="BM40" s="251"/>
      <c r="BN40" s="251"/>
      <c r="BO40" s="264"/>
      <c r="BP40" s="264"/>
      <c r="BQ40" s="261">
        <v>34</v>
      </c>
      <c r="BR40" s="262"/>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5"/>
    </row>
    <row r="41" spans="1:131" s="246" customFormat="1" ht="26.25" customHeight="1" x14ac:dyDescent="0.2">
      <c r="A41" s="260">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1"/>
      <c r="BK41" s="251"/>
      <c r="BL41" s="251"/>
      <c r="BM41" s="251"/>
      <c r="BN41" s="251"/>
      <c r="BO41" s="264"/>
      <c r="BP41" s="264"/>
      <c r="BQ41" s="261">
        <v>35</v>
      </c>
      <c r="BR41" s="262"/>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5"/>
    </row>
    <row r="42" spans="1:131" s="246" customFormat="1" ht="26.25" customHeight="1" x14ac:dyDescent="0.2">
      <c r="A42" s="260">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1"/>
      <c r="BK42" s="251"/>
      <c r="BL42" s="251"/>
      <c r="BM42" s="251"/>
      <c r="BN42" s="251"/>
      <c r="BO42" s="264"/>
      <c r="BP42" s="264"/>
      <c r="BQ42" s="261">
        <v>36</v>
      </c>
      <c r="BR42" s="262"/>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5"/>
    </row>
    <row r="43" spans="1:131" s="246" customFormat="1" ht="26.25" customHeight="1" x14ac:dyDescent="0.2">
      <c r="A43" s="260">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1"/>
      <c r="BK43" s="251"/>
      <c r="BL43" s="251"/>
      <c r="BM43" s="251"/>
      <c r="BN43" s="251"/>
      <c r="BO43" s="264"/>
      <c r="BP43" s="264"/>
      <c r="BQ43" s="261">
        <v>37</v>
      </c>
      <c r="BR43" s="262"/>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5"/>
    </row>
    <row r="44" spans="1:131" s="246" customFormat="1" ht="26.25" customHeight="1" x14ac:dyDescent="0.2">
      <c r="A44" s="260">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1"/>
      <c r="BK44" s="251"/>
      <c r="BL44" s="251"/>
      <c r="BM44" s="251"/>
      <c r="BN44" s="251"/>
      <c r="BO44" s="264"/>
      <c r="BP44" s="264"/>
      <c r="BQ44" s="261">
        <v>38</v>
      </c>
      <c r="BR44" s="262"/>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5"/>
    </row>
    <row r="45" spans="1:131" s="246" customFormat="1" ht="26.25" customHeight="1" x14ac:dyDescent="0.2">
      <c r="A45" s="260">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1"/>
      <c r="BK45" s="251"/>
      <c r="BL45" s="251"/>
      <c r="BM45" s="251"/>
      <c r="BN45" s="251"/>
      <c r="BO45" s="264"/>
      <c r="BP45" s="264"/>
      <c r="BQ45" s="261">
        <v>39</v>
      </c>
      <c r="BR45" s="262"/>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5"/>
    </row>
    <row r="46" spans="1:131" s="246" customFormat="1" ht="26.25" customHeight="1" x14ac:dyDescent="0.2">
      <c r="A46" s="260">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1"/>
      <c r="BK46" s="251"/>
      <c r="BL46" s="251"/>
      <c r="BM46" s="251"/>
      <c r="BN46" s="251"/>
      <c r="BO46" s="264"/>
      <c r="BP46" s="264"/>
      <c r="BQ46" s="261">
        <v>40</v>
      </c>
      <c r="BR46" s="262"/>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5"/>
    </row>
    <row r="47" spans="1:131" s="246" customFormat="1" ht="26.25" customHeight="1" x14ac:dyDescent="0.2">
      <c r="A47" s="260">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1"/>
      <c r="BK47" s="251"/>
      <c r="BL47" s="251"/>
      <c r="BM47" s="251"/>
      <c r="BN47" s="251"/>
      <c r="BO47" s="264"/>
      <c r="BP47" s="264"/>
      <c r="BQ47" s="261">
        <v>41</v>
      </c>
      <c r="BR47" s="262"/>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5"/>
    </row>
    <row r="48" spans="1:131" s="246" customFormat="1" ht="26.25" customHeight="1" x14ac:dyDescent="0.2">
      <c r="A48" s="260">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1"/>
      <c r="BK48" s="251"/>
      <c r="BL48" s="251"/>
      <c r="BM48" s="251"/>
      <c r="BN48" s="251"/>
      <c r="BO48" s="264"/>
      <c r="BP48" s="264"/>
      <c r="BQ48" s="261">
        <v>42</v>
      </c>
      <c r="BR48" s="262"/>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5"/>
    </row>
    <row r="49" spans="1:131" s="246" customFormat="1" ht="26.25" customHeight="1" x14ac:dyDescent="0.2">
      <c r="A49" s="260">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1"/>
      <c r="BK49" s="251"/>
      <c r="BL49" s="251"/>
      <c r="BM49" s="251"/>
      <c r="BN49" s="251"/>
      <c r="BO49" s="264"/>
      <c r="BP49" s="264"/>
      <c r="BQ49" s="261">
        <v>43</v>
      </c>
      <c r="BR49" s="262"/>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5"/>
    </row>
    <row r="50" spans="1:131" s="246" customFormat="1" ht="26.25" customHeight="1" x14ac:dyDescent="0.2">
      <c r="A50" s="260">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1"/>
      <c r="BK50" s="251"/>
      <c r="BL50" s="251"/>
      <c r="BM50" s="251"/>
      <c r="BN50" s="251"/>
      <c r="BO50" s="264"/>
      <c r="BP50" s="264"/>
      <c r="BQ50" s="261">
        <v>44</v>
      </c>
      <c r="BR50" s="262"/>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5"/>
    </row>
    <row r="51" spans="1:131" s="246" customFormat="1" ht="26.25" customHeight="1" x14ac:dyDescent="0.2">
      <c r="A51" s="260">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1"/>
      <c r="BK51" s="251"/>
      <c r="BL51" s="251"/>
      <c r="BM51" s="251"/>
      <c r="BN51" s="251"/>
      <c r="BO51" s="264"/>
      <c r="BP51" s="264"/>
      <c r="BQ51" s="261">
        <v>45</v>
      </c>
      <c r="BR51" s="262"/>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5"/>
    </row>
    <row r="52" spans="1:131" s="246" customFormat="1" ht="26.25" customHeight="1" x14ac:dyDescent="0.2">
      <c r="A52" s="260">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1"/>
      <c r="BK52" s="251"/>
      <c r="BL52" s="251"/>
      <c r="BM52" s="251"/>
      <c r="BN52" s="251"/>
      <c r="BO52" s="264"/>
      <c r="BP52" s="264"/>
      <c r="BQ52" s="261">
        <v>46</v>
      </c>
      <c r="BR52" s="262"/>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5"/>
    </row>
    <row r="53" spans="1:131" s="246" customFormat="1" ht="26.25" customHeight="1" x14ac:dyDescent="0.2">
      <c r="A53" s="260">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1"/>
      <c r="BK53" s="251"/>
      <c r="BL53" s="251"/>
      <c r="BM53" s="251"/>
      <c r="BN53" s="251"/>
      <c r="BO53" s="264"/>
      <c r="BP53" s="264"/>
      <c r="BQ53" s="261">
        <v>47</v>
      </c>
      <c r="BR53" s="262"/>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5"/>
    </row>
    <row r="54" spans="1:131" s="246" customFormat="1" ht="26.25" customHeight="1" x14ac:dyDescent="0.2">
      <c r="A54" s="260">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1"/>
      <c r="BK54" s="251"/>
      <c r="BL54" s="251"/>
      <c r="BM54" s="251"/>
      <c r="BN54" s="251"/>
      <c r="BO54" s="264"/>
      <c r="BP54" s="264"/>
      <c r="BQ54" s="261">
        <v>48</v>
      </c>
      <c r="BR54" s="262"/>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5"/>
    </row>
    <row r="55" spans="1:131" s="246" customFormat="1" ht="26.25" customHeight="1" x14ac:dyDescent="0.2">
      <c r="A55" s="260">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1"/>
      <c r="BK55" s="251"/>
      <c r="BL55" s="251"/>
      <c r="BM55" s="251"/>
      <c r="BN55" s="251"/>
      <c r="BO55" s="264"/>
      <c r="BP55" s="264"/>
      <c r="BQ55" s="261">
        <v>49</v>
      </c>
      <c r="BR55" s="262"/>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5"/>
    </row>
    <row r="56" spans="1:131" s="246" customFormat="1" ht="26.25" customHeight="1" x14ac:dyDescent="0.2">
      <c r="A56" s="260">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1"/>
      <c r="BK56" s="251"/>
      <c r="BL56" s="251"/>
      <c r="BM56" s="251"/>
      <c r="BN56" s="251"/>
      <c r="BO56" s="264"/>
      <c r="BP56" s="264"/>
      <c r="BQ56" s="261">
        <v>50</v>
      </c>
      <c r="BR56" s="262"/>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5"/>
    </row>
    <row r="57" spans="1:131" s="246" customFormat="1" ht="26.25" customHeight="1" x14ac:dyDescent="0.2">
      <c r="A57" s="260">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1"/>
      <c r="BK57" s="251"/>
      <c r="BL57" s="251"/>
      <c r="BM57" s="251"/>
      <c r="BN57" s="251"/>
      <c r="BO57" s="264"/>
      <c r="BP57" s="264"/>
      <c r="BQ57" s="261">
        <v>51</v>
      </c>
      <c r="BR57" s="262"/>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5"/>
    </row>
    <row r="58" spans="1:131" s="246" customFormat="1" ht="26.25" customHeight="1" x14ac:dyDescent="0.2">
      <c r="A58" s="260">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1"/>
      <c r="BK58" s="251"/>
      <c r="BL58" s="251"/>
      <c r="BM58" s="251"/>
      <c r="BN58" s="251"/>
      <c r="BO58" s="264"/>
      <c r="BP58" s="264"/>
      <c r="BQ58" s="261">
        <v>52</v>
      </c>
      <c r="BR58" s="262"/>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5"/>
    </row>
    <row r="59" spans="1:131" s="246" customFormat="1" ht="26.25" customHeight="1" x14ac:dyDescent="0.2">
      <c r="A59" s="260">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1"/>
      <c r="BK59" s="251"/>
      <c r="BL59" s="251"/>
      <c r="BM59" s="251"/>
      <c r="BN59" s="251"/>
      <c r="BO59" s="264"/>
      <c r="BP59" s="264"/>
      <c r="BQ59" s="261">
        <v>53</v>
      </c>
      <c r="BR59" s="262"/>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5"/>
    </row>
    <row r="60" spans="1:131" s="246" customFormat="1" ht="26.25" customHeight="1" x14ac:dyDescent="0.2">
      <c r="A60" s="260">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1"/>
      <c r="BK60" s="251"/>
      <c r="BL60" s="251"/>
      <c r="BM60" s="251"/>
      <c r="BN60" s="251"/>
      <c r="BO60" s="264"/>
      <c r="BP60" s="264"/>
      <c r="BQ60" s="261">
        <v>54</v>
      </c>
      <c r="BR60" s="262"/>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5"/>
    </row>
    <row r="61" spans="1:131" s="246" customFormat="1" ht="26.25" customHeight="1" thickBot="1" x14ac:dyDescent="0.25">
      <c r="A61" s="260">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1"/>
      <c r="BK61" s="251"/>
      <c r="BL61" s="251"/>
      <c r="BM61" s="251"/>
      <c r="BN61" s="251"/>
      <c r="BO61" s="264"/>
      <c r="BP61" s="264"/>
      <c r="BQ61" s="261">
        <v>55</v>
      </c>
      <c r="BR61" s="262"/>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5"/>
    </row>
    <row r="62" spans="1:131" s="246" customFormat="1" ht="26.25" customHeight="1" x14ac:dyDescent="0.2">
      <c r="A62" s="260">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4"/>
      <c r="BP62" s="264"/>
      <c r="BQ62" s="261">
        <v>56</v>
      </c>
      <c r="BR62" s="262"/>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5"/>
    </row>
    <row r="63" spans="1:131" s="246" customFormat="1" ht="26.25" customHeight="1" thickBot="1" x14ac:dyDescent="0.25">
      <c r="A63" s="263" t="s">
        <v>388</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885</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4"/>
      <c r="BP63" s="264"/>
      <c r="BQ63" s="261">
        <v>57</v>
      </c>
      <c r="BR63" s="262"/>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5"/>
    </row>
    <row r="64" spans="1:131" s="246" customFormat="1" ht="26.25"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5"/>
    </row>
    <row r="65" spans="1:131" s="246" customFormat="1" ht="26.25" customHeight="1" thickBot="1" x14ac:dyDescent="0.25">
      <c r="A65" s="251" t="s">
        <v>416</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5"/>
    </row>
    <row r="66" spans="1:131" s="246" customFormat="1" ht="26.25" customHeight="1" x14ac:dyDescent="0.2">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376</v>
      </c>
      <c r="BA66" s="1091"/>
      <c r="BB66" s="1091"/>
      <c r="BC66" s="1091"/>
      <c r="BD66" s="1106"/>
      <c r="BE66" s="264"/>
      <c r="BF66" s="264"/>
      <c r="BG66" s="264"/>
      <c r="BH66" s="264"/>
      <c r="BI66" s="264"/>
      <c r="BJ66" s="264"/>
      <c r="BK66" s="264"/>
      <c r="BL66" s="264"/>
      <c r="BM66" s="264"/>
      <c r="BN66" s="264"/>
      <c r="BO66" s="264"/>
      <c r="BP66" s="264"/>
      <c r="BQ66" s="261">
        <v>60</v>
      </c>
      <c r="BR66" s="266"/>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5"/>
    </row>
    <row r="67" spans="1:131" s="246"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4"/>
      <c r="BF67" s="264"/>
      <c r="BG67" s="264"/>
      <c r="BH67" s="264"/>
      <c r="BI67" s="264"/>
      <c r="BJ67" s="264"/>
      <c r="BK67" s="264"/>
      <c r="BL67" s="264"/>
      <c r="BM67" s="264"/>
      <c r="BN67" s="264"/>
      <c r="BO67" s="264"/>
      <c r="BP67" s="264"/>
      <c r="BQ67" s="261">
        <v>61</v>
      </c>
      <c r="BR67" s="266"/>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5"/>
    </row>
    <row r="68" spans="1:131" s="246" customFormat="1" ht="26.25" customHeight="1" thickTop="1" x14ac:dyDescent="0.2">
      <c r="A68" s="257">
        <v>1</v>
      </c>
      <c r="B68" s="1074" t="s">
        <v>595</v>
      </c>
      <c r="C68" s="1075"/>
      <c r="D68" s="1075"/>
      <c r="E68" s="1075"/>
      <c r="F68" s="1075"/>
      <c r="G68" s="1075"/>
      <c r="H68" s="1075"/>
      <c r="I68" s="1075"/>
      <c r="J68" s="1075"/>
      <c r="K68" s="1075"/>
      <c r="L68" s="1075"/>
      <c r="M68" s="1075"/>
      <c r="N68" s="1075"/>
      <c r="O68" s="1075"/>
      <c r="P68" s="1076"/>
      <c r="Q68" s="1077">
        <v>1914</v>
      </c>
      <c r="R68" s="1071"/>
      <c r="S68" s="1071"/>
      <c r="T68" s="1071"/>
      <c r="U68" s="1071"/>
      <c r="V68" s="1071">
        <v>1824</v>
      </c>
      <c r="W68" s="1071"/>
      <c r="X68" s="1071"/>
      <c r="Y68" s="1071"/>
      <c r="Z68" s="1071"/>
      <c r="AA68" s="1071">
        <v>90</v>
      </c>
      <c r="AB68" s="1071"/>
      <c r="AC68" s="1071"/>
      <c r="AD68" s="1071"/>
      <c r="AE68" s="1071"/>
      <c r="AF68" s="1071">
        <v>77</v>
      </c>
      <c r="AG68" s="1071"/>
      <c r="AH68" s="1071"/>
      <c r="AI68" s="1071"/>
      <c r="AJ68" s="1071"/>
      <c r="AK68" s="1071" t="s">
        <v>523</v>
      </c>
      <c r="AL68" s="1071"/>
      <c r="AM68" s="1071"/>
      <c r="AN68" s="1071"/>
      <c r="AO68" s="1071"/>
      <c r="AP68" s="1071">
        <v>946</v>
      </c>
      <c r="AQ68" s="1071"/>
      <c r="AR68" s="1071"/>
      <c r="AS68" s="1071"/>
      <c r="AT68" s="1071"/>
      <c r="AU68" s="1071">
        <v>317</v>
      </c>
      <c r="AV68" s="1071"/>
      <c r="AW68" s="1071"/>
      <c r="AX68" s="1071"/>
      <c r="AY68" s="1071"/>
      <c r="AZ68" s="1072"/>
      <c r="BA68" s="1072"/>
      <c r="BB68" s="1072"/>
      <c r="BC68" s="1072"/>
      <c r="BD68" s="1073"/>
      <c r="BE68" s="264"/>
      <c r="BF68" s="264"/>
      <c r="BG68" s="264"/>
      <c r="BH68" s="264"/>
      <c r="BI68" s="264"/>
      <c r="BJ68" s="264"/>
      <c r="BK68" s="264"/>
      <c r="BL68" s="264"/>
      <c r="BM68" s="264"/>
      <c r="BN68" s="264"/>
      <c r="BO68" s="264"/>
      <c r="BP68" s="264"/>
      <c r="BQ68" s="261">
        <v>62</v>
      </c>
      <c r="BR68" s="266"/>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5"/>
    </row>
    <row r="69" spans="1:131" s="246" customFormat="1" ht="26.25" customHeight="1" x14ac:dyDescent="0.2">
      <c r="A69" s="260">
        <v>2</v>
      </c>
      <c r="B69" s="1063" t="s">
        <v>596</v>
      </c>
      <c r="C69" s="1064"/>
      <c r="D69" s="1064"/>
      <c r="E69" s="1064"/>
      <c r="F69" s="1064"/>
      <c r="G69" s="1064"/>
      <c r="H69" s="1064"/>
      <c r="I69" s="1064"/>
      <c r="J69" s="1064"/>
      <c r="K69" s="1064"/>
      <c r="L69" s="1064"/>
      <c r="M69" s="1064"/>
      <c r="N69" s="1064"/>
      <c r="O69" s="1064"/>
      <c r="P69" s="1065"/>
      <c r="Q69" s="1066">
        <v>100</v>
      </c>
      <c r="R69" s="1060"/>
      <c r="S69" s="1060"/>
      <c r="T69" s="1060"/>
      <c r="U69" s="1060"/>
      <c r="V69" s="1060">
        <v>94</v>
      </c>
      <c r="W69" s="1060"/>
      <c r="X69" s="1060"/>
      <c r="Y69" s="1060"/>
      <c r="Z69" s="1060"/>
      <c r="AA69" s="1060">
        <v>6</v>
      </c>
      <c r="AB69" s="1060"/>
      <c r="AC69" s="1060"/>
      <c r="AD69" s="1060"/>
      <c r="AE69" s="1060"/>
      <c r="AF69" s="1060">
        <v>6</v>
      </c>
      <c r="AG69" s="1060"/>
      <c r="AH69" s="1060"/>
      <c r="AI69" s="1060"/>
      <c r="AJ69" s="1060"/>
      <c r="AK69" s="1060" t="s">
        <v>523</v>
      </c>
      <c r="AL69" s="1060"/>
      <c r="AM69" s="1060"/>
      <c r="AN69" s="1060"/>
      <c r="AO69" s="1060"/>
      <c r="AP69" s="1060" t="s">
        <v>523</v>
      </c>
      <c r="AQ69" s="1060"/>
      <c r="AR69" s="1060"/>
      <c r="AS69" s="1060"/>
      <c r="AT69" s="1060"/>
      <c r="AU69" s="1060" t="s">
        <v>523</v>
      </c>
      <c r="AV69" s="1060"/>
      <c r="AW69" s="1060"/>
      <c r="AX69" s="1060"/>
      <c r="AY69" s="1060"/>
      <c r="AZ69" s="1061"/>
      <c r="BA69" s="1061"/>
      <c r="BB69" s="1061"/>
      <c r="BC69" s="1061"/>
      <c r="BD69" s="1062"/>
      <c r="BE69" s="264"/>
      <c r="BF69" s="264"/>
      <c r="BG69" s="264"/>
      <c r="BH69" s="264"/>
      <c r="BI69" s="264"/>
      <c r="BJ69" s="264"/>
      <c r="BK69" s="264"/>
      <c r="BL69" s="264"/>
      <c r="BM69" s="264"/>
      <c r="BN69" s="264"/>
      <c r="BO69" s="264"/>
      <c r="BP69" s="264"/>
      <c r="BQ69" s="261">
        <v>63</v>
      </c>
      <c r="BR69" s="266"/>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5"/>
    </row>
    <row r="70" spans="1:131" s="246" customFormat="1" ht="26.25" customHeight="1" x14ac:dyDescent="0.2">
      <c r="A70" s="260">
        <v>3</v>
      </c>
      <c r="B70" s="1063" t="s">
        <v>597</v>
      </c>
      <c r="C70" s="1064"/>
      <c r="D70" s="1064"/>
      <c r="E70" s="1064"/>
      <c r="F70" s="1064"/>
      <c r="G70" s="1064"/>
      <c r="H70" s="1064"/>
      <c r="I70" s="1064"/>
      <c r="J70" s="1064"/>
      <c r="K70" s="1064"/>
      <c r="L70" s="1064"/>
      <c r="M70" s="1064"/>
      <c r="N70" s="1064"/>
      <c r="O70" s="1064"/>
      <c r="P70" s="1065"/>
      <c r="Q70" s="1066">
        <v>5035</v>
      </c>
      <c r="R70" s="1060"/>
      <c r="S70" s="1060"/>
      <c r="T70" s="1060"/>
      <c r="U70" s="1060"/>
      <c r="V70" s="1060">
        <v>4930</v>
      </c>
      <c r="W70" s="1060"/>
      <c r="X70" s="1060"/>
      <c r="Y70" s="1060"/>
      <c r="Z70" s="1060"/>
      <c r="AA70" s="1060">
        <v>105</v>
      </c>
      <c r="AB70" s="1060"/>
      <c r="AC70" s="1060"/>
      <c r="AD70" s="1060"/>
      <c r="AE70" s="1060"/>
      <c r="AF70" s="1060">
        <v>105</v>
      </c>
      <c r="AG70" s="1060"/>
      <c r="AH70" s="1060"/>
      <c r="AI70" s="1060"/>
      <c r="AJ70" s="1060"/>
      <c r="AK70" s="1060"/>
      <c r="AL70" s="1060"/>
      <c r="AM70" s="1060"/>
      <c r="AN70" s="1060"/>
      <c r="AO70" s="1060"/>
      <c r="AP70" s="1060" t="s">
        <v>523</v>
      </c>
      <c r="AQ70" s="1060"/>
      <c r="AR70" s="1060"/>
      <c r="AS70" s="1060"/>
      <c r="AT70" s="1060"/>
      <c r="AU70" s="1060" t="s">
        <v>523</v>
      </c>
      <c r="AV70" s="1060"/>
      <c r="AW70" s="1060"/>
      <c r="AX70" s="1060"/>
      <c r="AY70" s="1060"/>
      <c r="AZ70" s="1061"/>
      <c r="BA70" s="1061"/>
      <c r="BB70" s="1061"/>
      <c r="BC70" s="1061"/>
      <c r="BD70" s="1062"/>
      <c r="BE70" s="264"/>
      <c r="BF70" s="264"/>
      <c r="BG70" s="264"/>
      <c r="BH70" s="264"/>
      <c r="BI70" s="264"/>
      <c r="BJ70" s="264"/>
      <c r="BK70" s="264"/>
      <c r="BL70" s="264"/>
      <c r="BM70" s="264"/>
      <c r="BN70" s="264"/>
      <c r="BO70" s="264"/>
      <c r="BP70" s="264"/>
      <c r="BQ70" s="261">
        <v>64</v>
      </c>
      <c r="BR70" s="266"/>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5"/>
    </row>
    <row r="71" spans="1:131" s="246" customFormat="1" ht="26.25" customHeight="1" x14ac:dyDescent="0.2">
      <c r="A71" s="260">
        <v>4</v>
      </c>
      <c r="B71" s="1063" t="s">
        <v>603</v>
      </c>
      <c r="C71" s="1064"/>
      <c r="D71" s="1064"/>
      <c r="E71" s="1064"/>
      <c r="F71" s="1064"/>
      <c r="G71" s="1064"/>
      <c r="H71" s="1064"/>
      <c r="I71" s="1064"/>
      <c r="J71" s="1064"/>
      <c r="K71" s="1064"/>
      <c r="L71" s="1064"/>
      <c r="M71" s="1064"/>
      <c r="N71" s="1064"/>
      <c r="O71" s="1064"/>
      <c r="P71" s="1065"/>
      <c r="Q71" s="1066">
        <v>386</v>
      </c>
      <c r="R71" s="1060"/>
      <c r="S71" s="1060"/>
      <c r="T71" s="1060"/>
      <c r="U71" s="1060"/>
      <c r="V71" s="1060">
        <v>382</v>
      </c>
      <c r="W71" s="1060"/>
      <c r="X71" s="1060"/>
      <c r="Y71" s="1060"/>
      <c r="Z71" s="1060"/>
      <c r="AA71" s="1060">
        <v>4</v>
      </c>
      <c r="AB71" s="1060"/>
      <c r="AC71" s="1060"/>
      <c r="AD71" s="1060"/>
      <c r="AE71" s="1060"/>
      <c r="AF71" s="1060">
        <v>4</v>
      </c>
      <c r="AG71" s="1060"/>
      <c r="AH71" s="1060"/>
      <c r="AI71" s="1060"/>
      <c r="AJ71" s="1060"/>
      <c r="AK71" s="1060"/>
      <c r="AL71" s="1060"/>
      <c r="AM71" s="1060"/>
      <c r="AN71" s="1060"/>
      <c r="AO71" s="1060"/>
      <c r="AP71" s="1060" t="s">
        <v>523</v>
      </c>
      <c r="AQ71" s="1060"/>
      <c r="AR71" s="1060"/>
      <c r="AS71" s="1060"/>
      <c r="AT71" s="1060"/>
      <c r="AU71" s="1060" t="s">
        <v>523</v>
      </c>
      <c r="AV71" s="1060"/>
      <c r="AW71" s="1060"/>
      <c r="AX71" s="1060"/>
      <c r="AY71" s="1060"/>
      <c r="AZ71" s="1061"/>
      <c r="BA71" s="1061"/>
      <c r="BB71" s="1061"/>
      <c r="BC71" s="1061"/>
      <c r="BD71" s="1062"/>
      <c r="BE71" s="264"/>
      <c r="BF71" s="264"/>
      <c r="BG71" s="264"/>
      <c r="BH71" s="264"/>
      <c r="BI71" s="264"/>
      <c r="BJ71" s="264"/>
      <c r="BK71" s="264"/>
      <c r="BL71" s="264"/>
      <c r="BM71" s="264"/>
      <c r="BN71" s="264"/>
      <c r="BO71" s="264"/>
      <c r="BP71" s="264"/>
      <c r="BQ71" s="261">
        <v>65</v>
      </c>
      <c r="BR71" s="266"/>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5"/>
    </row>
    <row r="72" spans="1:131" s="246" customFormat="1" ht="26.25" customHeight="1" x14ac:dyDescent="0.2">
      <c r="A72" s="260">
        <v>5</v>
      </c>
      <c r="B72" s="1063" t="s">
        <v>601</v>
      </c>
      <c r="C72" s="1064"/>
      <c r="D72" s="1064"/>
      <c r="E72" s="1064"/>
      <c r="F72" s="1064"/>
      <c r="G72" s="1064"/>
      <c r="H72" s="1064"/>
      <c r="I72" s="1064"/>
      <c r="J72" s="1064"/>
      <c r="K72" s="1064"/>
      <c r="L72" s="1064"/>
      <c r="M72" s="1064"/>
      <c r="N72" s="1064"/>
      <c r="O72" s="1064"/>
      <c r="P72" s="1065"/>
      <c r="Q72" s="1066">
        <v>1988</v>
      </c>
      <c r="R72" s="1060"/>
      <c r="S72" s="1060"/>
      <c r="T72" s="1060"/>
      <c r="U72" s="1060"/>
      <c r="V72" s="1060">
        <v>1981</v>
      </c>
      <c r="W72" s="1060"/>
      <c r="X72" s="1060"/>
      <c r="Y72" s="1060"/>
      <c r="Z72" s="1060"/>
      <c r="AA72" s="1060">
        <v>7</v>
      </c>
      <c r="AB72" s="1060"/>
      <c r="AC72" s="1060"/>
      <c r="AD72" s="1060"/>
      <c r="AE72" s="1060"/>
      <c r="AF72" s="1060">
        <v>7</v>
      </c>
      <c r="AG72" s="1060"/>
      <c r="AH72" s="1060"/>
      <c r="AI72" s="1060"/>
      <c r="AJ72" s="1060"/>
      <c r="AK72" s="1060" t="s">
        <v>523</v>
      </c>
      <c r="AL72" s="1060"/>
      <c r="AM72" s="1060"/>
      <c r="AN72" s="1060"/>
      <c r="AO72" s="1060"/>
      <c r="AP72" s="1060">
        <v>4282</v>
      </c>
      <c r="AQ72" s="1060"/>
      <c r="AR72" s="1060"/>
      <c r="AS72" s="1060"/>
      <c r="AT72" s="1060"/>
      <c r="AU72" s="1060">
        <v>240</v>
      </c>
      <c r="AV72" s="1060"/>
      <c r="AW72" s="1060"/>
      <c r="AX72" s="1060"/>
      <c r="AY72" s="1060"/>
      <c r="AZ72" s="1061"/>
      <c r="BA72" s="1061"/>
      <c r="BB72" s="1061"/>
      <c r="BC72" s="1061"/>
      <c r="BD72" s="1062"/>
      <c r="BE72" s="264"/>
      <c r="BF72" s="264"/>
      <c r="BG72" s="264"/>
      <c r="BH72" s="264"/>
      <c r="BI72" s="264"/>
      <c r="BJ72" s="264"/>
      <c r="BK72" s="264"/>
      <c r="BL72" s="264"/>
      <c r="BM72" s="264"/>
      <c r="BN72" s="264"/>
      <c r="BO72" s="264"/>
      <c r="BP72" s="264"/>
      <c r="BQ72" s="261">
        <v>66</v>
      </c>
      <c r="BR72" s="266"/>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5"/>
    </row>
    <row r="73" spans="1:131" s="246" customFormat="1" ht="26.25" customHeight="1" x14ac:dyDescent="0.2">
      <c r="A73" s="260">
        <v>6</v>
      </c>
      <c r="B73" s="1063" t="s">
        <v>598</v>
      </c>
      <c r="C73" s="1064"/>
      <c r="D73" s="1064"/>
      <c r="E73" s="1064"/>
      <c r="F73" s="1064"/>
      <c r="G73" s="1064"/>
      <c r="H73" s="1064"/>
      <c r="I73" s="1064"/>
      <c r="J73" s="1064"/>
      <c r="K73" s="1064"/>
      <c r="L73" s="1064"/>
      <c r="M73" s="1064"/>
      <c r="N73" s="1064"/>
      <c r="O73" s="1064"/>
      <c r="P73" s="1065"/>
      <c r="Q73" s="1066">
        <v>16</v>
      </c>
      <c r="R73" s="1060"/>
      <c r="S73" s="1060"/>
      <c r="T73" s="1060"/>
      <c r="U73" s="1060"/>
      <c r="V73" s="1060">
        <v>13</v>
      </c>
      <c r="W73" s="1060"/>
      <c r="X73" s="1060"/>
      <c r="Y73" s="1060"/>
      <c r="Z73" s="1060"/>
      <c r="AA73" s="1060">
        <v>3</v>
      </c>
      <c r="AB73" s="1060"/>
      <c r="AC73" s="1060"/>
      <c r="AD73" s="1060"/>
      <c r="AE73" s="1060"/>
      <c r="AF73" s="1060">
        <v>3</v>
      </c>
      <c r="AG73" s="1060"/>
      <c r="AH73" s="1060"/>
      <c r="AI73" s="1060"/>
      <c r="AJ73" s="1060"/>
      <c r="AK73" s="1060" t="s">
        <v>523</v>
      </c>
      <c r="AL73" s="1060"/>
      <c r="AM73" s="1060"/>
      <c r="AN73" s="1060"/>
      <c r="AO73" s="1060"/>
      <c r="AP73" s="1060" t="s">
        <v>523</v>
      </c>
      <c r="AQ73" s="1060"/>
      <c r="AR73" s="1060"/>
      <c r="AS73" s="1060"/>
      <c r="AT73" s="1060"/>
      <c r="AU73" s="1060" t="s">
        <v>523</v>
      </c>
      <c r="AV73" s="1060"/>
      <c r="AW73" s="1060"/>
      <c r="AX73" s="1060"/>
      <c r="AY73" s="1060"/>
      <c r="AZ73" s="1061"/>
      <c r="BA73" s="1061"/>
      <c r="BB73" s="1061"/>
      <c r="BC73" s="1061"/>
      <c r="BD73" s="1062"/>
      <c r="BE73" s="264"/>
      <c r="BF73" s="264"/>
      <c r="BG73" s="264"/>
      <c r="BH73" s="264"/>
      <c r="BI73" s="264"/>
      <c r="BJ73" s="264"/>
      <c r="BK73" s="264"/>
      <c r="BL73" s="264"/>
      <c r="BM73" s="264"/>
      <c r="BN73" s="264"/>
      <c r="BO73" s="264"/>
      <c r="BP73" s="264"/>
      <c r="BQ73" s="261">
        <v>67</v>
      </c>
      <c r="BR73" s="266"/>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5"/>
    </row>
    <row r="74" spans="1:131" s="246" customFormat="1" ht="26.25" customHeight="1" x14ac:dyDescent="0.2">
      <c r="A74" s="260">
        <v>7</v>
      </c>
      <c r="B74" s="1063" t="s">
        <v>599</v>
      </c>
      <c r="C74" s="1064"/>
      <c r="D74" s="1064"/>
      <c r="E74" s="1064"/>
      <c r="F74" s="1064"/>
      <c r="G74" s="1064"/>
      <c r="H74" s="1064"/>
      <c r="I74" s="1064"/>
      <c r="J74" s="1064"/>
      <c r="K74" s="1064"/>
      <c r="L74" s="1064"/>
      <c r="M74" s="1064"/>
      <c r="N74" s="1064"/>
      <c r="O74" s="1064"/>
      <c r="P74" s="1065"/>
      <c r="Q74" s="1066">
        <v>58</v>
      </c>
      <c r="R74" s="1060"/>
      <c r="S74" s="1060"/>
      <c r="T74" s="1060"/>
      <c r="U74" s="1060"/>
      <c r="V74" s="1060">
        <v>55</v>
      </c>
      <c r="W74" s="1060"/>
      <c r="X74" s="1060"/>
      <c r="Y74" s="1060"/>
      <c r="Z74" s="1060"/>
      <c r="AA74" s="1060">
        <v>3</v>
      </c>
      <c r="AB74" s="1060"/>
      <c r="AC74" s="1060"/>
      <c r="AD74" s="1060"/>
      <c r="AE74" s="1060"/>
      <c r="AF74" s="1060">
        <v>3</v>
      </c>
      <c r="AG74" s="1060"/>
      <c r="AH74" s="1060"/>
      <c r="AI74" s="1060"/>
      <c r="AJ74" s="1060"/>
      <c r="AK74" s="1060" t="s">
        <v>523</v>
      </c>
      <c r="AL74" s="1060"/>
      <c r="AM74" s="1060"/>
      <c r="AN74" s="1060"/>
      <c r="AO74" s="1060"/>
      <c r="AP74" s="1060" t="s">
        <v>523</v>
      </c>
      <c r="AQ74" s="1060"/>
      <c r="AR74" s="1060"/>
      <c r="AS74" s="1060"/>
      <c r="AT74" s="1060"/>
      <c r="AU74" s="1060" t="s">
        <v>523</v>
      </c>
      <c r="AV74" s="1060"/>
      <c r="AW74" s="1060"/>
      <c r="AX74" s="1060"/>
      <c r="AY74" s="1060"/>
      <c r="AZ74" s="1061"/>
      <c r="BA74" s="1061"/>
      <c r="BB74" s="1061"/>
      <c r="BC74" s="1061"/>
      <c r="BD74" s="1062"/>
      <c r="BE74" s="264"/>
      <c r="BF74" s="264"/>
      <c r="BG74" s="264"/>
      <c r="BH74" s="264"/>
      <c r="BI74" s="264"/>
      <c r="BJ74" s="264"/>
      <c r="BK74" s="264"/>
      <c r="BL74" s="264"/>
      <c r="BM74" s="264"/>
      <c r="BN74" s="264"/>
      <c r="BO74" s="264"/>
      <c r="BP74" s="264"/>
      <c r="BQ74" s="261">
        <v>68</v>
      </c>
      <c r="BR74" s="266"/>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5"/>
    </row>
    <row r="75" spans="1:131" s="246" customFormat="1" ht="26.25" customHeight="1" x14ac:dyDescent="0.2">
      <c r="A75" s="260">
        <v>8</v>
      </c>
      <c r="B75" s="1063" t="s">
        <v>600</v>
      </c>
      <c r="C75" s="1064"/>
      <c r="D75" s="1064"/>
      <c r="E75" s="1064"/>
      <c r="F75" s="1064"/>
      <c r="G75" s="1064"/>
      <c r="H75" s="1064"/>
      <c r="I75" s="1064"/>
      <c r="J75" s="1064"/>
      <c r="K75" s="1064"/>
      <c r="L75" s="1064"/>
      <c r="M75" s="1064"/>
      <c r="N75" s="1064"/>
      <c r="O75" s="1064"/>
      <c r="P75" s="1065"/>
      <c r="Q75" s="1067">
        <v>534</v>
      </c>
      <c r="R75" s="1068"/>
      <c r="S75" s="1068"/>
      <c r="T75" s="1068"/>
      <c r="U75" s="1069"/>
      <c r="V75" s="1070">
        <v>513</v>
      </c>
      <c r="W75" s="1068"/>
      <c r="X75" s="1068"/>
      <c r="Y75" s="1068"/>
      <c r="Z75" s="1069"/>
      <c r="AA75" s="1070">
        <v>21</v>
      </c>
      <c r="AB75" s="1068"/>
      <c r="AC75" s="1068"/>
      <c r="AD75" s="1068"/>
      <c r="AE75" s="1069"/>
      <c r="AF75" s="1070">
        <v>21</v>
      </c>
      <c r="AG75" s="1068"/>
      <c r="AH75" s="1068"/>
      <c r="AI75" s="1068"/>
      <c r="AJ75" s="1069"/>
      <c r="AK75" s="1070" t="s">
        <v>523</v>
      </c>
      <c r="AL75" s="1068"/>
      <c r="AM75" s="1068"/>
      <c r="AN75" s="1068"/>
      <c r="AO75" s="1069"/>
      <c r="AP75" s="1070" t="s">
        <v>523</v>
      </c>
      <c r="AQ75" s="1068"/>
      <c r="AR75" s="1068"/>
      <c r="AS75" s="1068"/>
      <c r="AT75" s="1069"/>
      <c r="AU75" s="1070" t="s">
        <v>523</v>
      </c>
      <c r="AV75" s="1068"/>
      <c r="AW75" s="1068"/>
      <c r="AX75" s="1068"/>
      <c r="AY75" s="1069"/>
      <c r="AZ75" s="1061"/>
      <c r="BA75" s="1061"/>
      <c r="BB75" s="1061"/>
      <c r="BC75" s="1061"/>
      <c r="BD75" s="1062"/>
      <c r="BE75" s="264"/>
      <c r="BF75" s="264"/>
      <c r="BG75" s="264"/>
      <c r="BH75" s="264"/>
      <c r="BI75" s="264"/>
      <c r="BJ75" s="264"/>
      <c r="BK75" s="264"/>
      <c r="BL75" s="264"/>
      <c r="BM75" s="264"/>
      <c r="BN75" s="264"/>
      <c r="BO75" s="264"/>
      <c r="BP75" s="264"/>
      <c r="BQ75" s="261">
        <v>69</v>
      </c>
      <c r="BR75" s="266"/>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5"/>
    </row>
    <row r="76" spans="1:131" s="246" customFormat="1" ht="26.25" customHeight="1" x14ac:dyDescent="0.2">
      <c r="A76" s="260">
        <v>9</v>
      </c>
      <c r="B76" s="1063" t="s">
        <v>604</v>
      </c>
      <c r="C76" s="1064"/>
      <c r="D76" s="1064"/>
      <c r="E76" s="1064"/>
      <c r="F76" s="1064"/>
      <c r="G76" s="1064"/>
      <c r="H76" s="1064"/>
      <c r="I76" s="1064"/>
      <c r="J76" s="1064"/>
      <c r="K76" s="1064"/>
      <c r="L76" s="1064"/>
      <c r="M76" s="1064"/>
      <c r="N76" s="1064"/>
      <c r="O76" s="1064"/>
      <c r="P76" s="1065"/>
      <c r="Q76" s="1067">
        <v>103031</v>
      </c>
      <c r="R76" s="1068"/>
      <c r="S76" s="1068"/>
      <c r="T76" s="1068"/>
      <c r="U76" s="1069"/>
      <c r="V76" s="1070">
        <v>101145</v>
      </c>
      <c r="W76" s="1068"/>
      <c r="X76" s="1068"/>
      <c r="Y76" s="1068"/>
      <c r="Z76" s="1069"/>
      <c r="AA76" s="1070">
        <v>1886</v>
      </c>
      <c r="AB76" s="1068"/>
      <c r="AC76" s="1068"/>
      <c r="AD76" s="1068"/>
      <c r="AE76" s="1069"/>
      <c r="AF76" s="1070">
        <v>1886</v>
      </c>
      <c r="AG76" s="1068"/>
      <c r="AH76" s="1068"/>
      <c r="AI76" s="1068"/>
      <c r="AJ76" s="1069"/>
      <c r="AK76" s="1070">
        <v>343</v>
      </c>
      <c r="AL76" s="1068"/>
      <c r="AM76" s="1068"/>
      <c r="AN76" s="1068"/>
      <c r="AO76" s="1069"/>
      <c r="AP76" s="1070" t="s">
        <v>523</v>
      </c>
      <c r="AQ76" s="1068"/>
      <c r="AR76" s="1068"/>
      <c r="AS76" s="1068"/>
      <c r="AT76" s="1069"/>
      <c r="AU76" s="1070" t="s">
        <v>523</v>
      </c>
      <c r="AV76" s="1068"/>
      <c r="AW76" s="1068"/>
      <c r="AX76" s="1068"/>
      <c r="AY76" s="1069"/>
      <c r="AZ76" s="1061"/>
      <c r="BA76" s="1061"/>
      <c r="BB76" s="1061"/>
      <c r="BC76" s="1061"/>
      <c r="BD76" s="1062"/>
      <c r="BE76" s="264"/>
      <c r="BF76" s="264"/>
      <c r="BG76" s="264"/>
      <c r="BH76" s="264"/>
      <c r="BI76" s="264"/>
      <c r="BJ76" s="264"/>
      <c r="BK76" s="264"/>
      <c r="BL76" s="264"/>
      <c r="BM76" s="264"/>
      <c r="BN76" s="264"/>
      <c r="BO76" s="264"/>
      <c r="BP76" s="264"/>
      <c r="BQ76" s="261">
        <v>70</v>
      </c>
      <c r="BR76" s="266"/>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5"/>
    </row>
    <row r="77" spans="1:131" s="246" customFormat="1" ht="26.25" customHeight="1" x14ac:dyDescent="0.2">
      <c r="A77" s="260">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4"/>
      <c r="BF77" s="264"/>
      <c r="BG77" s="264"/>
      <c r="BH77" s="264"/>
      <c r="BI77" s="264"/>
      <c r="BJ77" s="264"/>
      <c r="BK77" s="264"/>
      <c r="BL77" s="264"/>
      <c r="BM77" s="264"/>
      <c r="BN77" s="264"/>
      <c r="BO77" s="264"/>
      <c r="BP77" s="264"/>
      <c r="BQ77" s="261">
        <v>71</v>
      </c>
      <c r="BR77" s="266"/>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5"/>
    </row>
    <row r="78" spans="1:131" s="246" customFormat="1" ht="26.25" customHeight="1" x14ac:dyDescent="0.2">
      <c r="A78" s="260">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4"/>
      <c r="BF78" s="264"/>
      <c r="BG78" s="264"/>
      <c r="BH78" s="264"/>
      <c r="BI78" s="264"/>
      <c r="BJ78" s="267"/>
      <c r="BK78" s="267"/>
      <c r="BL78" s="267"/>
      <c r="BM78" s="267"/>
      <c r="BN78" s="267"/>
      <c r="BO78" s="264"/>
      <c r="BP78" s="264"/>
      <c r="BQ78" s="261">
        <v>72</v>
      </c>
      <c r="BR78" s="266"/>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5"/>
    </row>
    <row r="79" spans="1:131" s="246" customFormat="1" ht="26.25" customHeight="1" x14ac:dyDescent="0.2">
      <c r="A79" s="260">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4"/>
      <c r="BF79" s="264"/>
      <c r="BG79" s="264"/>
      <c r="BH79" s="264"/>
      <c r="BI79" s="264"/>
      <c r="BJ79" s="267"/>
      <c r="BK79" s="267"/>
      <c r="BL79" s="267"/>
      <c r="BM79" s="267"/>
      <c r="BN79" s="267"/>
      <c r="BO79" s="264"/>
      <c r="BP79" s="264"/>
      <c r="BQ79" s="261">
        <v>73</v>
      </c>
      <c r="BR79" s="266"/>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5"/>
    </row>
    <row r="80" spans="1:131" s="246" customFormat="1" ht="26.25" customHeight="1" x14ac:dyDescent="0.2">
      <c r="A80" s="260">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4"/>
      <c r="BF80" s="264"/>
      <c r="BG80" s="264"/>
      <c r="BH80" s="264"/>
      <c r="BI80" s="264"/>
      <c r="BJ80" s="264"/>
      <c r="BK80" s="264"/>
      <c r="BL80" s="264"/>
      <c r="BM80" s="264"/>
      <c r="BN80" s="264"/>
      <c r="BO80" s="264"/>
      <c r="BP80" s="264"/>
      <c r="BQ80" s="261">
        <v>74</v>
      </c>
      <c r="BR80" s="266"/>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5"/>
    </row>
    <row r="81" spans="1:131" s="246" customFormat="1" ht="26.25" customHeight="1" x14ac:dyDescent="0.2">
      <c r="A81" s="260">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4"/>
      <c r="BF81" s="264"/>
      <c r="BG81" s="264"/>
      <c r="BH81" s="264"/>
      <c r="BI81" s="264"/>
      <c r="BJ81" s="264"/>
      <c r="BK81" s="264"/>
      <c r="BL81" s="264"/>
      <c r="BM81" s="264"/>
      <c r="BN81" s="264"/>
      <c r="BO81" s="264"/>
      <c r="BP81" s="264"/>
      <c r="BQ81" s="261">
        <v>75</v>
      </c>
      <c r="BR81" s="266"/>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5"/>
    </row>
    <row r="82" spans="1:131" s="246" customFormat="1" ht="26.25" customHeight="1" x14ac:dyDescent="0.2">
      <c r="A82" s="260">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4"/>
      <c r="BF82" s="264"/>
      <c r="BG82" s="264"/>
      <c r="BH82" s="264"/>
      <c r="BI82" s="264"/>
      <c r="BJ82" s="264"/>
      <c r="BK82" s="264"/>
      <c r="BL82" s="264"/>
      <c r="BM82" s="264"/>
      <c r="BN82" s="264"/>
      <c r="BO82" s="264"/>
      <c r="BP82" s="264"/>
      <c r="BQ82" s="261">
        <v>76</v>
      </c>
      <c r="BR82" s="266"/>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5"/>
    </row>
    <row r="83" spans="1:131" s="246" customFormat="1" ht="26.25" customHeight="1" x14ac:dyDescent="0.2">
      <c r="A83" s="260">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4"/>
      <c r="BF83" s="264"/>
      <c r="BG83" s="264"/>
      <c r="BH83" s="264"/>
      <c r="BI83" s="264"/>
      <c r="BJ83" s="264"/>
      <c r="BK83" s="264"/>
      <c r="BL83" s="264"/>
      <c r="BM83" s="264"/>
      <c r="BN83" s="264"/>
      <c r="BO83" s="264"/>
      <c r="BP83" s="264"/>
      <c r="BQ83" s="261">
        <v>77</v>
      </c>
      <c r="BR83" s="266"/>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5"/>
    </row>
    <row r="84" spans="1:131" s="246" customFormat="1" ht="26.25" customHeight="1" x14ac:dyDescent="0.2">
      <c r="A84" s="260">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4"/>
      <c r="BF84" s="264"/>
      <c r="BG84" s="264"/>
      <c r="BH84" s="264"/>
      <c r="BI84" s="264"/>
      <c r="BJ84" s="264"/>
      <c r="BK84" s="264"/>
      <c r="BL84" s="264"/>
      <c r="BM84" s="264"/>
      <c r="BN84" s="264"/>
      <c r="BO84" s="264"/>
      <c r="BP84" s="264"/>
      <c r="BQ84" s="261">
        <v>78</v>
      </c>
      <c r="BR84" s="266"/>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5"/>
    </row>
    <row r="85" spans="1:131" s="246" customFormat="1" ht="26.25" customHeight="1" x14ac:dyDescent="0.2">
      <c r="A85" s="260">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4"/>
      <c r="BF85" s="264"/>
      <c r="BG85" s="264"/>
      <c r="BH85" s="264"/>
      <c r="BI85" s="264"/>
      <c r="BJ85" s="264"/>
      <c r="BK85" s="264"/>
      <c r="BL85" s="264"/>
      <c r="BM85" s="264"/>
      <c r="BN85" s="264"/>
      <c r="BO85" s="264"/>
      <c r="BP85" s="264"/>
      <c r="BQ85" s="261">
        <v>79</v>
      </c>
      <c r="BR85" s="266"/>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5"/>
    </row>
    <row r="86" spans="1:131" s="246" customFormat="1" ht="26.25" customHeight="1" x14ac:dyDescent="0.2">
      <c r="A86" s="260">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4"/>
      <c r="BF86" s="264"/>
      <c r="BG86" s="264"/>
      <c r="BH86" s="264"/>
      <c r="BI86" s="264"/>
      <c r="BJ86" s="264"/>
      <c r="BK86" s="264"/>
      <c r="BL86" s="264"/>
      <c r="BM86" s="264"/>
      <c r="BN86" s="264"/>
      <c r="BO86" s="264"/>
      <c r="BP86" s="264"/>
      <c r="BQ86" s="261">
        <v>80</v>
      </c>
      <c r="BR86" s="266"/>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5"/>
    </row>
    <row r="87" spans="1:131" s="246" customFormat="1" ht="26.25" customHeight="1" x14ac:dyDescent="0.2">
      <c r="A87" s="268">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4"/>
      <c r="BF87" s="264"/>
      <c r="BG87" s="264"/>
      <c r="BH87" s="264"/>
      <c r="BI87" s="264"/>
      <c r="BJ87" s="264"/>
      <c r="BK87" s="264"/>
      <c r="BL87" s="264"/>
      <c r="BM87" s="264"/>
      <c r="BN87" s="264"/>
      <c r="BO87" s="264"/>
      <c r="BP87" s="264"/>
      <c r="BQ87" s="261">
        <v>81</v>
      </c>
      <c r="BR87" s="266"/>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5"/>
    </row>
    <row r="88" spans="1:131" s="246" customFormat="1" ht="26.25" customHeight="1" thickBot="1" x14ac:dyDescent="0.25">
      <c r="A88" s="263" t="s">
        <v>388</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4"/>
      <c r="BF88" s="264"/>
      <c r="BG88" s="264"/>
      <c r="BH88" s="264"/>
      <c r="BI88" s="264"/>
      <c r="BJ88" s="264"/>
      <c r="BK88" s="264"/>
      <c r="BL88" s="264"/>
      <c r="BM88" s="264"/>
      <c r="BN88" s="264"/>
      <c r="BO88" s="264"/>
      <c r="BP88" s="264"/>
      <c r="BQ88" s="261">
        <v>82</v>
      </c>
      <c r="BR88" s="266"/>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5"/>
    </row>
    <row r="89" spans="1:131" s="246" customFormat="1" ht="26.25"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5"/>
    </row>
    <row r="90" spans="1:131" s="246" customFormat="1" ht="26.25"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5"/>
    </row>
    <row r="91" spans="1:131" s="246" customFormat="1" ht="26.25"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5"/>
    </row>
    <row r="92" spans="1:131" s="246" customFormat="1" ht="26.25"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5"/>
    </row>
    <row r="93" spans="1:131" s="246" customFormat="1" ht="26.25"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5"/>
    </row>
    <row r="94" spans="1:131" s="246" customFormat="1" ht="26.25"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5"/>
    </row>
    <row r="95" spans="1:131" s="246" customFormat="1" ht="26.25"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5"/>
    </row>
    <row r="96" spans="1:131" s="246" customFormat="1" ht="26.25"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5"/>
    </row>
    <row r="97" spans="1:131" s="246" customFormat="1" ht="26.25"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5"/>
    </row>
    <row r="98" spans="1:131" s="246" customFormat="1" ht="26.25"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5"/>
    </row>
    <row r="99" spans="1:131" s="246" customFormat="1" ht="26.25"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5"/>
    </row>
    <row r="100" spans="1:131" s="246" customFormat="1" ht="26.25"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5"/>
    </row>
    <row r="101" spans="1:131" s="246" customFormat="1" ht="26.25"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5"/>
    </row>
    <row r="102" spans="1:131" s="246" customFormat="1" ht="26.25"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388</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5"/>
    </row>
    <row r="103" spans="1:131" s="246" customFormat="1" ht="26.25"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5"/>
    </row>
    <row r="104" spans="1:131" s="246" customFormat="1" ht="26.25"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5"/>
    </row>
    <row r="105" spans="1:131" s="246" customFormat="1" ht="11.25"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5">
      <c r="A107" s="274" t="s">
        <v>429</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430</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2">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5" customFormat="1" ht="26.25" customHeight="1" x14ac:dyDescent="0.2">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307</v>
      </c>
      <c r="AG109" s="983"/>
      <c r="AH109" s="983"/>
      <c r="AI109" s="983"/>
      <c r="AJ109" s="984"/>
      <c r="AK109" s="985" t="s">
        <v>306</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307</v>
      </c>
      <c r="BW109" s="983"/>
      <c r="BX109" s="983"/>
      <c r="BY109" s="983"/>
      <c r="BZ109" s="984"/>
      <c r="CA109" s="985" t="s">
        <v>306</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307</v>
      </c>
      <c r="DM109" s="983"/>
      <c r="DN109" s="983"/>
      <c r="DO109" s="983"/>
      <c r="DP109" s="984"/>
      <c r="DQ109" s="985" t="s">
        <v>306</v>
      </c>
      <c r="DR109" s="983"/>
      <c r="DS109" s="983"/>
      <c r="DT109" s="983"/>
      <c r="DU109" s="984"/>
      <c r="DV109" s="985" t="s">
        <v>435</v>
      </c>
      <c r="DW109" s="983"/>
      <c r="DX109" s="983"/>
      <c r="DY109" s="983"/>
      <c r="DZ109" s="1014"/>
    </row>
    <row r="110" spans="1:131" s="245" customFormat="1" ht="26.25" customHeight="1" x14ac:dyDescent="0.2">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1220651</v>
      </c>
      <c r="AB110" s="976"/>
      <c r="AC110" s="976"/>
      <c r="AD110" s="976"/>
      <c r="AE110" s="977"/>
      <c r="AF110" s="978">
        <v>1254377</v>
      </c>
      <c r="AG110" s="976"/>
      <c r="AH110" s="976"/>
      <c r="AI110" s="976"/>
      <c r="AJ110" s="977"/>
      <c r="AK110" s="978">
        <v>1251437</v>
      </c>
      <c r="AL110" s="976"/>
      <c r="AM110" s="976"/>
      <c r="AN110" s="976"/>
      <c r="AO110" s="977"/>
      <c r="AP110" s="979">
        <v>15.8</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12292410</v>
      </c>
      <c r="BR110" s="923"/>
      <c r="BS110" s="923"/>
      <c r="BT110" s="923"/>
      <c r="BU110" s="923"/>
      <c r="BV110" s="923">
        <v>12147164</v>
      </c>
      <c r="BW110" s="923"/>
      <c r="BX110" s="923"/>
      <c r="BY110" s="923"/>
      <c r="BZ110" s="923"/>
      <c r="CA110" s="923">
        <v>11973124</v>
      </c>
      <c r="CB110" s="923"/>
      <c r="CC110" s="923"/>
      <c r="CD110" s="923"/>
      <c r="CE110" s="923"/>
      <c r="CF110" s="947">
        <v>151.5</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442</v>
      </c>
      <c r="DM110" s="923"/>
      <c r="DN110" s="923"/>
      <c r="DO110" s="923"/>
      <c r="DP110" s="923"/>
      <c r="DQ110" s="923" t="s">
        <v>442</v>
      </c>
      <c r="DR110" s="923"/>
      <c r="DS110" s="923"/>
      <c r="DT110" s="923"/>
      <c r="DU110" s="923"/>
      <c r="DV110" s="924" t="s">
        <v>443</v>
      </c>
      <c r="DW110" s="924"/>
      <c r="DX110" s="924"/>
      <c r="DY110" s="924"/>
      <c r="DZ110" s="925"/>
    </row>
    <row r="111" spans="1:131" s="245" customFormat="1" ht="26.25" customHeight="1" x14ac:dyDescent="0.2">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442</v>
      </c>
      <c r="AG111" s="1004"/>
      <c r="AH111" s="1004"/>
      <c r="AI111" s="1004"/>
      <c r="AJ111" s="1005"/>
      <c r="AK111" s="1006" t="s">
        <v>442</v>
      </c>
      <c r="AL111" s="1004"/>
      <c r="AM111" s="1004"/>
      <c r="AN111" s="1004"/>
      <c r="AO111" s="1005"/>
      <c r="AP111" s="1007" t="s">
        <v>445</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t="s">
        <v>404</v>
      </c>
      <c r="BR111" s="895"/>
      <c r="BS111" s="895"/>
      <c r="BT111" s="895"/>
      <c r="BU111" s="895"/>
      <c r="BV111" s="895" t="s">
        <v>442</v>
      </c>
      <c r="BW111" s="895"/>
      <c r="BX111" s="895"/>
      <c r="BY111" s="895"/>
      <c r="BZ111" s="895"/>
      <c r="CA111" s="895" t="s">
        <v>445</v>
      </c>
      <c r="CB111" s="895"/>
      <c r="CC111" s="895"/>
      <c r="CD111" s="895"/>
      <c r="CE111" s="895"/>
      <c r="CF111" s="956" t="s">
        <v>441</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442</v>
      </c>
      <c r="DM111" s="895"/>
      <c r="DN111" s="895"/>
      <c r="DO111" s="895"/>
      <c r="DP111" s="895"/>
      <c r="DQ111" s="895" t="s">
        <v>130</v>
      </c>
      <c r="DR111" s="895"/>
      <c r="DS111" s="895"/>
      <c r="DT111" s="895"/>
      <c r="DU111" s="895"/>
      <c r="DV111" s="872" t="s">
        <v>442</v>
      </c>
      <c r="DW111" s="872"/>
      <c r="DX111" s="872"/>
      <c r="DY111" s="872"/>
      <c r="DZ111" s="873"/>
    </row>
    <row r="112" spans="1:131" s="245" customFormat="1" ht="26.25" customHeight="1" x14ac:dyDescent="0.2">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1353</v>
      </c>
      <c r="AB112" s="858"/>
      <c r="AC112" s="858"/>
      <c r="AD112" s="858"/>
      <c r="AE112" s="859"/>
      <c r="AF112" s="860" t="s">
        <v>404</v>
      </c>
      <c r="AG112" s="858"/>
      <c r="AH112" s="858"/>
      <c r="AI112" s="858"/>
      <c r="AJ112" s="859"/>
      <c r="AK112" s="860" t="s">
        <v>130</v>
      </c>
      <c r="AL112" s="858"/>
      <c r="AM112" s="858"/>
      <c r="AN112" s="858"/>
      <c r="AO112" s="859"/>
      <c r="AP112" s="905" t="s">
        <v>442</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8116854</v>
      </c>
      <c r="BR112" s="895"/>
      <c r="BS112" s="895"/>
      <c r="BT112" s="895"/>
      <c r="BU112" s="895"/>
      <c r="BV112" s="895">
        <v>7986410</v>
      </c>
      <c r="BW112" s="895"/>
      <c r="BX112" s="895"/>
      <c r="BY112" s="895"/>
      <c r="BZ112" s="895"/>
      <c r="CA112" s="895">
        <v>7926399</v>
      </c>
      <c r="CB112" s="895"/>
      <c r="CC112" s="895"/>
      <c r="CD112" s="895"/>
      <c r="CE112" s="895"/>
      <c r="CF112" s="956">
        <v>100.3</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452</v>
      </c>
      <c r="DH112" s="895"/>
      <c r="DI112" s="895"/>
      <c r="DJ112" s="895"/>
      <c r="DK112" s="895"/>
      <c r="DL112" s="895" t="s">
        <v>441</v>
      </c>
      <c r="DM112" s="895"/>
      <c r="DN112" s="895"/>
      <c r="DO112" s="895"/>
      <c r="DP112" s="895"/>
      <c r="DQ112" s="895" t="s">
        <v>445</v>
      </c>
      <c r="DR112" s="895"/>
      <c r="DS112" s="895"/>
      <c r="DT112" s="895"/>
      <c r="DU112" s="895"/>
      <c r="DV112" s="872" t="s">
        <v>130</v>
      </c>
      <c r="DW112" s="872"/>
      <c r="DX112" s="872"/>
      <c r="DY112" s="872"/>
      <c r="DZ112" s="873"/>
    </row>
    <row r="113" spans="1:130" s="245" customFormat="1" ht="26.25" customHeight="1" x14ac:dyDescent="0.2">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563909</v>
      </c>
      <c r="AB113" s="1004"/>
      <c r="AC113" s="1004"/>
      <c r="AD113" s="1004"/>
      <c r="AE113" s="1005"/>
      <c r="AF113" s="1006">
        <v>603390</v>
      </c>
      <c r="AG113" s="1004"/>
      <c r="AH113" s="1004"/>
      <c r="AI113" s="1004"/>
      <c r="AJ113" s="1005"/>
      <c r="AK113" s="1006">
        <v>605174</v>
      </c>
      <c r="AL113" s="1004"/>
      <c r="AM113" s="1004"/>
      <c r="AN113" s="1004"/>
      <c r="AO113" s="1005"/>
      <c r="AP113" s="1007">
        <v>7.7</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v>381756</v>
      </c>
      <c r="BR113" s="895"/>
      <c r="BS113" s="895"/>
      <c r="BT113" s="895"/>
      <c r="BU113" s="895"/>
      <c r="BV113" s="895">
        <v>386027</v>
      </c>
      <c r="BW113" s="895"/>
      <c r="BX113" s="895"/>
      <c r="BY113" s="895"/>
      <c r="BZ113" s="895"/>
      <c r="CA113" s="895">
        <v>558509</v>
      </c>
      <c r="CB113" s="895"/>
      <c r="CC113" s="895"/>
      <c r="CD113" s="895"/>
      <c r="CE113" s="895"/>
      <c r="CF113" s="956">
        <v>7.1</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452</v>
      </c>
      <c r="DH113" s="858"/>
      <c r="DI113" s="858"/>
      <c r="DJ113" s="858"/>
      <c r="DK113" s="859"/>
      <c r="DL113" s="860" t="s">
        <v>442</v>
      </c>
      <c r="DM113" s="858"/>
      <c r="DN113" s="858"/>
      <c r="DO113" s="858"/>
      <c r="DP113" s="859"/>
      <c r="DQ113" s="860" t="s">
        <v>130</v>
      </c>
      <c r="DR113" s="858"/>
      <c r="DS113" s="858"/>
      <c r="DT113" s="858"/>
      <c r="DU113" s="859"/>
      <c r="DV113" s="905" t="s">
        <v>404</v>
      </c>
      <c r="DW113" s="906"/>
      <c r="DX113" s="906"/>
      <c r="DY113" s="906"/>
      <c r="DZ113" s="907"/>
    </row>
    <row r="114" spans="1:130" s="245" customFormat="1" ht="26.25" customHeight="1" x14ac:dyDescent="0.2">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180755</v>
      </c>
      <c r="AB114" s="858"/>
      <c r="AC114" s="858"/>
      <c r="AD114" s="858"/>
      <c r="AE114" s="859"/>
      <c r="AF114" s="860">
        <v>131692</v>
      </c>
      <c r="AG114" s="858"/>
      <c r="AH114" s="858"/>
      <c r="AI114" s="858"/>
      <c r="AJ114" s="859"/>
      <c r="AK114" s="860">
        <v>40099</v>
      </c>
      <c r="AL114" s="858"/>
      <c r="AM114" s="858"/>
      <c r="AN114" s="858"/>
      <c r="AO114" s="859"/>
      <c r="AP114" s="905">
        <v>0.5</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1958982</v>
      </c>
      <c r="BR114" s="895"/>
      <c r="BS114" s="895"/>
      <c r="BT114" s="895"/>
      <c r="BU114" s="895"/>
      <c r="BV114" s="895">
        <v>1954202</v>
      </c>
      <c r="BW114" s="895"/>
      <c r="BX114" s="895"/>
      <c r="BY114" s="895"/>
      <c r="BZ114" s="895"/>
      <c r="CA114" s="895">
        <v>1879677</v>
      </c>
      <c r="CB114" s="895"/>
      <c r="CC114" s="895"/>
      <c r="CD114" s="895"/>
      <c r="CE114" s="895"/>
      <c r="CF114" s="956">
        <v>23.8</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452</v>
      </c>
      <c r="DM114" s="858"/>
      <c r="DN114" s="858"/>
      <c r="DO114" s="858"/>
      <c r="DP114" s="859"/>
      <c r="DQ114" s="860" t="s">
        <v>441</v>
      </c>
      <c r="DR114" s="858"/>
      <c r="DS114" s="858"/>
      <c r="DT114" s="858"/>
      <c r="DU114" s="859"/>
      <c r="DV114" s="905" t="s">
        <v>445</v>
      </c>
      <c r="DW114" s="906"/>
      <c r="DX114" s="906"/>
      <c r="DY114" s="906"/>
      <c r="DZ114" s="907"/>
    </row>
    <row r="115" spans="1:130" s="245" customFormat="1" ht="26.25" customHeight="1" x14ac:dyDescent="0.2">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442</v>
      </c>
      <c r="AB115" s="1004"/>
      <c r="AC115" s="1004"/>
      <c r="AD115" s="1004"/>
      <c r="AE115" s="1005"/>
      <c r="AF115" s="1006" t="s">
        <v>445</v>
      </c>
      <c r="AG115" s="1004"/>
      <c r="AH115" s="1004"/>
      <c r="AI115" s="1004"/>
      <c r="AJ115" s="1005"/>
      <c r="AK115" s="1006" t="s">
        <v>442</v>
      </c>
      <c r="AL115" s="1004"/>
      <c r="AM115" s="1004"/>
      <c r="AN115" s="1004"/>
      <c r="AO115" s="1005"/>
      <c r="AP115" s="1007" t="s">
        <v>442</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v>426107</v>
      </c>
      <c r="BR115" s="895"/>
      <c r="BS115" s="895"/>
      <c r="BT115" s="895"/>
      <c r="BU115" s="895"/>
      <c r="BV115" s="895">
        <v>294927</v>
      </c>
      <c r="BW115" s="895"/>
      <c r="BX115" s="895"/>
      <c r="BY115" s="895"/>
      <c r="BZ115" s="895"/>
      <c r="CA115" s="895">
        <v>217562</v>
      </c>
      <c r="CB115" s="895"/>
      <c r="CC115" s="895"/>
      <c r="CD115" s="895"/>
      <c r="CE115" s="895"/>
      <c r="CF115" s="956">
        <v>2.8</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441</v>
      </c>
      <c r="DH115" s="858"/>
      <c r="DI115" s="858"/>
      <c r="DJ115" s="858"/>
      <c r="DK115" s="859"/>
      <c r="DL115" s="860" t="s">
        <v>442</v>
      </c>
      <c r="DM115" s="858"/>
      <c r="DN115" s="858"/>
      <c r="DO115" s="858"/>
      <c r="DP115" s="859"/>
      <c r="DQ115" s="860" t="s">
        <v>443</v>
      </c>
      <c r="DR115" s="858"/>
      <c r="DS115" s="858"/>
      <c r="DT115" s="858"/>
      <c r="DU115" s="859"/>
      <c r="DV115" s="905" t="s">
        <v>442</v>
      </c>
      <c r="DW115" s="906"/>
      <c r="DX115" s="906"/>
      <c r="DY115" s="906"/>
      <c r="DZ115" s="907"/>
    </row>
    <row r="116" spans="1:130" s="245" customFormat="1" ht="26.25" customHeight="1" x14ac:dyDescent="0.2">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442</v>
      </c>
      <c r="AG116" s="858"/>
      <c r="AH116" s="858"/>
      <c r="AI116" s="858"/>
      <c r="AJ116" s="859"/>
      <c r="AK116" s="860" t="s">
        <v>442</v>
      </c>
      <c r="AL116" s="858"/>
      <c r="AM116" s="858"/>
      <c r="AN116" s="858"/>
      <c r="AO116" s="859"/>
      <c r="AP116" s="905" t="s">
        <v>441</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445</v>
      </c>
      <c r="BR116" s="895"/>
      <c r="BS116" s="895"/>
      <c r="BT116" s="895"/>
      <c r="BU116" s="895"/>
      <c r="BV116" s="895" t="s">
        <v>404</v>
      </c>
      <c r="BW116" s="895"/>
      <c r="BX116" s="895"/>
      <c r="BY116" s="895"/>
      <c r="BZ116" s="895"/>
      <c r="CA116" s="895" t="s">
        <v>404</v>
      </c>
      <c r="CB116" s="895"/>
      <c r="CC116" s="895"/>
      <c r="CD116" s="895"/>
      <c r="CE116" s="895"/>
      <c r="CF116" s="956" t="s">
        <v>441</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452</v>
      </c>
      <c r="DM116" s="858"/>
      <c r="DN116" s="858"/>
      <c r="DO116" s="858"/>
      <c r="DP116" s="859"/>
      <c r="DQ116" s="860" t="s">
        <v>442</v>
      </c>
      <c r="DR116" s="858"/>
      <c r="DS116" s="858"/>
      <c r="DT116" s="858"/>
      <c r="DU116" s="859"/>
      <c r="DV116" s="905" t="s">
        <v>441</v>
      </c>
      <c r="DW116" s="906"/>
      <c r="DX116" s="906"/>
      <c r="DY116" s="906"/>
      <c r="DZ116" s="907"/>
    </row>
    <row r="117" spans="1:130" s="245"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1966668</v>
      </c>
      <c r="AB117" s="990"/>
      <c r="AC117" s="990"/>
      <c r="AD117" s="990"/>
      <c r="AE117" s="991"/>
      <c r="AF117" s="992">
        <v>1989459</v>
      </c>
      <c r="AG117" s="990"/>
      <c r="AH117" s="990"/>
      <c r="AI117" s="990"/>
      <c r="AJ117" s="991"/>
      <c r="AK117" s="992">
        <v>1896710</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130</v>
      </c>
      <c r="BW117" s="895"/>
      <c r="BX117" s="895"/>
      <c r="BY117" s="895"/>
      <c r="BZ117" s="895"/>
      <c r="CA117" s="895" t="s">
        <v>442</v>
      </c>
      <c r="CB117" s="895"/>
      <c r="CC117" s="895"/>
      <c r="CD117" s="895"/>
      <c r="CE117" s="895"/>
      <c r="CF117" s="956" t="s">
        <v>443</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443</v>
      </c>
      <c r="DH117" s="858"/>
      <c r="DI117" s="858"/>
      <c r="DJ117" s="858"/>
      <c r="DK117" s="859"/>
      <c r="DL117" s="860" t="s">
        <v>442</v>
      </c>
      <c r="DM117" s="858"/>
      <c r="DN117" s="858"/>
      <c r="DO117" s="858"/>
      <c r="DP117" s="859"/>
      <c r="DQ117" s="860" t="s">
        <v>442</v>
      </c>
      <c r="DR117" s="858"/>
      <c r="DS117" s="858"/>
      <c r="DT117" s="858"/>
      <c r="DU117" s="859"/>
      <c r="DV117" s="905" t="s">
        <v>441</v>
      </c>
      <c r="DW117" s="906"/>
      <c r="DX117" s="906"/>
      <c r="DY117" s="906"/>
      <c r="DZ117" s="907"/>
    </row>
    <row r="118" spans="1:130" s="245" customFormat="1" ht="26.25" customHeight="1" x14ac:dyDescent="0.2">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307</v>
      </c>
      <c r="AG118" s="983"/>
      <c r="AH118" s="983"/>
      <c r="AI118" s="983"/>
      <c r="AJ118" s="984"/>
      <c r="AK118" s="985" t="s">
        <v>306</v>
      </c>
      <c r="AL118" s="983"/>
      <c r="AM118" s="983"/>
      <c r="AN118" s="983"/>
      <c r="AO118" s="984"/>
      <c r="AP118" s="986" t="s">
        <v>435</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442</v>
      </c>
      <c r="BR118" s="926"/>
      <c r="BS118" s="926"/>
      <c r="BT118" s="926"/>
      <c r="BU118" s="926"/>
      <c r="BV118" s="926" t="s">
        <v>442</v>
      </c>
      <c r="BW118" s="926"/>
      <c r="BX118" s="926"/>
      <c r="BY118" s="926"/>
      <c r="BZ118" s="926"/>
      <c r="CA118" s="926" t="s">
        <v>442</v>
      </c>
      <c r="CB118" s="926"/>
      <c r="CC118" s="926"/>
      <c r="CD118" s="926"/>
      <c r="CE118" s="926"/>
      <c r="CF118" s="956" t="s">
        <v>442</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441</v>
      </c>
      <c r="DH118" s="858"/>
      <c r="DI118" s="858"/>
      <c r="DJ118" s="858"/>
      <c r="DK118" s="859"/>
      <c r="DL118" s="860" t="s">
        <v>441</v>
      </c>
      <c r="DM118" s="858"/>
      <c r="DN118" s="858"/>
      <c r="DO118" s="858"/>
      <c r="DP118" s="859"/>
      <c r="DQ118" s="860" t="s">
        <v>441</v>
      </c>
      <c r="DR118" s="858"/>
      <c r="DS118" s="858"/>
      <c r="DT118" s="858"/>
      <c r="DU118" s="859"/>
      <c r="DV118" s="905" t="s">
        <v>442</v>
      </c>
      <c r="DW118" s="906"/>
      <c r="DX118" s="906"/>
      <c r="DY118" s="906"/>
      <c r="DZ118" s="907"/>
    </row>
    <row r="119" spans="1:130" s="245" customFormat="1" ht="26.25" customHeight="1" x14ac:dyDescent="0.2">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442</v>
      </c>
      <c r="AG119" s="976"/>
      <c r="AH119" s="976"/>
      <c r="AI119" s="976"/>
      <c r="AJ119" s="977"/>
      <c r="AK119" s="978" t="s">
        <v>441</v>
      </c>
      <c r="AL119" s="976"/>
      <c r="AM119" s="976"/>
      <c r="AN119" s="976"/>
      <c r="AO119" s="977"/>
      <c r="AP119" s="979" t="s">
        <v>442</v>
      </c>
      <c r="AQ119" s="980"/>
      <c r="AR119" s="980"/>
      <c r="AS119" s="980"/>
      <c r="AT119" s="981"/>
      <c r="AU119" s="1019"/>
      <c r="AV119" s="1020"/>
      <c r="AW119" s="1020"/>
      <c r="AX119" s="1020"/>
      <c r="AY119" s="1020"/>
      <c r="AZ119" s="276" t="s">
        <v>188</v>
      </c>
      <c r="BA119" s="276"/>
      <c r="BB119" s="276"/>
      <c r="BC119" s="276"/>
      <c r="BD119" s="276"/>
      <c r="BE119" s="276"/>
      <c r="BF119" s="276"/>
      <c r="BG119" s="276"/>
      <c r="BH119" s="276"/>
      <c r="BI119" s="276"/>
      <c r="BJ119" s="276"/>
      <c r="BK119" s="276"/>
      <c r="BL119" s="276"/>
      <c r="BM119" s="276"/>
      <c r="BN119" s="276"/>
      <c r="BO119" s="958" t="s">
        <v>470</v>
      </c>
      <c r="BP119" s="959"/>
      <c r="BQ119" s="963">
        <v>23176109</v>
      </c>
      <c r="BR119" s="926"/>
      <c r="BS119" s="926"/>
      <c r="BT119" s="926"/>
      <c r="BU119" s="926"/>
      <c r="BV119" s="926">
        <v>22768730</v>
      </c>
      <c r="BW119" s="926"/>
      <c r="BX119" s="926"/>
      <c r="BY119" s="926"/>
      <c r="BZ119" s="926"/>
      <c r="CA119" s="926">
        <v>22555271</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441</v>
      </c>
      <c r="DH119" s="841"/>
      <c r="DI119" s="841"/>
      <c r="DJ119" s="841"/>
      <c r="DK119" s="842"/>
      <c r="DL119" s="843" t="s">
        <v>441</v>
      </c>
      <c r="DM119" s="841"/>
      <c r="DN119" s="841"/>
      <c r="DO119" s="841"/>
      <c r="DP119" s="842"/>
      <c r="DQ119" s="843" t="s">
        <v>442</v>
      </c>
      <c r="DR119" s="841"/>
      <c r="DS119" s="841"/>
      <c r="DT119" s="841"/>
      <c r="DU119" s="842"/>
      <c r="DV119" s="929" t="s">
        <v>442</v>
      </c>
      <c r="DW119" s="930"/>
      <c r="DX119" s="930"/>
      <c r="DY119" s="930"/>
      <c r="DZ119" s="931"/>
    </row>
    <row r="120" spans="1:130" s="245" customFormat="1" ht="26.25" customHeight="1" x14ac:dyDescent="0.2">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441</v>
      </c>
      <c r="AB120" s="858"/>
      <c r="AC120" s="858"/>
      <c r="AD120" s="858"/>
      <c r="AE120" s="859"/>
      <c r="AF120" s="860" t="s">
        <v>441</v>
      </c>
      <c r="AG120" s="858"/>
      <c r="AH120" s="858"/>
      <c r="AI120" s="858"/>
      <c r="AJ120" s="859"/>
      <c r="AK120" s="860" t="s">
        <v>130</v>
      </c>
      <c r="AL120" s="858"/>
      <c r="AM120" s="858"/>
      <c r="AN120" s="858"/>
      <c r="AO120" s="859"/>
      <c r="AP120" s="905" t="s">
        <v>441</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8115360</v>
      </c>
      <c r="BR120" s="923"/>
      <c r="BS120" s="923"/>
      <c r="BT120" s="923"/>
      <c r="BU120" s="923"/>
      <c r="BV120" s="923">
        <v>8208757</v>
      </c>
      <c r="BW120" s="923"/>
      <c r="BX120" s="923"/>
      <c r="BY120" s="923"/>
      <c r="BZ120" s="923"/>
      <c r="CA120" s="923">
        <v>8161705</v>
      </c>
      <c r="CB120" s="923"/>
      <c r="CC120" s="923"/>
      <c r="CD120" s="923"/>
      <c r="CE120" s="923"/>
      <c r="CF120" s="947">
        <v>103.3</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6343121</v>
      </c>
      <c r="DH120" s="923"/>
      <c r="DI120" s="923"/>
      <c r="DJ120" s="923"/>
      <c r="DK120" s="923"/>
      <c r="DL120" s="923">
        <v>6244832</v>
      </c>
      <c r="DM120" s="923"/>
      <c r="DN120" s="923"/>
      <c r="DO120" s="923"/>
      <c r="DP120" s="923"/>
      <c r="DQ120" s="923">
        <v>6258268</v>
      </c>
      <c r="DR120" s="923"/>
      <c r="DS120" s="923"/>
      <c r="DT120" s="923"/>
      <c r="DU120" s="923"/>
      <c r="DV120" s="924">
        <v>79.2</v>
      </c>
      <c r="DW120" s="924"/>
      <c r="DX120" s="924"/>
      <c r="DY120" s="924"/>
      <c r="DZ120" s="925"/>
    </row>
    <row r="121" spans="1:130" s="245" customFormat="1" ht="26.25" customHeight="1" x14ac:dyDescent="0.2">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441</v>
      </c>
      <c r="AB121" s="858"/>
      <c r="AC121" s="858"/>
      <c r="AD121" s="858"/>
      <c r="AE121" s="859"/>
      <c r="AF121" s="860" t="s">
        <v>441</v>
      </c>
      <c r="AG121" s="858"/>
      <c r="AH121" s="858"/>
      <c r="AI121" s="858"/>
      <c r="AJ121" s="859"/>
      <c r="AK121" s="860" t="s">
        <v>442</v>
      </c>
      <c r="AL121" s="858"/>
      <c r="AM121" s="858"/>
      <c r="AN121" s="858"/>
      <c r="AO121" s="859"/>
      <c r="AP121" s="905" t="s">
        <v>441</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564563</v>
      </c>
      <c r="BR121" s="895"/>
      <c r="BS121" s="895"/>
      <c r="BT121" s="895"/>
      <c r="BU121" s="895"/>
      <c r="BV121" s="895">
        <v>502122</v>
      </c>
      <c r="BW121" s="895"/>
      <c r="BX121" s="895"/>
      <c r="BY121" s="895"/>
      <c r="BZ121" s="895"/>
      <c r="CA121" s="895">
        <v>429501</v>
      </c>
      <c r="CB121" s="895"/>
      <c r="CC121" s="895"/>
      <c r="CD121" s="895"/>
      <c r="CE121" s="895"/>
      <c r="CF121" s="956">
        <v>5.4</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858142</v>
      </c>
      <c r="DH121" s="895"/>
      <c r="DI121" s="895"/>
      <c r="DJ121" s="895"/>
      <c r="DK121" s="895"/>
      <c r="DL121" s="895">
        <v>837824</v>
      </c>
      <c r="DM121" s="895"/>
      <c r="DN121" s="895"/>
      <c r="DO121" s="895"/>
      <c r="DP121" s="895"/>
      <c r="DQ121" s="895">
        <v>813370</v>
      </c>
      <c r="DR121" s="895"/>
      <c r="DS121" s="895"/>
      <c r="DT121" s="895"/>
      <c r="DU121" s="895"/>
      <c r="DV121" s="872">
        <v>10.3</v>
      </c>
      <c r="DW121" s="872"/>
      <c r="DX121" s="872"/>
      <c r="DY121" s="872"/>
      <c r="DZ121" s="873"/>
    </row>
    <row r="122" spans="1:130" s="245" customFormat="1" ht="26.25" customHeight="1" x14ac:dyDescent="0.2">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442</v>
      </c>
      <c r="AG122" s="858"/>
      <c r="AH122" s="858"/>
      <c r="AI122" s="858"/>
      <c r="AJ122" s="859"/>
      <c r="AK122" s="860" t="s">
        <v>442</v>
      </c>
      <c r="AL122" s="858"/>
      <c r="AM122" s="858"/>
      <c r="AN122" s="858"/>
      <c r="AO122" s="859"/>
      <c r="AP122" s="905" t="s">
        <v>442</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12242069</v>
      </c>
      <c r="BR122" s="926"/>
      <c r="BS122" s="926"/>
      <c r="BT122" s="926"/>
      <c r="BU122" s="926"/>
      <c r="BV122" s="926">
        <v>12225839</v>
      </c>
      <c r="BW122" s="926"/>
      <c r="BX122" s="926"/>
      <c r="BY122" s="926"/>
      <c r="BZ122" s="926"/>
      <c r="CA122" s="926">
        <v>12307490</v>
      </c>
      <c r="CB122" s="926"/>
      <c r="CC122" s="926"/>
      <c r="CD122" s="926"/>
      <c r="CE122" s="926"/>
      <c r="CF122" s="927">
        <v>155.80000000000001</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v>639493</v>
      </c>
      <c r="DH122" s="895"/>
      <c r="DI122" s="895"/>
      <c r="DJ122" s="895"/>
      <c r="DK122" s="895"/>
      <c r="DL122" s="895">
        <v>489350</v>
      </c>
      <c r="DM122" s="895"/>
      <c r="DN122" s="895"/>
      <c r="DO122" s="895"/>
      <c r="DP122" s="895"/>
      <c r="DQ122" s="895">
        <v>472596</v>
      </c>
      <c r="DR122" s="895"/>
      <c r="DS122" s="895"/>
      <c r="DT122" s="895"/>
      <c r="DU122" s="895"/>
      <c r="DV122" s="872">
        <v>6</v>
      </c>
      <c r="DW122" s="872"/>
      <c r="DX122" s="872"/>
      <c r="DY122" s="872"/>
      <c r="DZ122" s="873"/>
    </row>
    <row r="123" spans="1:130" s="245" customFormat="1" ht="26.25" customHeight="1" x14ac:dyDescent="0.2">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441</v>
      </c>
      <c r="AB123" s="858"/>
      <c r="AC123" s="858"/>
      <c r="AD123" s="858"/>
      <c r="AE123" s="859"/>
      <c r="AF123" s="860" t="s">
        <v>441</v>
      </c>
      <c r="AG123" s="858"/>
      <c r="AH123" s="858"/>
      <c r="AI123" s="858"/>
      <c r="AJ123" s="859"/>
      <c r="AK123" s="860" t="s">
        <v>442</v>
      </c>
      <c r="AL123" s="858"/>
      <c r="AM123" s="858"/>
      <c r="AN123" s="858"/>
      <c r="AO123" s="859"/>
      <c r="AP123" s="905" t="s">
        <v>442</v>
      </c>
      <c r="AQ123" s="906"/>
      <c r="AR123" s="906"/>
      <c r="AS123" s="906"/>
      <c r="AT123" s="907"/>
      <c r="AU123" s="970"/>
      <c r="AV123" s="971"/>
      <c r="AW123" s="971"/>
      <c r="AX123" s="971"/>
      <c r="AY123" s="971"/>
      <c r="AZ123" s="276" t="s">
        <v>188</v>
      </c>
      <c r="BA123" s="276"/>
      <c r="BB123" s="276"/>
      <c r="BC123" s="276"/>
      <c r="BD123" s="276"/>
      <c r="BE123" s="276"/>
      <c r="BF123" s="276"/>
      <c r="BG123" s="276"/>
      <c r="BH123" s="276"/>
      <c r="BI123" s="276"/>
      <c r="BJ123" s="276"/>
      <c r="BK123" s="276"/>
      <c r="BL123" s="276"/>
      <c r="BM123" s="276"/>
      <c r="BN123" s="276"/>
      <c r="BO123" s="958" t="s">
        <v>481</v>
      </c>
      <c r="BP123" s="959"/>
      <c r="BQ123" s="913">
        <v>20921992</v>
      </c>
      <c r="BR123" s="914"/>
      <c r="BS123" s="914"/>
      <c r="BT123" s="914"/>
      <c r="BU123" s="914"/>
      <c r="BV123" s="914">
        <v>20936718</v>
      </c>
      <c r="BW123" s="914"/>
      <c r="BX123" s="914"/>
      <c r="BY123" s="914"/>
      <c r="BZ123" s="914"/>
      <c r="CA123" s="914">
        <v>20898696</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v>276098</v>
      </c>
      <c r="DH123" s="858"/>
      <c r="DI123" s="858"/>
      <c r="DJ123" s="858"/>
      <c r="DK123" s="859"/>
      <c r="DL123" s="860">
        <v>414404</v>
      </c>
      <c r="DM123" s="858"/>
      <c r="DN123" s="858"/>
      <c r="DO123" s="858"/>
      <c r="DP123" s="859"/>
      <c r="DQ123" s="860">
        <v>382165</v>
      </c>
      <c r="DR123" s="858"/>
      <c r="DS123" s="858"/>
      <c r="DT123" s="858"/>
      <c r="DU123" s="859"/>
      <c r="DV123" s="905">
        <v>4.8</v>
      </c>
      <c r="DW123" s="906"/>
      <c r="DX123" s="906"/>
      <c r="DY123" s="906"/>
      <c r="DZ123" s="907"/>
    </row>
    <row r="124" spans="1:130" s="245" customFormat="1" ht="26.25" customHeight="1" thickBot="1" x14ac:dyDescent="0.25">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441</v>
      </c>
      <c r="AB124" s="858"/>
      <c r="AC124" s="858"/>
      <c r="AD124" s="858"/>
      <c r="AE124" s="859"/>
      <c r="AF124" s="860" t="s">
        <v>441</v>
      </c>
      <c r="AG124" s="858"/>
      <c r="AH124" s="858"/>
      <c r="AI124" s="858"/>
      <c r="AJ124" s="859"/>
      <c r="AK124" s="860" t="s">
        <v>441</v>
      </c>
      <c r="AL124" s="858"/>
      <c r="AM124" s="858"/>
      <c r="AN124" s="858"/>
      <c r="AO124" s="859"/>
      <c r="AP124" s="905" t="s">
        <v>441</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28.8</v>
      </c>
      <c r="BR124" s="912"/>
      <c r="BS124" s="912"/>
      <c r="BT124" s="912"/>
      <c r="BU124" s="912"/>
      <c r="BV124" s="912">
        <v>23.2</v>
      </c>
      <c r="BW124" s="912"/>
      <c r="BX124" s="912"/>
      <c r="BY124" s="912"/>
      <c r="BZ124" s="912"/>
      <c r="CA124" s="912">
        <v>20.9</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485</v>
      </c>
      <c r="DH124" s="841"/>
      <c r="DI124" s="841"/>
      <c r="DJ124" s="841"/>
      <c r="DK124" s="842"/>
      <c r="DL124" s="843" t="s">
        <v>486</v>
      </c>
      <c r="DM124" s="841"/>
      <c r="DN124" s="841"/>
      <c r="DO124" s="841"/>
      <c r="DP124" s="842"/>
      <c r="DQ124" s="843" t="s">
        <v>441</v>
      </c>
      <c r="DR124" s="841"/>
      <c r="DS124" s="841"/>
      <c r="DT124" s="841"/>
      <c r="DU124" s="842"/>
      <c r="DV124" s="929" t="s">
        <v>486</v>
      </c>
      <c r="DW124" s="930"/>
      <c r="DX124" s="930"/>
      <c r="DY124" s="930"/>
      <c r="DZ124" s="931"/>
    </row>
    <row r="125" spans="1:130" s="245" customFormat="1" ht="26.25" customHeight="1" x14ac:dyDescent="0.2">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441</v>
      </c>
      <c r="AB125" s="858"/>
      <c r="AC125" s="858"/>
      <c r="AD125" s="858"/>
      <c r="AE125" s="859"/>
      <c r="AF125" s="860" t="s">
        <v>486</v>
      </c>
      <c r="AG125" s="858"/>
      <c r="AH125" s="858"/>
      <c r="AI125" s="858"/>
      <c r="AJ125" s="859"/>
      <c r="AK125" s="860" t="s">
        <v>486</v>
      </c>
      <c r="AL125" s="858"/>
      <c r="AM125" s="858"/>
      <c r="AN125" s="858"/>
      <c r="AO125" s="859"/>
      <c r="AP125" s="905" t="s">
        <v>486</v>
      </c>
      <c r="AQ125" s="906"/>
      <c r="AR125" s="906"/>
      <c r="AS125" s="906"/>
      <c r="AT125" s="907"/>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404</v>
      </c>
      <c r="DH125" s="923"/>
      <c r="DI125" s="923"/>
      <c r="DJ125" s="923"/>
      <c r="DK125" s="923"/>
      <c r="DL125" s="923" t="s">
        <v>441</v>
      </c>
      <c r="DM125" s="923"/>
      <c r="DN125" s="923"/>
      <c r="DO125" s="923"/>
      <c r="DP125" s="923"/>
      <c r="DQ125" s="923" t="s">
        <v>443</v>
      </c>
      <c r="DR125" s="923"/>
      <c r="DS125" s="923"/>
      <c r="DT125" s="923"/>
      <c r="DU125" s="923"/>
      <c r="DV125" s="924" t="s">
        <v>486</v>
      </c>
      <c r="DW125" s="924"/>
      <c r="DX125" s="924"/>
      <c r="DY125" s="924"/>
      <c r="DZ125" s="925"/>
    </row>
    <row r="126" spans="1:130" s="245" customFormat="1" ht="26.25" customHeight="1" thickBot="1" x14ac:dyDescent="0.25">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443</v>
      </c>
      <c r="AB126" s="858"/>
      <c r="AC126" s="858"/>
      <c r="AD126" s="858"/>
      <c r="AE126" s="859"/>
      <c r="AF126" s="860" t="s">
        <v>443</v>
      </c>
      <c r="AG126" s="858"/>
      <c r="AH126" s="858"/>
      <c r="AI126" s="858"/>
      <c r="AJ126" s="859"/>
      <c r="AK126" s="860" t="s">
        <v>404</v>
      </c>
      <c r="AL126" s="858"/>
      <c r="AM126" s="858"/>
      <c r="AN126" s="858"/>
      <c r="AO126" s="859"/>
      <c r="AP126" s="905" t="s">
        <v>486</v>
      </c>
      <c r="AQ126" s="906"/>
      <c r="AR126" s="906"/>
      <c r="AS126" s="906"/>
      <c r="AT126" s="907"/>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v>426107</v>
      </c>
      <c r="DH126" s="895"/>
      <c r="DI126" s="895"/>
      <c r="DJ126" s="895"/>
      <c r="DK126" s="895"/>
      <c r="DL126" s="895">
        <v>294927</v>
      </c>
      <c r="DM126" s="895"/>
      <c r="DN126" s="895"/>
      <c r="DO126" s="895"/>
      <c r="DP126" s="895"/>
      <c r="DQ126" s="895">
        <v>217562</v>
      </c>
      <c r="DR126" s="895"/>
      <c r="DS126" s="895"/>
      <c r="DT126" s="895"/>
      <c r="DU126" s="895"/>
      <c r="DV126" s="872">
        <v>2.8</v>
      </c>
      <c r="DW126" s="872"/>
      <c r="DX126" s="872"/>
      <c r="DY126" s="872"/>
      <c r="DZ126" s="873"/>
    </row>
    <row r="127" spans="1:130" s="245" customFormat="1" ht="26.25" customHeight="1" x14ac:dyDescent="0.2">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443</v>
      </c>
      <c r="AB127" s="858"/>
      <c r="AC127" s="858"/>
      <c r="AD127" s="858"/>
      <c r="AE127" s="859"/>
      <c r="AF127" s="860" t="s">
        <v>404</v>
      </c>
      <c r="AG127" s="858"/>
      <c r="AH127" s="858"/>
      <c r="AI127" s="858"/>
      <c r="AJ127" s="859"/>
      <c r="AK127" s="860" t="s">
        <v>443</v>
      </c>
      <c r="AL127" s="858"/>
      <c r="AM127" s="858"/>
      <c r="AN127" s="858"/>
      <c r="AO127" s="859"/>
      <c r="AP127" s="905" t="s">
        <v>441</v>
      </c>
      <c r="AQ127" s="906"/>
      <c r="AR127" s="906"/>
      <c r="AS127" s="906"/>
      <c r="AT127" s="907"/>
      <c r="AU127" s="281"/>
      <c r="AV127" s="281"/>
      <c r="AW127" s="281"/>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1"/>
      <c r="CB127" s="281"/>
      <c r="CC127" s="281"/>
      <c r="CD127" s="282"/>
      <c r="CE127" s="282"/>
      <c r="CF127" s="282"/>
      <c r="CG127" s="279"/>
      <c r="CH127" s="279"/>
      <c r="CI127" s="279"/>
      <c r="CJ127" s="280"/>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404</v>
      </c>
      <c r="DR127" s="895"/>
      <c r="DS127" s="895"/>
      <c r="DT127" s="895"/>
      <c r="DU127" s="895"/>
      <c r="DV127" s="872" t="s">
        <v>486</v>
      </c>
      <c r="DW127" s="872"/>
      <c r="DX127" s="872"/>
      <c r="DY127" s="872"/>
      <c r="DZ127" s="873"/>
    </row>
    <row r="128" spans="1:130" s="245" customFormat="1" ht="26.25" customHeight="1" thickBot="1" x14ac:dyDescent="0.25">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133490</v>
      </c>
      <c r="AB128" s="879"/>
      <c r="AC128" s="879"/>
      <c r="AD128" s="879"/>
      <c r="AE128" s="880"/>
      <c r="AF128" s="881">
        <v>114373</v>
      </c>
      <c r="AG128" s="879"/>
      <c r="AH128" s="879"/>
      <c r="AI128" s="879"/>
      <c r="AJ128" s="880"/>
      <c r="AK128" s="881">
        <v>107288</v>
      </c>
      <c r="AL128" s="879"/>
      <c r="AM128" s="879"/>
      <c r="AN128" s="879"/>
      <c r="AO128" s="880"/>
      <c r="AP128" s="882"/>
      <c r="AQ128" s="883"/>
      <c r="AR128" s="883"/>
      <c r="AS128" s="883"/>
      <c r="AT128" s="884"/>
      <c r="AU128" s="281"/>
      <c r="AV128" s="281"/>
      <c r="AW128" s="281"/>
      <c r="AX128" s="885" t="s">
        <v>498</v>
      </c>
      <c r="AY128" s="886"/>
      <c r="AZ128" s="886"/>
      <c r="BA128" s="886"/>
      <c r="BB128" s="886"/>
      <c r="BC128" s="886"/>
      <c r="BD128" s="886"/>
      <c r="BE128" s="887"/>
      <c r="BF128" s="864" t="s">
        <v>441</v>
      </c>
      <c r="BG128" s="865"/>
      <c r="BH128" s="865"/>
      <c r="BI128" s="865"/>
      <c r="BJ128" s="865"/>
      <c r="BK128" s="865"/>
      <c r="BL128" s="888"/>
      <c r="BM128" s="864">
        <v>13.56</v>
      </c>
      <c r="BN128" s="865"/>
      <c r="BO128" s="865"/>
      <c r="BP128" s="865"/>
      <c r="BQ128" s="865"/>
      <c r="BR128" s="865"/>
      <c r="BS128" s="888"/>
      <c r="BT128" s="864">
        <v>20</v>
      </c>
      <c r="BU128" s="865"/>
      <c r="BV128" s="865"/>
      <c r="BW128" s="865"/>
      <c r="BX128" s="865"/>
      <c r="BY128" s="865"/>
      <c r="BZ128" s="866"/>
      <c r="CA128" s="282"/>
      <c r="CB128" s="282"/>
      <c r="CC128" s="282"/>
      <c r="CD128" s="282"/>
      <c r="CE128" s="282"/>
      <c r="CF128" s="282"/>
      <c r="CG128" s="279"/>
      <c r="CH128" s="279"/>
      <c r="CI128" s="279"/>
      <c r="CJ128" s="280"/>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500</v>
      </c>
      <c r="DH128" s="869"/>
      <c r="DI128" s="869"/>
      <c r="DJ128" s="869"/>
      <c r="DK128" s="869"/>
      <c r="DL128" s="869" t="s">
        <v>130</v>
      </c>
      <c r="DM128" s="869"/>
      <c r="DN128" s="869"/>
      <c r="DO128" s="869"/>
      <c r="DP128" s="869"/>
      <c r="DQ128" s="869" t="s">
        <v>486</v>
      </c>
      <c r="DR128" s="869"/>
      <c r="DS128" s="869"/>
      <c r="DT128" s="869"/>
      <c r="DU128" s="869"/>
      <c r="DV128" s="870" t="s">
        <v>486</v>
      </c>
      <c r="DW128" s="870"/>
      <c r="DX128" s="870"/>
      <c r="DY128" s="870"/>
      <c r="DZ128" s="871"/>
    </row>
    <row r="129" spans="1:131" s="245"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501</v>
      </c>
      <c r="X129" s="855"/>
      <c r="Y129" s="855"/>
      <c r="Z129" s="856"/>
      <c r="AA129" s="857">
        <v>8641072</v>
      </c>
      <c r="AB129" s="858"/>
      <c r="AC129" s="858"/>
      <c r="AD129" s="858"/>
      <c r="AE129" s="859"/>
      <c r="AF129" s="860">
        <v>8756983</v>
      </c>
      <c r="AG129" s="858"/>
      <c r="AH129" s="858"/>
      <c r="AI129" s="858"/>
      <c r="AJ129" s="859"/>
      <c r="AK129" s="860">
        <v>8796111</v>
      </c>
      <c r="AL129" s="858"/>
      <c r="AM129" s="858"/>
      <c r="AN129" s="858"/>
      <c r="AO129" s="859"/>
      <c r="AP129" s="861"/>
      <c r="AQ129" s="862"/>
      <c r="AR129" s="862"/>
      <c r="AS129" s="862"/>
      <c r="AT129" s="863"/>
      <c r="AU129" s="283"/>
      <c r="AV129" s="283"/>
      <c r="AW129" s="283"/>
      <c r="AX129" s="827" t="s">
        <v>502</v>
      </c>
      <c r="AY129" s="828"/>
      <c r="AZ129" s="828"/>
      <c r="BA129" s="828"/>
      <c r="BB129" s="828"/>
      <c r="BC129" s="828"/>
      <c r="BD129" s="828"/>
      <c r="BE129" s="829"/>
      <c r="BF129" s="847" t="s">
        <v>443</v>
      </c>
      <c r="BG129" s="848"/>
      <c r="BH129" s="848"/>
      <c r="BI129" s="848"/>
      <c r="BJ129" s="848"/>
      <c r="BK129" s="848"/>
      <c r="BL129" s="849"/>
      <c r="BM129" s="847">
        <v>18.559999999999999</v>
      </c>
      <c r="BN129" s="848"/>
      <c r="BO129" s="848"/>
      <c r="BP129" s="848"/>
      <c r="BQ129" s="848"/>
      <c r="BR129" s="848"/>
      <c r="BS129" s="849"/>
      <c r="BT129" s="847">
        <v>30</v>
      </c>
      <c r="BU129" s="850"/>
      <c r="BV129" s="850"/>
      <c r="BW129" s="850"/>
      <c r="BX129" s="850"/>
      <c r="BY129" s="850"/>
      <c r="BZ129" s="851"/>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2">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827008</v>
      </c>
      <c r="AB130" s="858"/>
      <c r="AC130" s="858"/>
      <c r="AD130" s="858"/>
      <c r="AE130" s="859"/>
      <c r="AF130" s="860">
        <v>879937</v>
      </c>
      <c r="AG130" s="858"/>
      <c r="AH130" s="858"/>
      <c r="AI130" s="858"/>
      <c r="AJ130" s="859"/>
      <c r="AK130" s="860">
        <v>894755</v>
      </c>
      <c r="AL130" s="858"/>
      <c r="AM130" s="858"/>
      <c r="AN130" s="858"/>
      <c r="AO130" s="859"/>
      <c r="AP130" s="861"/>
      <c r="AQ130" s="862"/>
      <c r="AR130" s="862"/>
      <c r="AS130" s="862"/>
      <c r="AT130" s="863"/>
      <c r="AU130" s="283"/>
      <c r="AV130" s="283"/>
      <c r="AW130" s="283"/>
      <c r="AX130" s="827" t="s">
        <v>505</v>
      </c>
      <c r="AY130" s="828"/>
      <c r="AZ130" s="828"/>
      <c r="BA130" s="828"/>
      <c r="BB130" s="828"/>
      <c r="BC130" s="828"/>
      <c r="BD130" s="828"/>
      <c r="BE130" s="829"/>
      <c r="BF130" s="830">
        <v>12.2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7814064</v>
      </c>
      <c r="AB131" s="841"/>
      <c r="AC131" s="841"/>
      <c r="AD131" s="841"/>
      <c r="AE131" s="842"/>
      <c r="AF131" s="843">
        <v>7877046</v>
      </c>
      <c r="AG131" s="841"/>
      <c r="AH131" s="841"/>
      <c r="AI131" s="841"/>
      <c r="AJ131" s="842"/>
      <c r="AK131" s="843">
        <v>7901356</v>
      </c>
      <c r="AL131" s="841"/>
      <c r="AM131" s="841"/>
      <c r="AN131" s="841"/>
      <c r="AO131" s="842"/>
      <c r="AP131" s="844"/>
      <c r="AQ131" s="845"/>
      <c r="AR131" s="845"/>
      <c r="AS131" s="845"/>
      <c r="AT131" s="846"/>
      <c r="AU131" s="283"/>
      <c r="AV131" s="283"/>
      <c r="AW131" s="283"/>
      <c r="AX131" s="805" t="s">
        <v>507</v>
      </c>
      <c r="AY131" s="806"/>
      <c r="AZ131" s="806"/>
      <c r="BA131" s="806"/>
      <c r="BB131" s="806"/>
      <c r="BC131" s="806"/>
      <c r="BD131" s="806"/>
      <c r="BE131" s="807"/>
      <c r="BF131" s="808">
        <v>20.9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2">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12.876398249999999</v>
      </c>
      <c r="AB132" s="821"/>
      <c r="AC132" s="821"/>
      <c r="AD132" s="821"/>
      <c r="AE132" s="822"/>
      <c r="AF132" s="823">
        <v>12.633530390000001</v>
      </c>
      <c r="AG132" s="821"/>
      <c r="AH132" s="821"/>
      <c r="AI132" s="821"/>
      <c r="AJ132" s="822"/>
      <c r="AK132" s="823">
        <v>11.322955200000001</v>
      </c>
      <c r="AL132" s="821"/>
      <c r="AM132" s="821"/>
      <c r="AN132" s="821"/>
      <c r="AO132" s="822"/>
      <c r="AP132" s="824"/>
      <c r="AQ132" s="825"/>
      <c r="AR132" s="825"/>
      <c r="AS132" s="825"/>
      <c r="AT132" s="826"/>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13.5</v>
      </c>
      <c r="AB133" s="800"/>
      <c r="AC133" s="800"/>
      <c r="AD133" s="800"/>
      <c r="AE133" s="801"/>
      <c r="AF133" s="799">
        <v>13</v>
      </c>
      <c r="AG133" s="800"/>
      <c r="AH133" s="800"/>
      <c r="AI133" s="800"/>
      <c r="AJ133" s="801"/>
      <c r="AK133" s="799">
        <v>12.2</v>
      </c>
      <c r="AL133" s="800"/>
      <c r="AM133" s="800"/>
      <c r="AN133" s="800"/>
      <c r="AO133" s="801"/>
      <c r="AP133" s="802"/>
      <c r="AQ133" s="803"/>
      <c r="AR133" s="803"/>
      <c r="AS133" s="803"/>
      <c r="AT133" s="804"/>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2">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4" hidden="1" x14ac:dyDescent="0.2">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2"/>
  </sheetData>
  <sheetProtection algorithmName="SHA-512" hashValue="IJaZm1IK6q42lHQZaeuchlQN1Wa9yF956A1OA37towhHxL/pSu61ppn8xSXkCn+sd7OIdxcLsx/IR6yga0HCKA==" saltValue="e9huOthj5z2B93TWYD6K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B62" sqref="B62:P62"/>
    </sheetView>
  </sheetViews>
  <sheetFormatPr defaultColWidth="0" defaultRowHeight="13.5" customHeight="1" zeroHeight="1" x14ac:dyDescent="0.2"/>
  <cols>
    <col min="1" max="120" width="2.77734375" style="290" customWidth="1"/>
    <col min="121" max="121" width="0" style="289" hidden="1" customWidth="1"/>
    <col min="122" max="16384" width="9" style="289" hidden="1"/>
  </cols>
  <sheetData>
    <row r="1" spans="1:120" ht="13.2"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9"/>
    </row>
    <row r="17" spans="119:120" ht="13.2" x14ac:dyDescent="0.2">
      <c r="DP17" s="289"/>
    </row>
    <row r="18" spans="119:120" ht="13.2" x14ac:dyDescent="0.2"/>
    <row r="19" spans="119:120" ht="13.2" x14ac:dyDescent="0.2"/>
    <row r="20" spans="119:120" ht="13.2" x14ac:dyDescent="0.2">
      <c r="DO20" s="289"/>
      <c r="DP20" s="289"/>
    </row>
    <row r="21" spans="119:120" ht="13.2" x14ac:dyDescent="0.2">
      <c r="DP21" s="289"/>
    </row>
    <row r="22" spans="119:120" ht="13.2" x14ac:dyDescent="0.2"/>
    <row r="23" spans="119:120" ht="13.2" x14ac:dyDescent="0.2">
      <c r="DO23" s="289"/>
      <c r="DP23" s="289"/>
    </row>
    <row r="24" spans="119:120" ht="13.2" x14ac:dyDescent="0.2">
      <c r="DP24" s="289"/>
    </row>
    <row r="25" spans="119:120" ht="13.2" x14ac:dyDescent="0.2">
      <c r="DP25" s="289"/>
    </row>
    <row r="26" spans="119:120" ht="13.2" x14ac:dyDescent="0.2">
      <c r="DO26" s="289"/>
      <c r="DP26" s="289"/>
    </row>
    <row r="27" spans="119:120" ht="13.2" x14ac:dyDescent="0.2"/>
    <row r="28" spans="119:120" ht="13.2" x14ac:dyDescent="0.2">
      <c r="DO28" s="289"/>
      <c r="DP28" s="289"/>
    </row>
    <row r="29" spans="119:120" ht="13.2" x14ac:dyDescent="0.2">
      <c r="DP29" s="289"/>
    </row>
    <row r="30" spans="119:120" ht="13.2" x14ac:dyDescent="0.2"/>
    <row r="31" spans="119:120" ht="13.2" x14ac:dyDescent="0.2">
      <c r="DO31" s="289"/>
      <c r="DP31" s="289"/>
    </row>
    <row r="32" spans="119:120" ht="13.2" x14ac:dyDescent="0.2"/>
    <row r="33" spans="98:120" ht="13.2" x14ac:dyDescent="0.2">
      <c r="DO33" s="289"/>
      <c r="DP33" s="289"/>
    </row>
    <row r="34" spans="98:120" ht="13.2" x14ac:dyDescent="0.2">
      <c r="DM34" s="289"/>
    </row>
    <row r="35" spans="98:120" ht="13.2" x14ac:dyDescent="0.2">
      <c r="CT35" s="289"/>
      <c r="CU35" s="289"/>
      <c r="CV35" s="289"/>
      <c r="CY35" s="289"/>
      <c r="CZ35" s="289"/>
      <c r="DA35" s="289"/>
      <c r="DD35" s="289"/>
      <c r="DE35" s="289"/>
      <c r="DF35" s="289"/>
      <c r="DI35" s="289"/>
      <c r="DJ35" s="289"/>
      <c r="DK35" s="289"/>
      <c r="DM35" s="289"/>
      <c r="DN35" s="289"/>
      <c r="DO35" s="289"/>
      <c r="DP35" s="289"/>
    </row>
    <row r="36" spans="98:120" ht="13.2" x14ac:dyDescent="0.2"/>
    <row r="37" spans="98:120" ht="13.2" x14ac:dyDescent="0.2">
      <c r="CW37" s="289"/>
      <c r="DB37" s="289"/>
      <c r="DG37" s="289"/>
      <c r="DL37" s="289"/>
      <c r="DP37" s="289"/>
    </row>
    <row r="38" spans="98:120" ht="13.2" x14ac:dyDescent="0.2">
      <c r="CT38" s="289"/>
      <c r="CU38" s="289"/>
      <c r="CV38" s="289"/>
      <c r="CW38" s="289"/>
      <c r="CY38" s="289"/>
      <c r="CZ38" s="289"/>
      <c r="DA38" s="289"/>
      <c r="DB38" s="289"/>
      <c r="DD38" s="289"/>
      <c r="DE38" s="289"/>
      <c r="DF38" s="289"/>
      <c r="DG38" s="289"/>
      <c r="DI38" s="289"/>
      <c r="DJ38" s="289"/>
      <c r="DK38" s="289"/>
      <c r="DL38" s="289"/>
      <c r="DN38" s="289"/>
      <c r="DO38" s="289"/>
      <c r="DP38" s="28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9"/>
      <c r="DO49" s="289"/>
      <c r="DP49" s="28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9"/>
      <c r="CS63" s="289"/>
      <c r="CX63" s="289"/>
      <c r="DC63" s="289"/>
      <c r="DH63" s="289"/>
    </row>
    <row r="64" spans="22:120" ht="13.2" x14ac:dyDescent="0.2">
      <c r="V64" s="289"/>
    </row>
    <row r="65" spans="15:120" ht="13.2" x14ac:dyDescent="0.2">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ht="13.2" x14ac:dyDescent="0.2">
      <c r="Q66" s="289"/>
      <c r="S66" s="289"/>
      <c r="U66" s="289"/>
      <c r="DM66" s="289"/>
    </row>
    <row r="67" spans="15:120" ht="13.2" x14ac:dyDescent="0.2">
      <c r="O67" s="289"/>
      <c r="P67" s="289"/>
      <c r="R67" s="289"/>
      <c r="T67" s="289"/>
      <c r="Y67" s="289"/>
      <c r="CT67" s="289"/>
      <c r="CV67" s="289"/>
      <c r="CW67" s="289"/>
      <c r="CY67" s="289"/>
      <c r="DA67" s="289"/>
      <c r="DB67" s="289"/>
      <c r="DD67" s="289"/>
      <c r="DF67" s="289"/>
      <c r="DG67" s="289"/>
      <c r="DI67" s="289"/>
      <c r="DK67" s="289"/>
      <c r="DL67" s="289"/>
      <c r="DN67" s="289"/>
      <c r="DO67" s="289"/>
      <c r="DP67" s="289"/>
    </row>
    <row r="68" spans="15:120" ht="13.2" x14ac:dyDescent="0.2"/>
    <row r="69" spans="15:120" ht="13.2" x14ac:dyDescent="0.2"/>
    <row r="70" spans="15:120" ht="13.2" x14ac:dyDescent="0.2"/>
    <row r="71" spans="15:120" ht="13.2" x14ac:dyDescent="0.2"/>
    <row r="72" spans="15:120" ht="13.2" x14ac:dyDescent="0.2">
      <c r="DP72" s="289"/>
    </row>
    <row r="73" spans="15:120" ht="13.2" x14ac:dyDescent="0.2">
      <c r="DP73" s="28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9"/>
      <c r="CX96" s="289"/>
      <c r="DC96" s="289"/>
      <c r="DH96" s="289"/>
    </row>
    <row r="97" spans="24:120" ht="13.2" x14ac:dyDescent="0.2">
      <c r="CS97" s="289"/>
      <c r="CX97" s="289"/>
      <c r="DC97" s="289"/>
      <c r="DH97" s="289"/>
      <c r="DP97" s="290" t="s">
        <v>511</v>
      </c>
    </row>
    <row r="98" spans="24:120" ht="13.2" hidden="1" x14ac:dyDescent="0.2">
      <c r="CS98" s="289"/>
      <c r="CX98" s="289"/>
      <c r="DC98" s="289"/>
      <c r="DH98" s="289"/>
    </row>
    <row r="99" spans="24:120" ht="13.2" hidden="1" x14ac:dyDescent="0.2">
      <c r="CS99" s="289"/>
      <c r="CX99" s="289"/>
      <c r="DC99" s="289"/>
      <c r="DH99" s="289"/>
    </row>
    <row r="100" spans="24:120" ht="13.2" hidden="1" x14ac:dyDescent="0.2"/>
    <row r="101" spans="24:120" ht="12" hidden="1" customHeight="1" x14ac:dyDescent="0.2">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2">
      <c r="CU102" s="289"/>
      <c r="CZ102" s="289"/>
      <c r="DE102" s="289"/>
      <c r="DJ102" s="289"/>
      <c r="DM102" s="289"/>
    </row>
    <row r="103" spans="24:120" ht="13.2" hidden="1" x14ac:dyDescent="0.2">
      <c r="CT103" s="289"/>
      <c r="CV103" s="289"/>
      <c r="CW103" s="289"/>
      <c r="CY103" s="289"/>
      <c r="DA103" s="289"/>
      <c r="DB103" s="289"/>
      <c r="DD103" s="289"/>
      <c r="DF103" s="289"/>
      <c r="DG103" s="289"/>
      <c r="DI103" s="289"/>
      <c r="DK103" s="289"/>
      <c r="DL103" s="289"/>
      <c r="DM103" s="289"/>
      <c r="DN103" s="289"/>
      <c r="DO103" s="289"/>
      <c r="DP103" s="289"/>
    </row>
    <row r="104" spans="24:120" ht="13.2" hidden="1" x14ac:dyDescent="0.2">
      <c r="CV104" s="289"/>
      <c r="CW104" s="289"/>
      <c r="DA104" s="289"/>
      <c r="DB104" s="289"/>
      <c r="DF104" s="289"/>
      <c r="DG104" s="289"/>
      <c r="DK104" s="289"/>
      <c r="DL104" s="289"/>
      <c r="DN104" s="289"/>
      <c r="DO104" s="289"/>
      <c r="DP104" s="289"/>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0ibQJ9LafW9rxKP5uzUy9chqZxsol0N/n2grfMyqQ4a9dqmtQpYNRQS+01MKCZBhSOnZ7AELR0CGgZ7xIUdNTw==" saltValue="Q0NcPmjlZtQBaJsfhPFf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62" sqref="B62:P62"/>
    </sheetView>
  </sheetViews>
  <sheetFormatPr defaultColWidth="0" defaultRowHeight="13.5" customHeight="1" zeroHeight="1" x14ac:dyDescent="0.2"/>
  <cols>
    <col min="1" max="116" width="2.6640625" style="290" customWidth="1"/>
    <col min="117" max="16384" width="9" style="289" hidden="1"/>
  </cols>
  <sheetData>
    <row r="1" spans="2:116" ht="13.2"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ht="13.2" x14ac:dyDescent="0.2"/>
    <row r="3" spans="2:116" ht="13.2" x14ac:dyDescent="0.2"/>
    <row r="4" spans="2:116" ht="13.2" x14ac:dyDescent="0.2">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ht="13.2" x14ac:dyDescent="0.2">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ht="13.2" x14ac:dyDescent="0.2"/>
    <row r="20" spans="9:116" ht="13.2" x14ac:dyDescent="0.2"/>
    <row r="21" spans="9:116" ht="13.2" x14ac:dyDescent="0.2">
      <c r="DL21" s="289"/>
    </row>
    <row r="22" spans="9:116" ht="13.2" x14ac:dyDescent="0.2">
      <c r="DI22" s="289"/>
      <c r="DJ22" s="289"/>
      <c r="DK22" s="289"/>
      <c r="DL22" s="289"/>
    </row>
    <row r="23" spans="9:116" ht="13.2" x14ac:dyDescent="0.2">
      <c r="CY23" s="289"/>
      <c r="CZ23" s="289"/>
      <c r="DA23" s="289"/>
      <c r="DB23" s="289"/>
      <c r="DC23" s="289"/>
      <c r="DD23" s="289"/>
      <c r="DE23" s="289"/>
      <c r="DF23" s="289"/>
      <c r="DG23" s="289"/>
      <c r="DH23" s="289"/>
      <c r="DI23" s="289"/>
      <c r="DJ23" s="289"/>
      <c r="DK23" s="289"/>
      <c r="DL23" s="28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9"/>
      <c r="DA35" s="289"/>
      <c r="DB35" s="289"/>
      <c r="DC35" s="289"/>
      <c r="DD35" s="289"/>
      <c r="DE35" s="289"/>
      <c r="DF35" s="289"/>
      <c r="DG35" s="289"/>
      <c r="DH35" s="289"/>
      <c r="DI35" s="289"/>
      <c r="DJ35" s="289"/>
      <c r="DK35" s="289"/>
      <c r="DL35" s="289"/>
    </row>
    <row r="36" spans="15:116" ht="13.2" x14ac:dyDescent="0.2"/>
    <row r="37" spans="15:116" ht="13.2" x14ac:dyDescent="0.2">
      <c r="DL37" s="289"/>
    </row>
    <row r="38" spans="15:116" ht="13.2" x14ac:dyDescent="0.2">
      <c r="DI38" s="289"/>
      <c r="DJ38" s="289"/>
      <c r="DK38" s="289"/>
      <c r="DL38" s="289"/>
    </row>
    <row r="39" spans="15:116" ht="13.2" x14ac:dyDescent="0.2"/>
    <row r="40" spans="15:116" ht="13.2" x14ac:dyDescent="0.2"/>
    <row r="41" spans="15:116" ht="13.2" x14ac:dyDescent="0.2"/>
    <row r="42" spans="15:116" ht="13.2" x14ac:dyDescent="0.2"/>
    <row r="43" spans="15:116" ht="13.2" x14ac:dyDescent="0.2">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ht="13.2" x14ac:dyDescent="0.2">
      <c r="DL44" s="289"/>
    </row>
    <row r="45" spans="15:116" ht="13.2" x14ac:dyDescent="0.2"/>
    <row r="46" spans="15:116" ht="13.2" x14ac:dyDescent="0.2">
      <c r="DA46" s="289"/>
      <c r="DB46" s="289"/>
      <c r="DC46" s="289"/>
      <c r="DD46" s="289"/>
      <c r="DE46" s="289"/>
      <c r="DF46" s="289"/>
      <c r="DG46" s="289"/>
      <c r="DH46" s="289"/>
      <c r="DI46" s="289"/>
      <c r="DJ46" s="289"/>
      <c r="DK46" s="289"/>
      <c r="DL46" s="289"/>
    </row>
    <row r="47" spans="15:116" ht="13.2" x14ac:dyDescent="0.2"/>
    <row r="48" spans="15:116" ht="13.2" x14ac:dyDescent="0.2"/>
    <row r="49" spans="104:116" ht="13.2" x14ac:dyDescent="0.2"/>
    <row r="50" spans="104:116" ht="13.2" x14ac:dyDescent="0.2">
      <c r="CZ50" s="289"/>
      <c r="DA50" s="289"/>
      <c r="DB50" s="289"/>
      <c r="DC50" s="289"/>
      <c r="DD50" s="289"/>
      <c r="DE50" s="289"/>
      <c r="DF50" s="289"/>
      <c r="DG50" s="289"/>
      <c r="DH50" s="289"/>
      <c r="DI50" s="289"/>
      <c r="DJ50" s="289"/>
      <c r="DK50" s="289"/>
      <c r="DL50" s="289"/>
    </row>
    <row r="51" spans="104:116" ht="13.2" x14ac:dyDescent="0.2"/>
    <row r="52" spans="104:116" ht="13.2" x14ac:dyDescent="0.2"/>
    <row r="53" spans="104:116" ht="13.2" x14ac:dyDescent="0.2">
      <c r="DL53" s="28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9"/>
      <c r="DD67" s="289"/>
      <c r="DE67" s="289"/>
      <c r="DF67" s="289"/>
      <c r="DG67" s="289"/>
      <c r="DH67" s="289"/>
      <c r="DI67" s="289"/>
      <c r="DJ67" s="289"/>
      <c r="DK67" s="289"/>
      <c r="DL67" s="28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ge85VlVVI5c40kqjV7PbLfzHgMIlrh9r+OQqOaNOb1vhjgVENCHf2X1+i4LM1pTepd0vBRT59kGzH247AZmgQ==" saltValue="fMBwE9JfA3PIhIgutSVEv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62" sqref="B62:P62"/>
    </sheetView>
  </sheetViews>
  <sheetFormatPr defaultColWidth="0" defaultRowHeight="13.5" customHeight="1" zeroHeight="1" x14ac:dyDescent="0.2"/>
  <cols>
    <col min="1" max="36" width="2.44140625" style="291" customWidth="1"/>
    <col min="37" max="44" width="17" style="291" customWidth="1"/>
    <col min="45" max="45" width="6.109375" style="298" customWidth="1"/>
    <col min="46" max="46" width="3" style="296" customWidth="1"/>
    <col min="47" max="47" width="19.109375" style="291" hidden="1" customWidth="1"/>
    <col min="48" max="52" width="12.6640625" style="291" hidden="1" customWidth="1"/>
    <col min="53" max="16384" width="8.6640625" style="291" hidden="1"/>
  </cols>
  <sheetData>
    <row r="1" spans="1:46" ht="13.2" x14ac:dyDescent="0.2">
      <c r="AS1" s="292"/>
      <c r="AT1" s="292"/>
    </row>
    <row r="2" spans="1:46" ht="13.2" x14ac:dyDescent="0.2">
      <c r="AS2" s="292"/>
      <c r="AT2" s="292"/>
    </row>
    <row r="3" spans="1:46" ht="13.2" x14ac:dyDescent="0.2">
      <c r="AS3" s="292"/>
      <c r="AT3" s="292"/>
    </row>
    <row r="4" spans="1:46" ht="13.2" x14ac:dyDescent="0.2">
      <c r="AS4" s="292"/>
      <c r="AT4" s="292"/>
    </row>
    <row r="5" spans="1:46" ht="16.2" x14ac:dyDescent="0.2">
      <c r="A5" s="293" t="s">
        <v>512</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ht="13.2" x14ac:dyDescent="0.2">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513</v>
      </c>
      <c r="AL6" s="297"/>
      <c r="AM6" s="297"/>
      <c r="AN6" s="297"/>
      <c r="AO6" s="292"/>
      <c r="AP6" s="292"/>
      <c r="AQ6" s="292"/>
      <c r="AR6" s="292"/>
    </row>
    <row r="7" spans="1:46" ht="13.2" x14ac:dyDescent="0.2">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3" t="s">
        <v>514</v>
      </c>
      <c r="AP7" s="302"/>
      <c r="AQ7" s="303" t="s">
        <v>515</v>
      </c>
      <c r="AR7" s="304"/>
    </row>
    <row r="8" spans="1:46" ht="13.2" x14ac:dyDescent="0.2">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4"/>
      <c r="AP8" s="308" t="s">
        <v>516</v>
      </c>
      <c r="AQ8" s="309" t="s">
        <v>517</v>
      </c>
      <c r="AR8" s="310" t="s">
        <v>518</v>
      </c>
    </row>
    <row r="9" spans="1:46" ht="13.2" x14ac:dyDescent="0.2">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7" t="s">
        <v>519</v>
      </c>
      <c r="AL9" s="1228"/>
      <c r="AM9" s="1228"/>
      <c r="AN9" s="1229"/>
      <c r="AO9" s="311">
        <v>1829053</v>
      </c>
      <c r="AP9" s="311">
        <v>59638</v>
      </c>
      <c r="AQ9" s="312">
        <v>69548</v>
      </c>
      <c r="AR9" s="313">
        <v>-14.2</v>
      </c>
    </row>
    <row r="10" spans="1:46" ht="13.2" x14ac:dyDescent="0.2">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7" t="s">
        <v>520</v>
      </c>
      <c r="AL10" s="1228"/>
      <c r="AM10" s="1228"/>
      <c r="AN10" s="1229"/>
      <c r="AO10" s="314">
        <v>126357</v>
      </c>
      <c r="AP10" s="314">
        <v>4120</v>
      </c>
      <c r="AQ10" s="315">
        <v>8149</v>
      </c>
      <c r="AR10" s="316">
        <v>-49.4</v>
      </c>
    </row>
    <row r="11" spans="1:46" ht="13.5" customHeight="1" x14ac:dyDescent="0.2">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7" t="s">
        <v>521</v>
      </c>
      <c r="AL11" s="1228"/>
      <c r="AM11" s="1228"/>
      <c r="AN11" s="1229"/>
      <c r="AO11" s="314">
        <v>57671</v>
      </c>
      <c r="AP11" s="314">
        <v>1880</v>
      </c>
      <c r="AQ11" s="315">
        <v>8204</v>
      </c>
      <c r="AR11" s="316">
        <v>-77.099999999999994</v>
      </c>
    </row>
    <row r="12" spans="1:46" ht="13.5" customHeight="1" x14ac:dyDescent="0.2">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7" t="s">
        <v>522</v>
      </c>
      <c r="AL12" s="1228"/>
      <c r="AM12" s="1228"/>
      <c r="AN12" s="1229"/>
      <c r="AO12" s="314" t="s">
        <v>523</v>
      </c>
      <c r="AP12" s="314" t="s">
        <v>523</v>
      </c>
      <c r="AQ12" s="315">
        <v>1139</v>
      </c>
      <c r="AR12" s="316" t="s">
        <v>523</v>
      </c>
    </row>
    <row r="13" spans="1:46" ht="13.5" customHeight="1" x14ac:dyDescent="0.2">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7" t="s">
        <v>524</v>
      </c>
      <c r="AL13" s="1228"/>
      <c r="AM13" s="1228"/>
      <c r="AN13" s="1229"/>
      <c r="AO13" s="314" t="s">
        <v>523</v>
      </c>
      <c r="AP13" s="314" t="s">
        <v>523</v>
      </c>
      <c r="AQ13" s="315">
        <v>20</v>
      </c>
      <c r="AR13" s="316" t="s">
        <v>523</v>
      </c>
    </row>
    <row r="14" spans="1:46" ht="13.5" customHeight="1" x14ac:dyDescent="0.2">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7" t="s">
        <v>525</v>
      </c>
      <c r="AL14" s="1228"/>
      <c r="AM14" s="1228"/>
      <c r="AN14" s="1229"/>
      <c r="AO14" s="314">
        <v>93612</v>
      </c>
      <c r="AP14" s="314">
        <v>3052</v>
      </c>
      <c r="AQ14" s="315">
        <v>3114</v>
      </c>
      <c r="AR14" s="316">
        <v>-2</v>
      </c>
    </row>
    <row r="15" spans="1:46" ht="13.5" customHeight="1" x14ac:dyDescent="0.2">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7" t="s">
        <v>526</v>
      </c>
      <c r="AL15" s="1228"/>
      <c r="AM15" s="1228"/>
      <c r="AN15" s="1229"/>
      <c r="AO15" s="314">
        <v>59263</v>
      </c>
      <c r="AP15" s="314">
        <v>1932</v>
      </c>
      <c r="AQ15" s="315">
        <v>1605</v>
      </c>
      <c r="AR15" s="316">
        <v>20.399999999999999</v>
      </c>
    </row>
    <row r="16" spans="1:46" ht="13.2" x14ac:dyDescent="0.2">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0" t="s">
        <v>527</v>
      </c>
      <c r="AL16" s="1231"/>
      <c r="AM16" s="1231"/>
      <c r="AN16" s="1232"/>
      <c r="AO16" s="314">
        <v>-91900</v>
      </c>
      <c r="AP16" s="314">
        <v>-2997</v>
      </c>
      <c r="AQ16" s="315">
        <v>-6253</v>
      </c>
      <c r="AR16" s="316">
        <v>-52.1</v>
      </c>
    </row>
    <row r="17" spans="1:46" ht="13.2" x14ac:dyDescent="0.2">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0" t="s">
        <v>188</v>
      </c>
      <c r="AL17" s="1231"/>
      <c r="AM17" s="1231"/>
      <c r="AN17" s="1232"/>
      <c r="AO17" s="314">
        <v>2074056</v>
      </c>
      <c r="AP17" s="314">
        <v>67627</v>
      </c>
      <c r="AQ17" s="315">
        <v>85527</v>
      </c>
      <c r="AR17" s="316">
        <v>-20.9</v>
      </c>
    </row>
    <row r="18" spans="1:46" ht="13.2" x14ac:dyDescent="0.2">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ht="13.2" x14ac:dyDescent="0.2">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528</v>
      </c>
      <c r="AL19" s="292"/>
      <c r="AM19" s="292"/>
      <c r="AN19" s="292"/>
      <c r="AO19" s="292"/>
      <c r="AP19" s="292"/>
      <c r="AQ19" s="292"/>
      <c r="AR19" s="292"/>
    </row>
    <row r="20" spans="1:46" ht="13.2" x14ac:dyDescent="0.2">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529</v>
      </c>
      <c r="AP20" s="322" t="s">
        <v>530</v>
      </c>
      <c r="AQ20" s="323" t="s">
        <v>531</v>
      </c>
      <c r="AR20" s="324"/>
    </row>
    <row r="21" spans="1:46" s="330" customFormat="1" ht="13.2" x14ac:dyDescent="0.2">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4" t="s">
        <v>532</v>
      </c>
      <c r="AL21" s="1225"/>
      <c r="AM21" s="1225"/>
      <c r="AN21" s="1226"/>
      <c r="AO21" s="326">
        <v>8.25</v>
      </c>
      <c r="AP21" s="327">
        <v>8.08</v>
      </c>
      <c r="AQ21" s="328">
        <v>0.17</v>
      </c>
      <c r="AR21" s="297"/>
      <c r="AS21" s="329"/>
      <c r="AT21" s="325"/>
    </row>
    <row r="22" spans="1:46" s="330" customFormat="1" ht="13.2" x14ac:dyDescent="0.2">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4" t="s">
        <v>533</v>
      </c>
      <c r="AL22" s="1225"/>
      <c r="AM22" s="1225"/>
      <c r="AN22" s="1226"/>
      <c r="AO22" s="331">
        <v>98.3</v>
      </c>
      <c r="AP22" s="332">
        <v>97.7</v>
      </c>
      <c r="AQ22" s="333">
        <v>0.6</v>
      </c>
      <c r="AR22" s="317"/>
      <c r="AS22" s="329"/>
      <c r="AT22" s="325"/>
    </row>
    <row r="23" spans="1:46" s="330" customFormat="1" ht="13.2" x14ac:dyDescent="0.2">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ht="13.2" x14ac:dyDescent="0.2">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ht="13.2" x14ac:dyDescent="0.2">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ht="13.2" x14ac:dyDescent="0.2">
      <c r="A26" s="297" t="s">
        <v>534</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ht="13.2" x14ac:dyDescent="0.2">
      <c r="A27" s="338"/>
      <c r="AO27" s="292"/>
      <c r="AP27" s="292"/>
      <c r="AQ27" s="292"/>
      <c r="AR27" s="292"/>
      <c r="AS27" s="292"/>
      <c r="AT27" s="292"/>
    </row>
    <row r="28" spans="1:46" ht="16.2" x14ac:dyDescent="0.2">
      <c r="A28" s="293" t="s">
        <v>535</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ht="13.2" x14ac:dyDescent="0.2">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536</v>
      </c>
      <c r="AL29" s="297"/>
      <c r="AM29" s="297"/>
      <c r="AN29" s="297"/>
      <c r="AO29" s="292"/>
      <c r="AP29" s="292"/>
      <c r="AQ29" s="292"/>
      <c r="AR29" s="292"/>
      <c r="AS29" s="340"/>
    </row>
    <row r="30" spans="1:46" ht="13.2" x14ac:dyDescent="0.2">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3" t="s">
        <v>514</v>
      </c>
      <c r="AP30" s="302"/>
      <c r="AQ30" s="303" t="s">
        <v>515</v>
      </c>
      <c r="AR30" s="304"/>
    </row>
    <row r="31" spans="1:46" ht="13.2" x14ac:dyDescent="0.2">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4"/>
      <c r="AP31" s="308" t="s">
        <v>516</v>
      </c>
      <c r="AQ31" s="309" t="s">
        <v>517</v>
      </c>
      <c r="AR31" s="310" t="s">
        <v>518</v>
      </c>
    </row>
    <row r="32" spans="1:46" ht="27" customHeight="1" x14ac:dyDescent="0.2">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5" t="s">
        <v>537</v>
      </c>
      <c r="AL32" s="1216"/>
      <c r="AM32" s="1216"/>
      <c r="AN32" s="1217"/>
      <c r="AO32" s="341">
        <v>1251437</v>
      </c>
      <c r="AP32" s="341">
        <v>40805</v>
      </c>
      <c r="AQ32" s="342">
        <v>49196</v>
      </c>
      <c r="AR32" s="343">
        <v>-17.100000000000001</v>
      </c>
    </row>
    <row r="33" spans="1:46" ht="13.5" customHeight="1" x14ac:dyDescent="0.2">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5" t="s">
        <v>538</v>
      </c>
      <c r="AL33" s="1216"/>
      <c r="AM33" s="1216"/>
      <c r="AN33" s="1217"/>
      <c r="AO33" s="341" t="s">
        <v>523</v>
      </c>
      <c r="AP33" s="341" t="s">
        <v>523</v>
      </c>
      <c r="AQ33" s="342" t="s">
        <v>523</v>
      </c>
      <c r="AR33" s="343" t="s">
        <v>523</v>
      </c>
    </row>
    <row r="34" spans="1:46" ht="27" customHeight="1" x14ac:dyDescent="0.2">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5" t="s">
        <v>539</v>
      </c>
      <c r="AL34" s="1216"/>
      <c r="AM34" s="1216"/>
      <c r="AN34" s="1217"/>
      <c r="AO34" s="341" t="s">
        <v>523</v>
      </c>
      <c r="AP34" s="341" t="s">
        <v>523</v>
      </c>
      <c r="AQ34" s="342">
        <v>53</v>
      </c>
      <c r="AR34" s="343" t="s">
        <v>523</v>
      </c>
    </row>
    <row r="35" spans="1:46" ht="27" customHeight="1" x14ac:dyDescent="0.2">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5" t="s">
        <v>540</v>
      </c>
      <c r="AL35" s="1216"/>
      <c r="AM35" s="1216"/>
      <c r="AN35" s="1217"/>
      <c r="AO35" s="341">
        <v>605174</v>
      </c>
      <c r="AP35" s="341">
        <v>19732</v>
      </c>
      <c r="AQ35" s="342">
        <v>20035</v>
      </c>
      <c r="AR35" s="343">
        <v>-1.5</v>
      </c>
    </row>
    <row r="36" spans="1:46" ht="27" customHeight="1" x14ac:dyDescent="0.2">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5" t="s">
        <v>541</v>
      </c>
      <c r="AL36" s="1216"/>
      <c r="AM36" s="1216"/>
      <c r="AN36" s="1217"/>
      <c r="AO36" s="341">
        <v>40099</v>
      </c>
      <c r="AP36" s="341">
        <v>1307</v>
      </c>
      <c r="AQ36" s="342">
        <v>2549</v>
      </c>
      <c r="AR36" s="343">
        <v>-48.7</v>
      </c>
    </row>
    <row r="37" spans="1:46" ht="13.5" customHeight="1" x14ac:dyDescent="0.2">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5" t="s">
        <v>542</v>
      </c>
      <c r="AL37" s="1216"/>
      <c r="AM37" s="1216"/>
      <c r="AN37" s="1217"/>
      <c r="AO37" s="341" t="s">
        <v>523</v>
      </c>
      <c r="AP37" s="341" t="s">
        <v>523</v>
      </c>
      <c r="AQ37" s="342">
        <v>540</v>
      </c>
      <c r="AR37" s="343" t="s">
        <v>523</v>
      </c>
    </row>
    <row r="38" spans="1:46" ht="27" customHeight="1" x14ac:dyDescent="0.2">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8" t="s">
        <v>543</v>
      </c>
      <c r="AL38" s="1219"/>
      <c r="AM38" s="1219"/>
      <c r="AN38" s="1220"/>
      <c r="AO38" s="344" t="s">
        <v>523</v>
      </c>
      <c r="AP38" s="344" t="s">
        <v>523</v>
      </c>
      <c r="AQ38" s="345">
        <v>3</v>
      </c>
      <c r="AR38" s="333" t="s">
        <v>523</v>
      </c>
      <c r="AS38" s="340"/>
    </row>
    <row r="39" spans="1:46" ht="13.2" x14ac:dyDescent="0.2">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8" t="s">
        <v>544</v>
      </c>
      <c r="AL39" s="1219"/>
      <c r="AM39" s="1219"/>
      <c r="AN39" s="1220"/>
      <c r="AO39" s="341">
        <v>-107288</v>
      </c>
      <c r="AP39" s="341">
        <v>-3498</v>
      </c>
      <c r="AQ39" s="342">
        <v>-4452</v>
      </c>
      <c r="AR39" s="343">
        <v>-21.4</v>
      </c>
      <c r="AS39" s="340"/>
    </row>
    <row r="40" spans="1:46" ht="27" customHeight="1" x14ac:dyDescent="0.2">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5" t="s">
        <v>545</v>
      </c>
      <c r="AL40" s="1216"/>
      <c r="AM40" s="1216"/>
      <c r="AN40" s="1217"/>
      <c r="AO40" s="341">
        <v>-894755</v>
      </c>
      <c r="AP40" s="341">
        <v>-29175</v>
      </c>
      <c r="AQ40" s="342">
        <v>-46845</v>
      </c>
      <c r="AR40" s="343">
        <v>-37.700000000000003</v>
      </c>
      <c r="AS40" s="340"/>
    </row>
    <row r="41" spans="1:46" ht="13.2" x14ac:dyDescent="0.2">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1" t="s">
        <v>301</v>
      </c>
      <c r="AL41" s="1222"/>
      <c r="AM41" s="1222"/>
      <c r="AN41" s="1223"/>
      <c r="AO41" s="341">
        <v>894667</v>
      </c>
      <c r="AP41" s="341">
        <v>29172</v>
      </c>
      <c r="AQ41" s="342">
        <v>21079</v>
      </c>
      <c r="AR41" s="343">
        <v>38.4</v>
      </c>
      <c r="AS41" s="340"/>
    </row>
    <row r="42" spans="1:46" ht="13.2" x14ac:dyDescent="0.2">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546</v>
      </c>
      <c r="AL42" s="292"/>
      <c r="AM42" s="292"/>
      <c r="AN42" s="292"/>
      <c r="AO42" s="292"/>
      <c r="AP42" s="292"/>
      <c r="AQ42" s="317"/>
      <c r="AR42" s="317"/>
      <c r="AS42" s="340"/>
    </row>
    <row r="43" spans="1:46" ht="13.2" x14ac:dyDescent="0.2">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ht="13.2" x14ac:dyDescent="0.2">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ht="13.2" x14ac:dyDescent="0.2">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ht="13.2" x14ac:dyDescent="0.2">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2">
      <c r="A47" s="350" t="s">
        <v>547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ht="13.2" x14ac:dyDescent="0.2">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548</v>
      </c>
      <c r="AL48" s="351"/>
      <c r="AM48" s="351"/>
      <c r="AN48" s="351"/>
      <c r="AO48" s="351"/>
      <c r="AP48" s="351"/>
      <c r="AQ48" s="352"/>
      <c r="AR48" s="351"/>
    </row>
    <row r="49" spans="1:44" ht="13.5" customHeight="1" x14ac:dyDescent="0.2">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8" t="s">
        <v>514</v>
      </c>
      <c r="AN49" s="1210" t="s">
        <v>549</v>
      </c>
      <c r="AO49" s="1211"/>
      <c r="AP49" s="1211"/>
      <c r="AQ49" s="1211"/>
      <c r="AR49" s="1212"/>
    </row>
    <row r="50" spans="1:44" ht="13.2" x14ac:dyDescent="0.2">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09"/>
      <c r="AN50" s="357" t="s">
        <v>550</v>
      </c>
      <c r="AO50" s="358" t="s">
        <v>551</v>
      </c>
      <c r="AP50" s="359" t="s">
        <v>552</v>
      </c>
      <c r="AQ50" s="360" t="s">
        <v>553</v>
      </c>
      <c r="AR50" s="361" t="s">
        <v>554</v>
      </c>
    </row>
    <row r="51" spans="1:44" ht="13.2" x14ac:dyDescent="0.2">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555</v>
      </c>
      <c r="AL51" s="354"/>
      <c r="AM51" s="362">
        <v>3155800</v>
      </c>
      <c r="AN51" s="363">
        <v>99298</v>
      </c>
      <c r="AO51" s="364">
        <v>156.69999999999999</v>
      </c>
      <c r="AP51" s="365">
        <v>81305</v>
      </c>
      <c r="AQ51" s="366">
        <v>18.899999999999999</v>
      </c>
      <c r="AR51" s="367">
        <v>137.80000000000001</v>
      </c>
    </row>
    <row r="52" spans="1:44" ht="13.2" x14ac:dyDescent="0.2">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556</v>
      </c>
      <c r="AM52" s="370">
        <v>2546393</v>
      </c>
      <c r="AN52" s="371">
        <v>80123</v>
      </c>
      <c r="AO52" s="372">
        <v>227.9</v>
      </c>
      <c r="AP52" s="373">
        <v>48720</v>
      </c>
      <c r="AQ52" s="374">
        <v>38.700000000000003</v>
      </c>
      <c r="AR52" s="375">
        <v>189.2</v>
      </c>
    </row>
    <row r="53" spans="1:44" ht="13.2" x14ac:dyDescent="0.2">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557</v>
      </c>
      <c r="AL53" s="354"/>
      <c r="AM53" s="362">
        <v>2813290</v>
      </c>
      <c r="AN53" s="363">
        <v>89351</v>
      </c>
      <c r="AO53" s="364">
        <v>-10</v>
      </c>
      <c r="AP53" s="365">
        <v>81768</v>
      </c>
      <c r="AQ53" s="366">
        <v>0.6</v>
      </c>
      <c r="AR53" s="367">
        <v>-10.6</v>
      </c>
    </row>
    <row r="54" spans="1:44" ht="13.2" x14ac:dyDescent="0.2">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556</v>
      </c>
      <c r="AM54" s="370">
        <v>1832663</v>
      </c>
      <c r="AN54" s="371">
        <v>58206</v>
      </c>
      <c r="AO54" s="372">
        <v>-27.4</v>
      </c>
      <c r="AP54" s="373">
        <v>37917</v>
      </c>
      <c r="AQ54" s="374">
        <v>-22.2</v>
      </c>
      <c r="AR54" s="375">
        <v>-5.2</v>
      </c>
    </row>
    <row r="55" spans="1:44" ht="13.2" x14ac:dyDescent="0.2">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558</v>
      </c>
      <c r="AL55" s="354"/>
      <c r="AM55" s="362">
        <v>2039668</v>
      </c>
      <c r="AN55" s="363">
        <v>65624</v>
      </c>
      <c r="AO55" s="364">
        <v>-26.6</v>
      </c>
      <c r="AP55" s="365">
        <v>65876</v>
      </c>
      <c r="AQ55" s="366">
        <v>-19.399999999999999</v>
      </c>
      <c r="AR55" s="367">
        <v>-7.2</v>
      </c>
    </row>
    <row r="56" spans="1:44" ht="13.2" x14ac:dyDescent="0.2">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556</v>
      </c>
      <c r="AM56" s="370">
        <v>1179918</v>
      </c>
      <c r="AN56" s="371">
        <v>37963</v>
      </c>
      <c r="AO56" s="372">
        <v>-34.799999999999997</v>
      </c>
      <c r="AP56" s="373">
        <v>36484</v>
      </c>
      <c r="AQ56" s="374">
        <v>-3.8</v>
      </c>
      <c r="AR56" s="375">
        <v>-31</v>
      </c>
    </row>
    <row r="57" spans="1:44" ht="13.2" x14ac:dyDescent="0.2">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559</v>
      </c>
      <c r="AL57" s="354"/>
      <c r="AM57" s="362">
        <v>2174665</v>
      </c>
      <c r="AN57" s="363">
        <v>70262</v>
      </c>
      <c r="AO57" s="364">
        <v>7.1</v>
      </c>
      <c r="AP57" s="365">
        <v>68468</v>
      </c>
      <c r="AQ57" s="366">
        <v>3.9</v>
      </c>
      <c r="AR57" s="367">
        <v>3.2</v>
      </c>
    </row>
    <row r="58" spans="1:44" ht="13.2" x14ac:dyDescent="0.2">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556</v>
      </c>
      <c r="AM58" s="370">
        <v>1771619</v>
      </c>
      <c r="AN58" s="371">
        <v>57239</v>
      </c>
      <c r="AO58" s="372">
        <v>50.8</v>
      </c>
      <c r="AP58" s="373">
        <v>34140</v>
      </c>
      <c r="AQ58" s="374">
        <v>-6.4</v>
      </c>
      <c r="AR58" s="375">
        <v>57.2</v>
      </c>
    </row>
    <row r="59" spans="1:44" ht="13.2" x14ac:dyDescent="0.2">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560</v>
      </c>
      <c r="AL59" s="354"/>
      <c r="AM59" s="362">
        <v>1838464</v>
      </c>
      <c r="AN59" s="363">
        <v>59945</v>
      </c>
      <c r="AO59" s="364">
        <v>-14.7</v>
      </c>
      <c r="AP59" s="365">
        <v>69729</v>
      </c>
      <c r="AQ59" s="366">
        <v>1.8</v>
      </c>
      <c r="AR59" s="367">
        <v>-16.5</v>
      </c>
    </row>
    <row r="60" spans="1:44" ht="13.2" x14ac:dyDescent="0.2">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556</v>
      </c>
      <c r="AM60" s="370">
        <v>1441681</v>
      </c>
      <c r="AN60" s="371">
        <v>47008</v>
      </c>
      <c r="AO60" s="372">
        <v>-17.899999999999999</v>
      </c>
      <c r="AP60" s="373">
        <v>38908</v>
      </c>
      <c r="AQ60" s="374">
        <v>14</v>
      </c>
      <c r="AR60" s="375">
        <v>-31.9</v>
      </c>
    </row>
    <row r="61" spans="1:44" ht="13.2" x14ac:dyDescent="0.2">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561</v>
      </c>
      <c r="AL61" s="376"/>
      <c r="AM61" s="377">
        <v>2404377</v>
      </c>
      <c r="AN61" s="378">
        <v>76896</v>
      </c>
      <c r="AO61" s="379">
        <v>22.5</v>
      </c>
      <c r="AP61" s="380">
        <v>73429</v>
      </c>
      <c r="AQ61" s="381">
        <v>1.2</v>
      </c>
      <c r="AR61" s="367">
        <v>21.3</v>
      </c>
    </row>
    <row r="62" spans="1:44" ht="13.2" x14ac:dyDescent="0.2">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556</v>
      </c>
      <c r="AM62" s="370">
        <v>1754455</v>
      </c>
      <c r="AN62" s="371">
        <v>56108</v>
      </c>
      <c r="AO62" s="372">
        <v>39.700000000000003</v>
      </c>
      <c r="AP62" s="373">
        <v>39234</v>
      </c>
      <c r="AQ62" s="374">
        <v>4.0999999999999996</v>
      </c>
      <c r="AR62" s="375">
        <v>35.6</v>
      </c>
    </row>
    <row r="63" spans="1:44" ht="13.2" x14ac:dyDescent="0.2">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ht="13.2" x14ac:dyDescent="0.2">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ht="13.2" x14ac:dyDescent="0.2">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ht="13.2" x14ac:dyDescent="0.2">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2">
      <c r="AK67" s="292"/>
      <c r="AL67" s="292"/>
      <c r="AM67" s="292"/>
      <c r="AN67" s="292"/>
      <c r="AO67" s="292"/>
      <c r="AP67" s="292"/>
      <c r="AQ67" s="292"/>
      <c r="AR67" s="292"/>
      <c r="AS67" s="292"/>
      <c r="AT67" s="292"/>
    </row>
    <row r="68" spans="1:46" ht="13.5" hidden="1" customHeight="1" x14ac:dyDescent="0.2">
      <c r="AK68" s="292"/>
      <c r="AL68" s="292"/>
      <c r="AM68" s="292"/>
      <c r="AN68" s="292"/>
      <c r="AO68" s="292"/>
      <c r="AP68" s="292"/>
      <c r="AQ68" s="292"/>
      <c r="AR68" s="292"/>
    </row>
    <row r="69" spans="1:46" ht="13.5" hidden="1" customHeight="1" x14ac:dyDescent="0.2">
      <c r="AK69" s="292"/>
      <c r="AL69" s="292"/>
      <c r="AM69" s="292"/>
      <c r="AN69" s="292"/>
      <c r="AO69" s="292"/>
      <c r="AP69" s="292"/>
      <c r="AQ69" s="292"/>
      <c r="AR69" s="292"/>
    </row>
    <row r="70" spans="1:46" ht="13.2" hidden="1" x14ac:dyDescent="0.2">
      <c r="AK70" s="292"/>
      <c r="AL70" s="292"/>
      <c r="AM70" s="292"/>
      <c r="AN70" s="292"/>
      <c r="AO70" s="292"/>
      <c r="AP70" s="292"/>
      <c r="AQ70" s="292"/>
      <c r="AR70" s="292"/>
    </row>
    <row r="71" spans="1:46" ht="13.2" hidden="1" x14ac:dyDescent="0.2">
      <c r="AK71" s="292"/>
      <c r="AL71" s="292"/>
      <c r="AM71" s="292"/>
      <c r="AN71" s="292"/>
      <c r="AO71" s="292"/>
      <c r="AP71" s="292"/>
      <c r="AQ71" s="292"/>
      <c r="AR71" s="292"/>
    </row>
    <row r="72" spans="1:46" ht="13.2" hidden="1" x14ac:dyDescent="0.2">
      <c r="AK72" s="292"/>
      <c r="AL72" s="292"/>
      <c r="AM72" s="292"/>
      <c r="AN72" s="292"/>
      <c r="AO72" s="292"/>
      <c r="AP72" s="292"/>
      <c r="AQ72" s="292"/>
      <c r="AR72" s="292"/>
    </row>
    <row r="73" spans="1:46" ht="13.2" hidden="1" x14ac:dyDescent="0.2">
      <c r="AK73" s="292"/>
      <c r="AL73" s="292"/>
      <c r="AM73" s="292"/>
      <c r="AN73" s="292"/>
      <c r="AO73" s="292"/>
      <c r="AP73" s="292"/>
      <c r="AQ73" s="292"/>
      <c r="AR73" s="292"/>
    </row>
    <row r="74" spans="1:46" ht="13.2" hidden="1" x14ac:dyDescent="0.2"/>
  </sheetData>
  <sheetProtection algorithmName="SHA-512" hashValue="hSmE5plVv77Xz2H1NE8EOT1zUwidmSZrXMUydKTKDQHipXlK9k4oximh7o6tQdd1gze/6XzLXOkxTu/KpQXS1g==" saltValue="nfj/036O8UrNKFZ/tZJm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B62" sqref="B62:P62"/>
    </sheetView>
  </sheetViews>
  <sheetFormatPr defaultColWidth="0" defaultRowHeight="13.5" customHeight="1" zeroHeight="1" x14ac:dyDescent="0.2"/>
  <cols>
    <col min="1" max="125" width="2.44140625" style="290" customWidth="1"/>
    <col min="126" max="16384" width="9" style="289" hidden="1"/>
  </cols>
  <sheetData>
    <row r="1" spans="2:125"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ht="13.2" x14ac:dyDescent="0.2">
      <c r="B2" s="289"/>
      <c r="DG2" s="289"/>
    </row>
    <row r="3" spans="2:125" ht="13.2" x14ac:dyDescent="0.2">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ht="13.2" x14ac:dyDescent="0.2"/>
    <row r="5" spans="2:125" ht="13.2" x14ac:dyDescent="0.2"/>
    <row r="6" spans="2:125" ht="13.2" x14ac:dyDescent="0.2"/>
    <row r="7" spans="2:125" ht="13.2" x14ac:dyDescent="0.2"/>
    <row r="8" spans="2:125" ht="13.2" x14ac:dyDescent="0.2"/>
    <row r="9" spans="2:125" ht="13.2" x14ac:dyDescent="0.2">
      <c r="DU9" s="28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9"/>
    </row>
    <row r="18" spans="125:125" ht="13.2" x14ac:dyDescent="0.2"/>
    <row r="19" spans="125:125" ht="13.2" x14ac:dyDescent="0.2"/>
    <row r="20" spans="125:125" ht="13.2" x14ac:dyDescent="0.2">
      <c r="DU20" s="289"/>
    </row>
    <row r="21" spans="125:125" ht="13.2" x14ac:dyDescent="0.2">
      <c r="DU21" s="28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9"/>
    </row>
    <row r="29" spans="125:125" ht="13.2" x14ac:dyDescent="0.2"/>
    <row r="30" spans="125:125" ht="13.2" x14ac:dyDescent="0.2"/>
    <row r="31" spans="125:125" ht="13.2" x14ac:dyDescent="0.2"/>
    <row r="32" spans="125:125" ht="13.2" x14ac:dyDescent="0.2"/>
    <row r="33" spans="2:125" ht="13.2" x14ac:dyDescent="0.2">
      <c r="B33" s="289"/>
      <c r="G33" s="289"/>
      <c r="I33" s="289"/>
    </row>
    <row r="34" spans="2:125" ht="13.2" x14ac:dyDescent="0.2">
      <c r="C34" s="289"/>
      <c r="P34" s="289"/>
      <c r="DE34" s="289"/>
      <c r="DH34" s="289"/>
    </row>
    <row r="35" spans="2:125" ht="13.2" x14ac:dyDescent="0.2">
      <c r="D35" s="289"/>
      <c r="E35" s="289"/>
      <c r="DG35" s="289"/>
      <c r="DJ35" s="289"/>
      <c r="DP35" s="289"/>
      <c r="DQ35" s="289"/>
      <c r="DR35" s="289"/>
      <c r="DS35" s="289"/>
      <c r="DT35" s="289"/>
      <c r="DU35" s="289"/>
    </row>
    <row r="36" spans="2:125" ht="13.2" x14ac:dyDescent="0.2">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ht="13.2" x14ac:dyDescent="0.2">
      <c r="DU37" s="289"/>
    </row>
    <row r="38" spans="2:125" ht="13.2" x14ac:dyDescent="0.2">
      <c r="DT38" s="289"/>
      <c r="DU38" s="289"/>
    </row>
    <row r="39" spans="2:125" ht="13.2" x14ac:dyDescent="0.2"/>
    <row r="40" spans="2:125" ht="13.2" x14ac:dyDescent="0.2">
      <c r="DH40" s="289"/>
    </row>
    <row r="41" spans="2:125" ht="13.2" x14ac:dyDescent="0.2">
      <c r="DE41" s="289"/>
    </row>
    <row r="42" spans="2:125" ht="13.2" x14ac:dyDescent="0.2">
      <c r="DG42" s="289"/>
      <c r="DJ42" s="289"/>
    </row>
    <row r="43" spans="2:125" ht="13.2" x14ac:dyDescent="0.2">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ht="13.2" x14ac:dyDescent="0.2">
      <c r="DU44" s="289"/>
    </row>
    <row r="45" spans="2:125" ht="13.2" x14ac:dyDescent="0.2"/>
    <row r="46" spans="2:125" ht="13.2" x14ac:dyDescent="0.2"/>
    <row r="47" spans="2:125" ht="13.2" x14ac:dyDescent="0.2"/>
    <row r="48" spans="2:125" ht="13.2" x14ac:dyDescent="0.2">
      <c r="DT48" s="289"/>
      <c r="DU48" s="289"/>
    </row>
    <row r="49" spans="120:125" ht="13.2" x14ac:dyDescent="0.2">
      <c r="DU49" s="289"/>
    </row>
    <row r="50" spans="120:125" ht="13.2" x14ac:dyDescent="0.2">
      <c r="DU50" s="289"/>
    </row>
    <row r="51" spans="120:125" ht="13.2" x14ac:dyDescent="0.2">
      <c r="DP51" s="289"/>
      <c r="DQ51" s="289"/>
      <c r="DR51" s="289"/>
      <c r="DS51" s="289"/>
      <c r="DT51" s="289"/>
      <c r="DU51" s="289"/>
    </row>
    <row r="52" spans="120:125" ht="13.2" x14ac:dyDescent="0.2"/>
    <row r="53" spans="120:125" ht="13.2" x14ac:dyDescent="0.2"/>
    <row r="54" spans="120:125" ht="13.2" x14ac:dyDescent="0.2">
      <c r="DU54" s="289"/>
    </row>
    <row r="55" spans="120:125" ht="13.2" x14ac:dyDescent="0.2"/>
    <row r="56" spans="120:125" ht="13.2" x14ac:dyDescent="0.2"/>
    <row r="57" spans="120:125" ht="13.2" x14ac:dyDescent="0.2"/>
    <row r="58" spans="120:125" ht="13.2" x14ac:dyDescent="0.2">
      <c r="DU58" s="289"/>
    </row>
    <row r="59" spans="120:125" ht="13.2" x14ac:dyDescent="0.2"/>
    <row r="60" spans="120:125" ht="13.2" x14ac:dyDescent="0.2"/>
    <row r="61" spans="120:125" ht="13.2" x14ac:dyDescent="0.2"/>
    <row r="62" spans="120:125" ht="13.2" x14ac:dyDescent="0.2"/>
    <row r="63" spans="120:125" ht="13.2" x14ac:dyDescent="0.2">
      <c r="DU63" s="289"/>
    </row>
    <row r="64" spans="120:125" ht="13.2" x14ac:dyDescent="0.2">
      <c r="DT64" s="289"/>
      <c r="DU64" s="289"/>
    </row>
    <row r="65" spans="123:125" ht="13.2" x14ac:dyDescent="0.2"/>
    <row r="66" spans="123:125" ht="13.2" x14ac:dyDescent="0.2"/>
    <row r="67" spans="123:125" ht="13.2" x14ac:dyDescent="0.2"/>
    <row r="68" spans="123:125" ht="13.2" x14ac:dyDescent="0.2"/>
    <row r="69" spans="123:125" ht="13.2" x14ac:dyDescent="0.2">
      <c r="DS69" s="289"/>
      <c r="DT69" s="289"/>
      <c r="DU69" s="28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9"/>
    </row>
    <row r="83" spans="116:125" ht="13.2" x14ac:dyDescent="0.2">
      <c r="DM83" s="289"/>
      <c r="DN83" s="289"/>
      <c r="DO83" s="289"/>
      <c r="DP83" s="289"/>
      <c r="DQ83" s="289"/>
      <c r="DR83" s="289"/>
      <c r="DS83" s="289"/>
      <c r="DT83" s="289"/>
      <c r="DU83" s="289"/>
    </row>
    <row r="84" spans="116:125" ht="13.2" x14ac:dyDescent="0.2"/>
    <row r="85" spans="116:125" ht="13.2" x14ac:dyDescent="0.2"/>
    <row r="86" spans="116:125" ht="13.2" x14ac:dyDescent="0.2"/>
    <row r="87" spans="116:125" ht="13.2" x14ac:dyDescent="0.2"/>
    <row r="88" spans="116:125" ht="13.2" x14ac:dyDescent="0.2">
      <c r="DU88" s="28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9"/>
      <c r="DT94" s="289"/>
      <c r="DU94" s="289"/>
    </row>
    <row r="95" spans="116:125" ht="13.5" customHeight="1" x14ac:dyDescent="0.2">
      <c r="DU95" s="28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9"/>
    </row>
    <row r="102" spans="124:125" ht="13.5" customHeight="1" x14ac:dyDescent="0.2"/>
    <row r="103" spans="124:125" ht="13.5" customHeight="1" x14ac:dyDescent="0.2"/>
    <row r="104" spans="124:125" ht="13.5" customHeight="1" x14ac:dyDescent="0.2">
      <c r="DT104" s="289"/>
      <c r="DU104" s="28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9"/>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rK0brGOP8MyzkwjxKRD/kyWe7iG9mh+uQCihXHVOmC5BqAPUjWJbdSEjBIVob66iA9x+MIG8MirV5HLVpIFBA==" saltValue="l08g+X/pKHqV8rZJF3tX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62" sqref="B62:P62"/>
    </sheetView>
  </sheetViews>
  <sheetFormatPr defaultColWidth="0" defaultRowHeight="13.5" customHeight="1" zeroHeight="1" x14ac:dyDescent="0.2"/>
  <cols>
    <col min="1" max="125" width="2.44140625" style="290" customWidth="1"/>
    <col min="126" max="142" width="0" style="289" hidden="1" customWidth="1"/>
    <col min="143" max="16384" width="9" style="289" hidden="1"/>
  </cols>
  <sheetData>
    <row r="1" spans="1:125"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ht="13.2" x14ac:dyDescent="0.2">
      <c r="B2" s="289"/>
      <c r="T2" s="289"/>
    </row>
    <row r="3" spans="1:125" ht="13.2"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9"/>
      <c r="G33" s="289"/>
      <c r="I33" s="289"/>
    </row>
    <row r="34" spans="2:125" ht="13.2" x14ac:dyDescent="0.2">
      <c r="C34" s="289"/>
      <c r="P34" s="289"/>
      <c r="R34" s="289"/>
      <c r="U34" s="289"/>
    </row>
    <row r="35" spans="2:125" ht="13.2" x14ac:dyDescent="0.2">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ht="13.2" x14ac:dyDescent="0.2">
      <c r="F36" s="289"/>
      <c r="H36" s="289"/>
      <c r="J36" s="289"/>
      <c r="K36" s="289"/>
      <c r="L36" s="289"/>
      <c r="M36" s="289"/>
      <c r="N36" s="289"/>
      <c r="O36" s="289"/>
      <c r="Q36" s="289"/>
      <c r="S36" s="289"/>
      <c r="V36" s="289"/>
    </row>
    <row r="37" spans="2:125" ht="13.2" x14ac:dyDescent="0.2"/>
    <row r="38" spans="2:125" ht="13.2" x14ac:dyDescent="0.2"/>
    <row r="39" spans="2:125" ht="13.2" x14ac:dyDescent="0.2"/>
    <row r="40" spans="2:125" ht="13.2" x14ac:dyDescent="0.2">
      <c r="U40" s="289"/>
    </row>
    <row r="41" spans="2:125" ht="13.2" x14ac:dyDescent="0.2">
      <c r="R41" s="289"/>
    </row>
    <row r="42" spans="2:125" ht="13.2" x14ac:dyDescent="0.2">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ht="13.2" x14ac:dyDescent="0.2">
      <c r="Q43" s="289"/>
      <c r="S43" s="289"/>
      <c r="V43" s="28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TReuE585Ud40TOzrScA+wetOlXZedPm33jlfzIOyx8Q6SoB78c+egj/T8cBPUCRE9MFIOxssy1HCfKcon/fvA==" saltValue="wlA0PhodBS8A//Xlufzg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62" sqref="B62:P6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3" t="s">
        <v>3</v>
      </c>
      <c r="D47" s="1233"/>
      <c r="E47" s="1234"/>
      <c r="F47" s="11">
        <v>29.71</v>
      </c>
      <c r="G47" s="12">
        <v>25.09</v>
      </c>
      <c r="H47" s="12">
        <v>29.06</v>
      </c>
      <c r="I47" s="12">
        <v>32.36</v>
      </c>
      <c r="J47" s="13">
        <v>32.26</v>
      </c>
    </row>
    <row r="48" spans="2:10" ht="57.75" customHeight="1" x14ac:dyDescent="0.2">
      <c r="B48" s="14"/>
      <c r="C48" s="1235" t="s">
        <v>4</v>
      </c>
      <c r="D48" s="1235"/>
      <c r="E48" s="1236"/>
      <c r="F48" s="15">
        <v>3.75</v>
      </c>
      <c r="G48" s="16">
        <v>7.68</v>
      </c>
      <c r="H48" s="16">
        <v>7.27</v>
      </c>
      <c r="I48" s="16">
        <v>2.1800000000000002</v>
      </c>
      <c r="J48" s="17">
        <v>6.59</v>
      </c>
    </row>
    <row r="49" spans="2:10" ht="57.75" customHeight="1" thickBot="1" x14ac:dyDescent="0.25">
      <c r="B49" s="18"/>
      <c r="C49" s="1237" t="s">
        <v>5</v>
      </c>
      <c r="D49" s="1237"/>
      <c r="E49" s="1238"/>
      <c r="F49" s="19" t="s">
        <v>570</v>
      </c>
      <c r="G49" s="20" t="s">
        <v>571</v>
      </c>
      <c r="H49" s="20" t="s">
        <v>572</v>
      </c>
      <c r="I49" s="20" t="s">
        <v>573</v>
      </c>
      <c r="J49" s="21">
        <v>3.37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O9lb+Kig9camYgWuDT0e9bd9nP6LXCPGCrdi8IldBjQX5BxZV7m0sYvqdzsMLG/7fmAvOBx7hYvyWLFaZT9tyQ==" saltValue="hAhw/Hc2ogRlVcr2kYQj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2020-09-08T00:32:33Z</cp:lastPrinted>
  <dcterms:created xsi:type="dcterms:W3CDTF">2020-02-10T03:47:02Z</dcterms:created>
  <dcterms:modified xsi:type="dcterms:W3CDTF">2020-09-08T00:40:19Z</dcterms:modified>
  <cp:category/>
</cp:coreProperties>
</file>