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2照会・依頼等\85公営企業に係る経営比較分析表(平成元年度決算)の分析等について\回答\下水\"/>
    </mc:Choice>
  </mc:AlternateContent>
  <workbookProtection workbookAlgorithmName="SHA-512" workbookHashValue="xsU6g6MmBGSqom79RajFFBO3O+9A6Bq+p5EDE/ZuByPGBPsuKwFHSXUnuq6w0p74u9vnANpAnOHP3dVx1yM/rg==" workbookSaltValue="eNY5/9b9aVjfNJnTIsZb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<sst xmlns="http://schemas.openxmlformats.org/spreadsheetml/2006/main" count="231" uniqueCount="117">
  <si>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</si>
  <si>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</si>
  <si>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</si>
  <si>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</si>
  <si>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</si>
  <si>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</si>
  <si>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</si>
  <si>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</si>
  <si>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</si>
  <si>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</si>
  <si>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</si>
  <si>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</si>
  <si>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</si>
  <si>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</si>
  <si>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</si>
  <si>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</si>
  <si>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</si>
  <si>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</si>
  <si>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</si>
  <si>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</si>
  <si>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</si>
  <si>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</si>
  <si>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</si>
  <si>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</si>
  <si>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</si>
  <si>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</si>
  <si>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</si>
  <si>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</si>
  <si>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</si>
  <si>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</si>
  <si>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</si>
  <si>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</si>
  <si>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</si>
  <si>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</si>
  <si>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</si>
  <si>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</si>
  <si>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</si>
  <si>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</si>
  <si>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</si>
  <si>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</si>
  <si>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</si>
  <si>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</si>
  <si>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</si>
  <si>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</si>
  <si>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</si>
  <si>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</si>
  <si>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</si>
  <si>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</si>
  <si>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</si>
  <si>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</si>
  <si>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</si>
  <si>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</si>
  <si>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</si>
  <si>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</si>
  <si>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</si>
  <si>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</si>
  <si>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</si>
  <si>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</si>
  <si>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</si>
  <si>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</si>
  <si>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</si>
  <si>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</si>
  <si>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</si>
  <si>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</si>
  <si>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</si>
  <si>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</si>
  <si>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</si>
  <si>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</si>
  <si>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</si>
  <si>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</si>
  <si>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</si>
  <si>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</si>
  <si>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</si>
  <si>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</si>
  <si>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</si>
  <si>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</si>
  <si>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</si>
  <si>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</si>
  <si>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</si>
  <si>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</si>
  <si>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</si>
  <si>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</si>
  <si>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</si>
  <si>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</si>
  <si>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</si>
  <si>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</si>
  <si>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</si>
  <si>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</si>
  <si>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</si>
  <si>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</si>
  <si>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</si>
  <si>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</si>
  <si>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</si>
  <si>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</si>
  <si>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</si>
  <si>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</si>
  <si>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</si>
  <si>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</si>
  <si>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</si>
  <si>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</si>
  <si>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</si>
  <si>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</si>
  <si>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</si>
  <si>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</si>
  <si>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</si>
  <si>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</si>
  <si>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</si>
  <si>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</si>
  <si>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</si>
  <si>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</si>
  <si>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</si>
  <si>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</si>
  <si>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</si>
  <si>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</si>
  <si>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経常収支比率は、前年度に続き、100％を維持しており、下水道使用料や一般会計繰入金等の収益で、維持管理費や支払利息等の費用を賄えている
流動比率は、類似団体平均値を上回っているものの、企業債償還額が大きく、100％を下回っている。なお、短期的な債務に対しては、下水道使用料収入や一般会計繰入金・国庫補助金等で賄うことができ、支払能力は確保できている。
企業債残高対事業規模比率は、企業債の残高が影響し、前年度とほぼ変わらず高い比率である。
経費回収率は使用料収入の減少により前年度に比較し、低下している。
汚水処理原価の増加要因は、前年度に比較し、年間有収水量が減少したことによる。
施設利用率は、類似団体の平均より高く、処理量に合った施設能力・規模といえる。
水洗化率は、類似団体の平均より高い数値であるが、今後も効果的な普及活動を進め、水洗化率の向上を図る。</t>
    <rPh sb="74" eb="76">
      <t>ルイジ</t>
    </rPh>
    <rPh sb="76" eb="78">
      <t>ダンタイ</t>
    </rPh>
    <rPh sb="78" eb="81">
      <t>ヘイキンチ</t>
    </rPh>
    <rPh sb="82" eb="84">
      <t>ウワマワ</t>
    </rPh>
    <rPh sb="95" eb="97">
      <t>ショウカン</t>
    </rPh>
    <rPh sb="97" eb="98">
      <t>ガク</t>
    </rPh>
    <rPh sb="99" eb="100">
      <t>オオ</t>
    </rPh>
    <rPh sb="108" eb="110">
      <t>シタマワ</t>
    </rPh>
    <rPh sb="190" eb="192">
      <t>キギョウ</t>
    </rPh>
    <rPh sb="192" eb="193">
      <t>サイ</t>
    </rPh>
    <rPh sb="194" eb="196">
      <t>ザンダカ</t>
    </rPh>
    <rPh sb="197" eb="199">
      <t>エイキョウ</t>
    </rPh>
    <rPh sb="226" eb="229">
      <t>シヨウリョウ</t>
    </rPh>
    <rPh sb="229" eb="231">
      <t>シュウニュウ</t>
    </rPh>
    <rPh sb="232" eb="234">
      <t>ゲンショウ</t>
    </rPh>
    <rPh sb="245" eb="247">
      <t>テイカ</t>
    </rPh>
    <rPh sb="253" eb="255">
      <t>オスイ</t>
    </rPh>
    <rPh sb="255" eb="257">
      <t>ショリ</t>
    </rPh>
    <rPh sb="257" eb="259">
      <t>ゲンカ</t>
    </rPh>
    <rPh sb="260" eb="262">
      <t>ゾウカ</t>
    </rPh>
    <rPh sb="262" eb="264">
      <t>ヨウイン</t>
    </rPh>
    <rPh sb="266" eb="269">
      <t>ゼンネンド</t>
    </rPh>
    <rPh sb="270" eb="272">
      <t>ヒカク</t>
    </rPh>
    <rPh sb="274" eb="276">
      <t>ネンカン</t>
    </rPh>
    <rPh sb="311" eb="313">
      <t>ショリ</t>
    </rPh>
    <rPh sb="313" eb="314">
      <t>リョウ</t>
    </rPh>
    <rPh sb="315" eb="316">
      <t>ア</t>
    </rPh>
    <rPh sb="318" eb="320">
      <t>シセツ</t>
    </rPh>
    <rPh sb="320" eb="322">
      <t>ノウリョク</t>
    </rPh>
    <rPh sb="323" eb="325">
      <t>キボ</t>
    </rPh>
    <rPh sb="370" eb="373">
      <t>スイセンカ</t>
    </rPh>
    <rPh sb="373" eb="374">
      <t>リツ</t>
    </rPh>
    <rPh sb="375" eb="377">
      <t>コウジョウ</t>
    </rPh>
    <rPh sb="378" eb="379">
      <t>ハカ</t>
    </rPh>
    <phoneticPr fontId="4"/>
  </si>
  <si>
    <t xml:space="preserve">有形固定資産減価償却率及び管渠老朽化率は、建設からの経過年数が短いため、低い数値となっている。
管渠改善率は、法定耐用年数を経過した管渠がなく、改善を必要とする管渠が少ないため、類似団体と比較し低い数値となっている。
今後においても、アセットマネジメントの手法を取り入れた計画に基づき、施設の適切な維持管理を行うとともに、更新投資の最適化を図り、施設や管渠の改築を効果的に進めていく。
</t>
    <rPh sb="0" eb="2">
      <t>ユウケイ</t>
    </rPh>
    <rPh sb="2" eb="4">
      <t>コテイ</t>
    </rPh>
    <rPh sb="4" eb="6">
      <t>シサン</t>
    </rPh>
    <rPh sb="6" eb="8">
      <t>ゲンカ</t>
    </rPh>
    <rPh sb="8" eb="10">
      <t>ショウキャク</t>
    </rPh>
    <rPh sb="10" eb="11">
      <t>リツ</t>
    </rPh>
    <rPh sb="11" eb="12">
      <t>オヨ</t>
    </rPh>
    <rPh sb="13" eb="14">
      <t>カン</t>
    </rPh>
    <rPh sb="14" eb="15">
      <t>キョ</t>
    </rPh>
    <rPh sb="15" eb="18">
      <t>ロウキュウカ</t>
    </rPh>
    <rPh sb="18" eb="19">
      <t>リツ</t>
    </rPh>
    <rPh sb="21" eb="23">
      <t>ケンセツ</t>
    </rPh>
    <rPh sb="26" eb="28">
      <t>ケイカ</t>
    </rPh>
    <rPh sb="28" eb="30">
      <t>ネンスウ</t>
    </rPh>
    <rPh sb="31" eb="32">
      <t>ミジカ</t>
    </rPh>
    <rPh sb="36" eb="37">
      <t>ヒク</t>
    </rPh>
    <rPh sb="38" eb="40">
      <t>スウチ</t>
    </rPh>
    <rPh sb="48" eb="49">
      <t>カン</t>
    </rPh>
    <rPh sb="49" eb="50">
      <t>キョ</t>
    </rPh>
    <rPh sb="50" eb="52">
      <t>カイゼン</t>
    </rPh>
    <rPh sb="52" eb="53">
      <t>リツ</t>
    </rPh>
    <rPh sb="55" eb="57">
      <t>ホウテイ</t>
    </rPh>
    <rPh sb="57" eb="59">
      <t>タイヨウ</t>
    </rPh>
    <rPh sb="59" eb="61">
      <t>ネンスウ</t>
    </rPh>
    <rPh sb="62" eb="64">
      <t>ケイカ</t>
    </rPh>
    <rPh sb="66" eb="67">
      <t>カン</t>
    </rPh>
    <rPh sb="67" eb="68">
      <t>キョ</t>
    </rPh>
    <rPh sb="72" eb="74">
      <t>カイゼン</t>
    </rPh>
    <rPh sb="75" eb="77">
      <t>ヒツヨウ</t>
    </rPh>
    <rPh sb="80" eb="81">
      <t>カン</t>
    </rPh>
    <rPh sb="81" eb="82">
      <t>キョ</t>
    </rPh>
    <rPh sb="83" eb="84">
      <t>スク</t>
    </rPh>
    <rPh sb="89" eb="91">
      <t>ルイジ</t>
    </rPh>
    <rPh sb="91" eb="93">
      <t>ダンタイ</t>
    </rPh>
    <rPh sb="94" eb="96">
      <t>ヒカク</t>
    </rPh>
    <rPh sb="97" eb="98">
      <t>ヒク</t>
    </rPh>
    <rPh sb="99" eb="101">
      <t>スウチ</t>
    </rPh>
    <phoneticPr fontId="4"/>
  </si>
  <si>
    <t>本市の下水道事業は、人口減少や節水機器の普及等に伴う水需要の減少傾向が継続する厳しい経営環境のなか、経営の健全化に努めてきた。
今後も、平成29年度に策定した「甲府市上下水道事業経営戦略」における事業を推進する中で、老朽化する施設の更新・強靭化等を図るとともに、中・長期視点に立った効率的・安定的な事業経営に努めていく。</t>
    <rPh sb="64" eb="66">
      <t>コンゴ</t>
    </rPh>
    <rPh sb="68" eb="70">
      <t>ヘイセイ</t>
    </rPh>
    <rPh sb="72" eb="74">
      <t>ネンド</t>
    </rPh>
    <rPh sb="75" eb="77">
      <t>サクテイ</t>
    </rPh>
    <rPh sb="80" eb="83">
      <t>コウフシ</t>
    </rPh>
    <rPh sb="83" eb="85">
      <t>ジョウゲ</t>
    </rPh>
    <rPh sb="85" eb="87">
      <t>スイドウ</t>
    </rPh>
    <rPh sb="87" eb="89">
      <t>ジギョウ</t>
    </rPh>
    <rPh sb="98" eb="100">
      <t>ジギョウ</t>
    </rPh>
    <rPh sb="101" eb="103">
      <t>スイシン</t>
    </rPh>
    <rPh sb="105" eb="106">
      <t>ナカ</t>
    </rPh>
    <rPh sb="108" eb="111">
      <t>ロウキュウカ</t>
    </rPh>
    <rPh sb="113" eb="115">
      <t>シセツ</t>
    </rPh>
    <rPh sb="116" eb="118">
      <t>コウシン</t>
    </rPh>
    <rPh sb="119" eb="121">
      <t>キョウジン</t>
    </rPh>
    <rPh sb="121" eb="122">
      <t>カ</t>
    </rPh>
    <rPh sb="122" eb="123">
      <t>トウ</t>
    </rPh>
    <rPh sb="124" eb="125">
      <t>ハカ</t>
    </rPh>
    <rPh sb="131" eb="132">
      <t>チュウ</t>
    </rPh>
    <rPh sb="133" eb="135">
      <t>チョウキ</t>
    </rPh>
    <rPh sb="135" eb="137">
      <t>シテン</t>
    </rPh>
    <rPh sb="138" eb="139">
      <t>タ</t>
    </rPh>
    <rPh sb="141" eb="144">
      <t>コウリツテキ</t>
    </rPh>
    <rPh sb="145" eb="148">
      <t>アンテイテキ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</si>
</sst>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0.01</c:v>
                </c:pt>
                <c:pt idx="1">
                  <c:v>0.01</c:v>
                </c:pt>
                <c:pt idx="2">
                  <c:v>0.01</c:v>
                </c:pt>
                <c:pt idx="3">
                  <c:v>0.01</c:v>
                </c:pt>
                <c:pt idx="4">
                  <c:v>0.01</c:v>
                </c:pt>
              </c:numCache>
            </c:numRef>
          </c:val>
          <c:extLst>
            <c:ext xmlns:c16="http://schemas.microsoft.com/office/drawing/2014/chart" uri="{C3380CC4-5D6E-409C-BE32-E72D297353CC}">
              <c16:uniqueId val="{00000000-87D5-482F-B11A-51E6720A98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7D5-482F-B11A-51E6720A98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c:v>
                </c:pt>
                <c:pt idx="1">
                  <c:v>79.489999999999995</c:v>
                </c:pt>
                <c:pt idx="2">
                  <c:v>77.290000000000006</c:v>
                </c:pt>
                <c:pt idx="3">
                  <c:v>76.44</c:v>
                </c:pt>
                <c:pt idx="4">
                  <c:v>77.040000000000006</c:v>
                </c:pt>
              </c:numCache>
            </c:numRef>
          </c:val>
          <c:extLst>
            <c:ext xmlns:c16="http://schemas.microsoft.com/office/drawing/2014/chart" uri="{C3380CC4-5D6E-409C-BE32-E72D297353CC}">
              <c16:uniqueId val="{00000000-7984-4C3C-A810-6E4D1D7FBD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984-4C3C-A810-6E4D1D7FBD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88.7</c:v>
                </c:pt>
                <c:pt idx="1">
                  <c:v>92.46</c:v>
                </c:pt>
                <c:pt idx="2">
                  <c:v>91.19</c:v>
                </c:pt>
                <c:pt idx="3">
                  <c:v>91.18</c:v>
                </c:pt>
                <c:pt idx="4">
                  <c:v>92.94</c:v>
                </c:pt>
              </c:numCache>
            </c:numRef>
          </c:val>
          <c:extLst>
            <c:ext xmlns:c16="http://schemas.microsoft.com/office/drawing/2014/chart" uri="{C3380CC4-5D6E-409C-BE32-E72D297353CC}">
              <c16:uniqueId val="{00000000-919A-48D8-B1DE-C29B9DDC7D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919A-48D8-B1DE-C29B9DDC7D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128.44</c:v>
                </c:pt>
                <c:pt idx="1">
                  <c:v>109.66</c:v>
                </c:pt>
                <c:pt idx="2">
                  <c:v>107.8</c:v>
                </c:pt>
                <c:pt idx="3">
                  <c:v>110.85</c:v>
                </c:pt>
                <c:pt idx="4">
                  <c:v>108.26</c:v>
                </c:pt>
              </c:numCache>
            </c:numRef>
          </c:val>
          <c:extLst>
            <c:ext xmlns:c16="http://schemas.microsoft.com/office/drawing/2014/chart" uri="{C3380CC4-5D6E-409C-BE32-E72D297353CC}">
              <c16:uniqueId val="{00000000-C774-48A3-8A93-DA9390BB32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C774-48A3-8A93-DA9390BB32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17.73</c:v>
                </c:pt>
                <c:pt idx="1">
                  <c:v>19.25</c:v>
                </c:pt>
                <c:pt idx="2">
                  <c:v>20.53</c:v>
                </c:pt>
                <c:pt idx="3">
                  <c:v>22.01</c:v>
                </c:pt>
                <c:pt idx="4">
                  <c:v>23.82</c:v>
                </c:pt>
              </c:numCache>
            </c:numRef>
          </c:val>
          <c:extLst>
            <c:ext xmlns:c16="http://schemas.microsoft.com/office/drawing/2014/chart" uri="{C3380CC4-5D6E-409C-BE32-E72D297353CC}">
              <c16:uniqueId val="{00000000-0972-42C5-ACAB-841C84D6F4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0972-42C5-ACAB-841C84D6F4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ED-4177-BB84-06B316461F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6BED-4177-BB84-06B316461F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27-4E5A-B3AA-17C6AAE85B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8027-4E5A-B3AA-17C6AAE85B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66.319999999999993</c:v>
                </c:pt>
                <c:pt idx="1">
                  <c:v>71.11</c:v>
                </c:pt>
                <c:pt idx="2">
                  <c:v>82.82</c:v>
                </c:pt>
                <c:pt idx="3">
                  <c:v>84.13</c:v>
                </c:pt>
                <c:pt idx="4">
                  <c:v>72.02</c:v>
                </c:pt>
              </c:numCache>
            </c:numRef>
          </c:val>
          <c:extLst>
            <c:ext xmlns:c16="http://schemas.microsoft.com/office/drawing/2014/chart" uri="{C3380CC4-5D6E-409C-BE32-E72D297353CC}">
              <c16:uniqueId val="{00000000-B371-402B-B1EC-89B1E711AA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B371-402B-B1EC-89B1E711AA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1994.64</c:v>
                </c:pt>
                <c:pt idx="1">
                  <c:v>2001.83</c:v>
                </c:pt>
                <c:pt idx="2">
                  <c:v>2110.84</c:v>
                </c:pt>
                <c:pt idx="3">
                  <c:v>2085.17</c:v>
                </c:pt>
                <c:pt idx="4">
                  <c:v>2091.02</c:v>
                </c:pt>
              </c:numCache>
            </c:numRef>
          </c:val>
          <c:extLst>
            <c:ext xmlns:c16="http://schemas.microsoft.com/office/drawing/2014/chart" uri="{C3380CC4-5D6E-409C-BE32-E72D297353CC}">
              <c16:uniqueId val="{00000000-F848-467B-98D1-1A4EF03050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848-467B-98D1-1A4EF03050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125.31</c:v>
                </c:pt>
                <c:pt idx="1">
                  <c:v>83.25</c:v>
                </c:pt>
                <c:pt idx="2">
                  <c:v>97.88</c:v>
                </c:pt>
                <c:pt idx="3">
                  <c:v>111.5</c:v>
                </c:pt>
                <c:pt idx="4">
                  <c:v>100</c:v>
                </c:pt>
              </c:numCache>
            </c:numRef>
          </c:val>
          <c:extLst>
            <c:ext xmlns:c16="http://schemas.microsoft.com/office/drawing/2014/chart" uri="{C3380CC4-5D6E-409C-BE32-E72D297353CC}">
              <c16:uniqueId val="{00000000-383C-4C34-98A9-E4CE9DCFD1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83C-4C34-98A9-E4CE9DCFD1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139.01</c:v>
                </c:pt>
                <c:pt idx="1">
                  <c:v>210.35</c:v>
                </c:pt>
                <c:pt idx="2">
                  <c:v>176.48</c:v>
                </c:pt>
                <c:pt idx="3">
                  <c:v>154.99</c:v>
                </c:pt>
                <c:pt idx="4">
                  <c:v>171.03</c:v>
                </c:pt>
              </c:numCache>
            </c:numRef>
          </c:val>
          <c:extLst>
            <c:ext xmlns:c16="http://schemas.microsoft.com/office/drawing/2014/chart" uri="{C3380CC4-5D6E-409C-BE32-E72D297353CC}">
              <c16:uniqueId val="{00000000-6B59-4352-A46F-5D34884588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B59-4352-A46F-5D34884588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187880</v>
      </c>
      <c r="AM8" s="69"/>
      <c r="AN8" s="69"/>
      <c r="AO8" s="69"/>
      <c r="AP8" s="69"/>
      <c r="AQ8" s="69"/>
      <c r="AR8" s="69"/>
      <c r="AS8" s="69"/>
      <c r="AT8" s="68">
        <f>データ!T6</f>
        <v>212.47</v>
      </c>
      <c r="AU8" s="68"/>
      <c r="AV8" s="68"/>
      <c r="AW8" s="68"/>
      <c r="AX8" s="68"/>
      <c r="AY8" s="68"/>
      <c r="AZ8" s="68"/>
      <c r="BA8" s="68"/>
      <c r="BB8" s="68">
        <f>データ!U6</f>
        <v>884.27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41.26</v>
      </c>
      <c r="J10" s="68"/>
      <c r="K10" s="68"/>
      <c r="L10" s="68"/>
      <c r="M10" s="68"/>
      <c r="N10" s="68"/>
      <c r="O10" s="68"/>
      <c r="P10" s="68">
        <f>データ!P6</f>
        <v>13.79</v>
      </c>
      <c r="Q10" s="68"/>
      <c r="R10" s="68"/>
      <c r="S10" s="68"/>
      <c r="T10" s="68"/>
      <c r="U10" s="68"/>
      <c r="V10" s="68"/>
      <c r="W10" s="68">
        <f>データ!Q6</f>
        <v>40.159999999999997</v>
      </c>
      <c r="X10" s="68"/>
      <c r="Y10" s="68"/>
      <c r="Z10" s="68"/>
      <c r="AA10" s="68"/>
      <c r="AB10" s="68"/>
      <c r="AC10" s="68"/>
      <c r="AD10" s="69">
        <f>データ!R6</f>
        <v>2431</v>
      </c>
      <c r="AE10" s="69"/>
      <c r="AF10" s="69"/>
      <c r="AG10" s="69"/>
      <c r="AH10" s="69"/>
      <c r="AI10" s="69"/>
      <c r="AJ10" s="69"/>
      <c r="AK10" s="2"/>
      <c r="AL10" s="69">
        <f>データ!V6</f>
        <v>25804</v>
      </c>
      <c r="AM10" s="69"/>
      <c r="AN10" s="69"/>
      <c r="AO10" s="69"/>
      <c r="AP10" s="69"/>
      <c r="AQ10" s="69"/>
      <c r="AR10" s="69"/>
      <c r="AS10" s="69"/>
      <c r="AT10" s="68">
        <f>データ!W6</f>
        <v>8.8699999999999992</v>
      </c>
      <c r="AU10" s="68"/>
      <c r="AV10" s="68"/>
      <c r="AW10" s="68"/>
      <c r="AX10" s="68"/>
      <c r="AY10" s="68"/>
      <c r="AZ10" s="68"/>
      <c r="BA10" s="68"/>
      <c r="BB10" s="68">
        <f>データ!X6</f>
        <v>2909.13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nlfeIjf8UEryNV/3kfn/4+jwMr6keSTcAa7XyKWGhvNLF7cwuKrxRTQ8rEtQrRaZTcg7ewKIkK04hYFPXuWpHw==" saltValue="ce2CW5JqpJnOQN4Sa/E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192015</v>
      </c>
      <c r="D6" s="33">
        <f t="shared" si="3"/>
        <v>46</v>
      </c>
      <c r="E6" s="33">
        <f t="shared" si="3"/>
        <v>17</v>
      </c>
      <c r="F6" s="33">
        <f t="shared" si="3"/>
        <v>4</v>
      </c>
      <c r="G6" s="33">
        <f t="shared" si="3"/>
        <v>0</v>
      </c>
      <c r="H6" s="33" t="str">
        <f t="shared" si="3"/>
        <v>山梨県　甲府市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41.26</v>
      </c>
      <c r="P6" s="34">
        <f t="shared" si="3"/>
        <v>13.79</v>
      </c>
      <c r="Q6" s="34">
        <f t="shared" si="3"/>
        <v>40.159999999999997</v>
      </c>
      <c r="R6" s="34">
        <f t="shared" si="3"/>
        <v>2431</v>
      </c>
      <c r="S6" s="34">
        <f t="shared" si="3"/>
        <v>187880</v>
      </c>
      <c r="T6" s="34">
        <f t="shared" si="3"/>
        <v>212.47</v>
      </c>
      <c r="U6" s="34">
        <f t="shared" si="3"/>
        <v>884.27</v>
      </c>
      <c r="V6" s="34">
        <f t="shared" si="3"/>
        <v>25804</v>
      </c>
      <c r="W6" s="34">
        <f t="shared" si="3"/>
        <v>8.8699999999999992</v>
      </c>
      <c r="X6" s="34">
        <f t="shared" si="3"/>
        <v>2909.13</v>
      </c>
      <c r="Y6" s="35">
        <f>IF(Y7="",NA(),Y7)</f>
        <v>128.44</v>
      </c>
      <c r="Z6" s="35">
        <f t="shared" ref="Z6:AH6" si="4">IF(Z7="",NA(),Z7)</f>
        <v>109.66</v>
      </c>
      <c r="AA6" s="35">
        <f t="shared" si="4"/>
        <v>107.8</v>
      </c>
      <c r="AB6" s="35">
        <f t="shared" si="4"/>
        <v>110.85</v>
      </c>
      <c r="AC6" s="35">
        <f t="shared" si="4"/>
        <v>108.26</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66.319999999999993</v>
      </c>
      <c r="AV6" s="35">
        <f t="shared" ref="AV6:BD6" si="6">IF(AV7="",NA(),AV7)</f>
        <v>71.11</v>
      </c>
      <c r="AW6" s="35">
        <f t="shared" si="6"/>
        <v>82.82</v>
      </c>
      <c r="AX6" s="35">
        <f t="shared" si="6"/>
        <v>84.13</v>
      </c>
      <c r="AY6" s="35">
        <f t="shared" si="6"/>
        <v>72.02</v>
      </c>
      <c r="AZ6" s="35">
        <f t="shared" si="6"/>
        <v>49.07</v>
      </c>
      <c r="BA6" s="35">
        <f t="shared" si="6"/>
        <v>46.78</v>
      </c>
      <c r="BB6" s="35">
        <f t="shared" si="6"/>
        <v>47.44</v>
      </c>
      <c r="BC6" s="35">
        <f t="shared" si="6"/>
        <v>49.18</v>
      </c>
      <c r="BD6" s="35">
        <f t="shared" si="6"/>
        <v>47.72</v>
      </c>
      <c r="BE6" s="34" t="str">
        <f>IF(BE7="","",IF(BE7="-","【-】","【"&amp;SUBSTITUTE(TEXT(BE7,"#,##0.00"),"-","△")&amp;"】"))</f>
        <v>【49.61】</v>
      </c>
      <c r="BF6" s="35">
        <f>IF(BF7="",NA(),BF7)</f>
        <v>1994.64</v>
      </c>
      <c r="BG6" s="35">
        <f t="shared" ref="BG6:BO6" si="7">IF(BG7="",NA(),BG7)</f>
        <v>2001.83</v>
      </c>
      <c r="BH6" s="35">
        <f t="shared" si="7"/>
        <v>2110.84</v>
      </c>
      <c r="BI6" s="35">
        <f t="shared" si="7"/>
        <v>2085.17</v>
      </c>
      <c r="BJ6" s="35">
        <f t="shared" si="7"/>
        <v>2091.02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125.31</v>
      </c>
      <c r="BR6" s="35">
        <f t="shared" ref="BR6:BZ6" si="8">IF(BR7="",NA(),BR7)</f>
        <v>83.25</v>
      </c>
      <c r="BS6" s="35">
        <f t="shared" si="8"/>
        <v>97.88</v>
      </c>
      <c r="BT6" s="35">
        <f t="shared" si="8"/>
        <v>111.5</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139.01</v>
      </c>
      <c r="CC6" s="35">
        <f t="shared" ref="CC6:CK6" si="9">IF(CC7="",NA(),CC7)</f>
        <v>210.35</v>
      </c>
      <c r="CD6" s="35">
        <f t="shared" si="9"/>
        <v>176.48</v>
      </c>
      <c r="CE6" s="35">
        <f t="shared" si="9"/>
        <v>154.99</v>
      </c>
      <c r="CF6" s="35">
        <f t="shared" si="9"/>
        <v>171.03</v>
      </c>
      <c r="CG6" s="35">
        <f t="shared" si="9"/>
        <v>246.72</v>
      </c>
      <c r="CH6" s="35">
        <f t="shared" si="9"/>
        <v>234.96</v>
      </c>
      <c r="CI6" s="35">
        <f t="shared" si="9"/>
        <v>221.81</v>
      </c>
      <c r="CJ6" s="35">
        <f t="shared" si="9"/>
        <v>230.02</v>
      </c>
      <c r="CK6" s="35">
        <f t="shared" si="9"/>
        <v>228.47</v>
      </c>
      <c r="CL6" s="34" t="str">
        <f>IF(CL7="","",IF(CL7="-","【-】","【"&amp;SUBSTITUTE(TEXT(CL7,"#,##0.00"),"-","△")&amp;"】"))</f>
        <v>【218.56】</v>
      </c>
      <c r="CM6" s="35">
        <f>IF(CM7="",NA(),CM7)</f>
        <v>7.8</v>
      </c>
      <c r="CN6" s="35">
        <f t="shared" ref="CN6:CV6" si="10">IF(CN7="",NA(),CN7)</f>
        <v>79.489999999999995</v>
      </c>
      <c r="CO6" s="35">
        <f t="shared" si="10"/>
        <v>77.290000000000006</v>
      </c>
      <c r="CP6" s="35">
        <f t="shared" si="10"/>
        <v>76.44</v>
      </c>
      <c r="CQ6" s="35">
        <f t="shared" si="10"/>
        <v>77.040000000000006</v>
      </c>
      <c r="CR6" s="35">
        <f t="shared" si="10"/>
        <v>41.35</v>
      </c>
      <c r="CS6" s="35">
        <f t="shared" si="10"/>
        <v>42.9</v>
      </c>
      <c r="CT6" s="35">
        <f t="shared" si="10"/>
        <v>43.36</v>
      </c>
      <c r="CU6" s="35">
        <f t="shared" si="10"/>
        <v>42.56</v>
      </c>
      <c r="CV6" s="35">
        <f t="shared" si="10"/>
        <v>42.47</v>
      </c>
      <c r="CW6" s="34" t="str">
        <f>IF(CW7="","",IF(CW7="-","【-】","【"&amp;SUBSTITUTE(TEXT(CW7,"#,##0.00"),"-","△")&amp;"】"))</f>
        <v>【42.86】</v>
      </c>
      <c r="CX6" s="35">
        <f>IF(CX7="",NA(),CX7)</f>
        <v>88.7</v>
      </c>
      <c r="CY6" s="35">
        <f t="shared" ref="CY6:DG6" si="11">IF(CY7="",NA(),CY7)</f>
        <v>92.46</v>
      </c>
      <c r="CZ6" s="35">
        <f t="shared" si="11"/>
        <v>91.19</v>
      </c>
      <c r="DA6" s="35">
        <f t="shared" si="11"/>
        <v>91.18</v>
      </c>
      <c r="DB6" s="35">
        <f t="shared" si="11"/>
        <v>92.94</v>
      </c>
      <c r="DC6" s="35">
        <f t="shared" si="11"/>
        <v>82.9</v>
      </c>
      <c r="DD6" s="35">
        <f t="shared" si="11"/>
        <v>83.5</v>
      </c>
      <c r="DE6" s="35">
        <f t="shared" si="11"/>
        <v>83.06</v>
      </c>
      <c r="DF6" s="35">
        <f t="shared" si="11"/>
        <v>83.32</v>
      </c>
      <c r="DG6" s="35">
        <f t="shared" si="11"/>
        <v>83.75</v>
      </c>
      <c r="DH6" s="34" t="str">
        <f>IF(DH7="","",IF(DH7="-","【-】","【"&amp;SUBSTITUTE(TEXT(DH7,"#,##0.00"),"-","△")&amp;"】"))</f>
        <v>【84.20】</v>
      </c>
      <c r="DI6" s="35">
        <f>IF(DI7="",NA(),DI7)</f>
        <v>17.73</v>
      </c>
      <c r="DJ6" s="35">
        <f t="shared" ref="DJ6:DR6" si="12">IF(DJ7="",NA(),DJ7)</f>
        <v>19.25</v>
      </c>
      <c r="DK6" s="35">
        <f t="shared" si="12"/>
        <v>20.53</v>
      </c>
      <c r="DL6" s="35">
        <f t="shared" si="12"/>
        <v>22.01</v>
      </c>
      <c r="DM6" s="35">
        <f t="shared" si="12"/>
        <v>23.82</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5">
        <f>IF(EE7="",NA(),EE7)</f>
        <v>0.01</v>
      </c>
      <c r="EF6" s="35">
        <f t="shared" ref="EF6:EN6" si="14">IF(EF7="",NA(),EF7)</f>
        <v>0.01</v>
      </c>
      <c r="EG6" s="35">
        <f t="shared" si="14"/>
        <v>0.01</v>
      </c>
      <c r="EH6" s="35">
        <f t="shared" si="14"/>
        <v>0.01</v>
      </c>
      <c r="EI6" s="35">
        <f t="shared" si="14"/>
        <v>0.01</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192015</v>
      </c>
      <c r="D7" s="37">
        <v>46</v>
      </c>
      <c r="E7" s="37">
        <v>17</v>
      </c>
      <c r="F7" s="37">
        <v>4</v>
      </c>
      <c r="G7" s="37">
        <v>0</v>
      </c>
      <c r="H7" s="37" t="s">
        <v>95</v>
      </c>
      <c r="I7" s="37" t="s">
        <v>96</v>
      </c>
      <c r="J7" s="37" t="s">
        <v>97</v>
      </c>
      <c r="K7" s="37" t="s">
        <v>98</v>
      </c>
      <c r="L7" s="37" t="s">
        <v>99</v>
      </c>
      <c r="M7" s="37" t="s">
        <v>100</v>
      </c>
      <c r="N7" s="38" t="s">
        <v>101</v>
      </c>
      <c r="O7" s="38">
        <v>41.26</v>
      </c>
      <c r="P7" s="38">
        <v>13.79</v>
      </c>
      <c r="Q7" s="38">
        <v>40.159999999999997</v>
      </c>
      <c r="R7" s="38">
        <v>2431</v>
      </c>
      <c r="S7" s="38">
        <v>187880</v>
      </c>
      <c r="T7" s="38">
        <v>212.47</v>
      </c>
      <c r="U7" s="38">
        <v>884.27</v>
      </c>
      <c r="V7" s="38">
        <v>25804</v>
      </c>
      <c r="W7" s="38">
        <v>8.8699999999999992</v>
      </c>
      <c r="X7" s="38">
        <v>2909.13</v>
      </c>
      <c r="Y7" s="38">
        <v>128.44</v>
      </c>
      <c r="Z7" s="38">
        <v>109.66</v>
      </c>
      <c r="AA7" s="38">
        <v>107.8</v>
      </c>
      <c r="AB7" s="38">
        <v>110.85</v>
      </c>
      <c r="AC7" s="38">
        <v>108.26</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66.319999999999993</v>
      </c>
      <c r="AV7" s="38">
        <v>71.11</v>
      </c>
      <c r="AW7" s="38">
        <v>82.82</v>
      </c>
      <c r="AX7" s="38">
        <v>84.13</v>
      </c>
      <c r="AY7" s="38">
        <v>72.02</v>
      </c>
      <c r="AZ7" s="38">
        <v>49.07</v>
      </c>
      <c r="BA7" s="38">
        <v>46.78</v>
      </c>
      <c r="BB7" s="38">
        <v>47.44</v>
      </c>
      <c r="BC7" s="38">
        <v>49.18</v>
      </c>
      <c r="BD7" s="38">
        <v>47.72</v>
      </c>
      <c r="BE7" s="38">
        <v>49.61</v>
      </c>
      <c r="BF7" s="38">
        <v>1994.64</v>
      </c>
      <c r="BG7" s="38">
        <v>2001.83</v>
      </c>
      <c r="BH7" s="38">
        <v>2110.84</v>
      </c>
      <c r="BI7" s="38">
        <v>2085.17</v>
      </c>
      <c r="BJ7" s="38">
        <v>2091.02</v>
      </c>
      <c r="BK7" s="38">
        <v>1434.89</v>
      </c>
      <c r="BL7" s="38">
        <v>1298.9100000000001</v>
      </c>
      <c r="BM7" s="38">
        <v>1243.71</v>
      </c>
      <c r="BN7" s="38">
        <v>1194.1500000000001</v>
      </c>
      <c r="BO7" s="38">
        <v>1206.79</v>
      </c>
      <c r="BP7" s="38">
        <v>1218.7</v>
      </c>
      <c r="BQ7" s="38">
        <v>125.31</v>
      </c>
      <c r="BR7" s="38">
        <v>83.25</v>
      </c>
      <c r="BS7" s="38">
        <v>97.88</v>
      </c>
      <c r="BT7" s="38">
        <v>111.5</v>
      </c>
      <c r="BU7" s="38">
        <v>100</v>
      </c>
      <c r="BV7" s="38">
        <v>66.22</v>
      </c>
      <c r="BW7" s="38">
        <v>69.87</v>
      </c>
      <c r="BX7" s="38">
        <v>74.3</v>
      </c>
      <c r="BY7" s="38">
        <v>72.260000000000005</v>
      </c>
      <c r="BZ7" s="38">
        <v>71.84</v>
      </c>
      <c r="CA7" s="38">
        <v>74.17</v>
      </c>
      <c r="CB7" s="38">
        <v>139.01</v>
      </c>
      <c r="CC7" s="38">
        <v>210.35</v>
      </c>
      <c r="CD7" s="38">
        <v>176.48</v>
      </c>
      <c r="CE7" s="38">
        <v>154.99</v>
      </c>
      <c r="CF7" s="38">
        <v>171.03</v>
      </c>
      <c r="CG7" s="38">
        <v>246.72</v>
      </c>
      <c r="CH7" s="38">
        <v>234.96</v>
      </c>
      <c r="CI7" s="38">
        <v>221.81</v>
      </c>
      <c r="CJ7" s="38">
        <v>230.02</v>
      </c>
      <c r="CK7" s="38">
        <v>228.47</v>
      </c>
      <c r="CL7" s="38">
        <v>218.56</v>
      </c>
      <c r="CM7" s="38">
        <v>7.8</v>
      </c>
      <c r="CN7" s="38">
        <v>79.489999999999995</v>
      </c>
      <c r="CO7" s="38">
        <v>77.290000000000006</v>
      </c>
      <c r="CP7" s="38">
        <v>76.44</v>
      </c>
      <c r="CQ7" s="38">
        <v>77.040000000000006</v>
      </c>
      <c r="CR7" s="38">
        <v>41.35</v>
      </c>
      <c r="CS7" s="38">
        <v>42.9</v>
      </c>
      <c r="CT7" s="38">
        <v>43.36</v>
      </c>
      <c r="CU7" s="38">
        <v>42.56</v>
      </c>
      <c r="CV7" s="38">
        <v>42.47</v>
      </c>
      <c r="CW7" s="38">
        <v>42.86</v>
      </c>
      <c r="CX7" s="38">
        <v>88.7</v>
      </c>
      <c r="CY7" s="38">
        <v>92.46</v>
      </c>
      <c r="CZ7" s="38">
        <v>91.19</v>
      </c>
      <c r="DA7" s="38">
        <v>91.18</v>
      </c>
      <c r="DB7" s="38">
        <v>92.94</v>
      </c>
      <c r="DC7" s="38">
        <v>82.9</v>
      </c>
      <c r="DD7" s="38">
        <v>83.5</v>
      </c>
      <c r="DE7" s="38">
        <v>83.06</v>
      </c>
      <c r="DF7" s="38">
        <v>83.32</v>
      </c>
      <c r="DG7" s="38">
        <v>83.75</v>
      </c>
      <c r="DH7" s="38">
        <v>84.2</v>
      </c>
      <c r="DI7" s="38">
        <v>17.73</v>
      </c>
      <c r="DJ7" s="38">
        <v>19.25</v>
      </c>
      <c r="DK7" s="38">
        <v>20.53</v>
      </c>
      <c r="DL7" s="38">
        <v>22.01</v>
      </c>
      <c r="DM7" s="38">
        <v>23.82</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0.01</v>
      </c>
      <c r="EF7" s="38">
        <v>0.01</v>
      </c>
      <c r="EG7" s="38">
        <v>0.01</v>
      </c>
      <c r="EH7" s="38">
        <v>0.01</v>
      </c>
      <c r="EI7" s="38">
        <v>0.01</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SW154</cp:lastModifiedBy>
  <cp:lastPrinted>2021-01-21T08:30:11Z</cp:lastPrinted>
  <dcterms:created xsi:type="dcterms:W3CDTF">2020-12-04T02:32:46Z</dcterms:created>
  <dcterms:modified xsi:type="dcterms:W3CDTF">2021-01-21T08:30:13Z</dcterms:modified>
  <cp:category/>
</cp:coreProperties>
</file>