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5 農集\"/>
    </mc:Choice>
  </mc:AlternateContent>
  <workbookProtection workbookAlgorithmName="SHA-512" workbookHashValue="nzUyyNZxcS3gVZxXQvF1A8cGMlRm7SQcKVJLQjLrjzzD2GTHVE/szjMGiXM3mEYnvdNd96tDGlPAukjk4dCRSg==" workbookSaltValue="Fec7l7RA1K4AB1wyhWNNF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<sst xmlns="http://schemas.openxmlformats.org/spreadsheetml/2006/main" count="236" uniqueCount="120">
  <si>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</si>
  <si>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</si>
  <si>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</si>
  <si>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</si>
  <si>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</si>
  <si>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</si>
  <si>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</si>
  <si>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</si>
  <si>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</si>
  <si>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</si>
  <si>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</si>
  <si>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</si>
  <si>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</si>
  <si>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</si>
  <si>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</si>
  <si>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</si>
  <si>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</si>
  <si>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</si>
  <si>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</si>
  <si>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</si>
  <si>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</si>
  <si>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</si>
  <si>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</si>
  <si>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</si>
  <si>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</si>
  <si>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</si>
  <si>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</si>
  <si>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</si>
  <si>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</si>
  <si>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</si>
  <si>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</si>
  <si>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</si>
  <si>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</si>
  <si>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</si>
  <si>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</si>
  <si>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</si>
  <si>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</si>
  <si>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</si>
  <si>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</si>
  <si>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</si>
  <si>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</si>
  <si>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</si>
  <si>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</si>
  <si>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</si>
  <si>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</si>
  <si>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</si>
  <si>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</si>
  <si>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</si>
  <si>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</si>
  <si>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</si>
  <si>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</si>
  <si>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</si>
  <si>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</si>
  <si>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</si>
  <si>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</si>
  <si>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</si>
  <si>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</si>
  <si>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</si>
  <si>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</si>
  <si>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</si>
  <si>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</si>
  <si>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</si>
  <si>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</si>
  <si>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</si>
  <si>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</si>
  <si>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</si>
  <si>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</si>
  <si>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</si>
  <si>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</si>
  <si>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</si>
  <si>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</si>
  <si>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</si>
  <si>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</si>
  <si>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</si>
  <si>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</si>
  <si>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</si>
  <si>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</si>
  <si>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</si>
  <si>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</si>
  <si>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</si>
  <si>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</si>
  <si>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</si>
  <si>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</si>
  <si>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</si>
  <si>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</si>
  <si>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</si>
  <si>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</si>
  <si>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</si>
  <si>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</si>
  <si>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</si>
  <si>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</si>
  <si>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</si>
  <si>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</si>
  <si>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</si>
  <si>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</si>
  <si>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</si>
  <si>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</si>
  <si>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</si>
  <si>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</si>
  <si>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</si>
  <si>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</si>
  <si>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</si>
  <si>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</si>
  <si>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</si>
  <si>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</si>
  <si>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</si>
  <si>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</si>
  <si>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</si>
  <si>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</si>
  <si>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</si>
  <si>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</si>
  <si>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</si>
  <si>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</si>
  <si>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</si>
  <si>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</si>
  <si>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</si>
  <si>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</si>
  <si>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本市の農業集落排水事業は、平成29年度から組織編制を行い経営を健全化したことから、費用の削減や収納率が向上し、多くの項目で改善が見られた。
　しかし、依然として事業規模に対し使用料収入が見合わず使用料以外の収入に依存していること、施設能力が排水需要を上回っていることから経営状況は良好ではない。
　令和2年4月より地方公営企業会計へ以降することから、固定資産データの活用や長寿命化計画に取り組むなど、より一層財政収支の適正を図り経営の健全化を図ることが求められる。
　そのため、平成30年度策定した「北杜市上下水道経営基本計画」に基づき、財政の健全化を図るとともに、持続可能な事業運営に努める。</t>
    <phoneticPr fontId="4"/>
  </si>
  <si>
    <t>①収益的収支比率は、償還金が増加したこと大きく影響し、昨年度より下降している。使用料収益で償還金が賄えておらず、一般会計より繰入れている状況が続く。今後も元金償還額の増加が見込まれるため、経費削減や収益向上等が必要である。
④企業債残高対事業規模比率は、汚水維持管理費を使用料収入で賄えておらず、汚水資本費に対し充当可能な使用料収益がないことから、一般会計で負担している。
⑤経費回収比率は、使用料収益の減少により前年度をやや下回った。使用料収入で賄うべき経費が使用料金以外の収入で賄われている状態にあり、汚水処理費の削減が必要となる。
⑥汚水処理原価は、有収水量が減ったため、昨年度よりやや上がった。平成29年度以降全国平均値を下回っている。
⑦施設利用率は、徐々に下降気味の傾向にあり、令和元年度は最も低い利用率となった。施設能力が排水需要を上回っており、施設能力に余力があることから、処理場の最適配置を検討する必要がある。
⑧水洗化率は横這いで、類似団体平均・全国平均を大きく下回っているため、検討の必要がある。</t>
    <rPh sb="10" eb="12">
      <t>ショウカン</t>
    </rPh>
    <rPh sb="12" eb="13">
      <t>キン</t>
    </rPh>
    <rPh sb="14" eb="16">
      <t>ゾウカ</t>
    </rPh>
    <rPh sb="20" eb="21">
      <t>オオ</t>
    </rPh>
    <rPh sb="23" eb="25">
      <t>エイキョウ</t>
    </rPh>
    <rPh sb="27" eb="30">
      <t>サクネンド</t>
    </rPh>
    <rPh sb="32" eb="34">
      <t>カコウ</t>
    </rPh>
    <rPh sb="68" eb="70">
      <t>ジョウキョウ</t>
    </rPh>
    <rPh sb="71" eb="72">
      <t>ツヅ</t>
    </rPh>
    <rPh sb="74" eb="76">
      <t>コンゴ</t>
    </rPh>
    <rPh sb="166" eb="167">
      <t>エキ</t>
    </rPh>
    <rPh sb="198" eb="201">
      <t>シヨウリョウ</t>
    </rPh>
    <rPh sb="204" eb="206">
      <t>ゲンショウ</t>
    </rPh>
    <rPh sb="215" eb="217">
      <t>シタマワ</t>
    </rPh>
    <rPh sb="255" eb="257">
      <t>オスイ</t>
    </rPh>
    <rPh sb="257" eb="259">
      <t>ショリ</t>
    </rPh>
    <rPh sb="259" eb="260">
      <t>ヒ</t>
    </rPh>
    <rPh sb="261" eb="263">
      <t>サクゲン</t>
    </rPh>
    <rPh sb="264" eb="266">
      <t>ヒツヨウ</t>
    </rPh>
    <rPh sb="281" eb="282">
      <t>ユウ</t>
    </rPh>
    <rPh sb="282" eb="283">
      <t>シュウ</t>
    </rPh>
    <rPh sb="283" eb="285">
      <t>スイリョウ</t>
    </rPh>
    <rPh sb="286" eb="287">
      <t>ヘ</t>
    </rPh>
    <rPh sb="292" eb="295">
      <t>サクネンド</t>
    </rPh>
    <rPh sb="299" eb="300">
      <t>ア</t>
    </rPh>
    <rPh sb="335" eb="337">
      <t>ジョジョ</t>
    </rPh>
    <rPh sb="338" eb="340">
      <t>カコウ</t>
    </rPh>
    <rPh sb="340" eb="342">
      <t>ギミ</t>
    </rPh>
    <rPh sb="349" eb="351">
      <t>レイワ</t>
    </rPh>
    <rPh sb="351" eb="352">
      <t>ガン</t>
    </rPh>
    <rPh sb="352" eb="353">
      <t>ネン</t>
    </rPh>
    <rPh sb="435" eb="437">
      <t>ヘイキン</t>
    </rPh>
    <rPh sb="455" eb="457">
      <t>ケントウ</t>
    </rPh>
    <rPh sb="458" eb="460">
      <t>ヒツヨウ</t>
    </rPh>
    <phoneticPr fontId="4"/>
  </si>
  <si>
    <t xml:space="preserve">・本市の農業集落排水施設は、平成６年に供用開始されており、管渠の耐用年数は50年であることから、今後、修繕や更新を計画的に行っていく必要がある。
　また、平成29年度から処理場の統廃合にかかる工事を開始し、機械電気設備の更新等を進め、令和元年度に完了した。今後も資産台帳を基にストック化を推進し、計画的施設更新や延命等に取り組む必要がある。
</t>
    <rPh sb="1" eb="3">
      <t>ホンシ</t>
    </rPh>
    <rPh sb="4" eb="6">
      <t>ノウギョウ</t>
    </rPh>
    <rPh sb="6" eb="8">
      <t>シュウラク</t>
    </rPh>
    <rPh sb="8" eb="10">
      <t>ハイスイ</t>
    </rPh>
    <rPh sb="10" eb="12">
      <t>シセツ</t>
    </rPh>
    <rPh sb="14" eb="16">
      <t>ヘイセイ</t>
    </rPh>
    <rPh sb="17" eb="18">
      <t>ネン</t>
    </rPh>
    <rPh sb="19" eb="21">
      <t>キョウヨウ</t>
    </rPh>
    <rPh sb="21" eb="23">
      <t>カイシ</t>
    </rPh>
    <rPh sb="48" eb="50">
      <t>コンゴ</t>
    </rPh>
    <rPh sb="57" eb="60">
      <t>ケイカクテキ</t>
    </rPh>
    <rPh sb="61" eb="62">
      <t>オコナ</t>
    </rPh>
    <rPh sb="66" eb="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</si>
</sst>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3F-4CE8-9C8B-1181CFB1D14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003F-4CE8-9C8B-1181CFB1D14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46.58</c:v>
                </c:pt>
                <c:pt idx="1">
                  <c:v>47.3</c:v>
                </c:pt>
                <c:pt idx="2">
                  <c:v>46.7</c:v>
                </c:pt>
                <c:pt idx="3">
                  <c:v>42.38</c:v>
                </c:pt>
                <c:pt idx="4">
                  <c:v>41.37</c:v>
                </c:pt>
              </c:numCache>
            </c:numRef>
          </c:val>
          <c:extLst>
            <c:ext xmlns:c16="http://schemas.microsoft.com/office/drawing/2014/chart" uri="{C3380CC4-5D6E-409C-BE32-E72D297353CC}">
              <c16:uniqueId val="{00000000-93A9-4FD0-9A47-7255585DEDF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3A9-4FD0-9A47-7255585DEDF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78.819999999999993</c:v>
                </c:pt>
                <c:pt idx="1">
                  <c:v>78.819999999999993</c:v>
                </c:pt>
                <c:pt idx="2">
                  <c:v>78.83</c:v>
                </c:pt>
                <c:pt idx="3">
                  <c:v>78.87</c:v>
                </c:pt>
                <c:pt idx="4">
                  <c:v>78.86</c:v>
                </c:pt>
              </c:numCache>
            </c:numRef>
          </c:val>
          <c:extLst>
            <c:ext xmlns:c16="http://schemas.microsoft.com/office/drawing/2014/chart" uri="{C3380CC4-5D6E-409C-BE32-E72D297353CC}">
              <c16:uniqueId val="{00000000-E0BB-4A57-88CD-23352C6DAF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E0BB-4A57-88CD-23352C6DAF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59.56</c:v>
                </c:pt>
                <c:pt idx="1">
                  <c:v>56.59</c:v>
                </c:pt>
                <c:pt idx="2">
                  <c:v>71.680000000000007</c:v>
                </c:pt>
                <c:pt idx="3">
                  <c:v>73.36</c:v>
                </c:pt>
                <c:pt idx="4">
                  <c:v>69.540000000000006</c:v>
                </c:pt>
              </c:numCache>
            </c:numRef>
          </c:val>
          <c:extLst>
            <c:ext xmlns:c16="http://schemas.microsoft.com/office/drawing/2014/chart" uri="{C3380CC4-5D6E-409C-BE32-E72D297353CC}">
              <c16:uniqueId val="{00000000-80AA-4E66-8936-620D086B55C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AA-4E66-8936-620D086B55C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BA-4FF4-9114-9E394125450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BA-4FF4-9114-9E394125450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D1-417B-8F3D-28CA595B96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D1-417B-8F3D-28CA595B96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AE-48F5-A122-A5B2799761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AE-48F5-A122-A5B2799761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75-433B-8126-622DFC754C5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75-433B-8126-622DFC754C5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1427.84</c:v>
                </c:pt>
                <c:pt idx="1">
                  <c:v>1395.58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187-4099-BD8C-B2DC97986B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7187-4099-BD8C-B2DC97986B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39.119999999999997</c:v>
                </c:pt>
                <c:pt idx="1">
                  <c:v>40.200000000000003</c:v>
                </c:pt>
                <c:pt idx="2">
                  <c:v>60.74</c:v>
                </c:pt>
                <c:pt idx="3">
                  <c:v>61.58</c:v>
                </c:pt>
                <c:pt idx="4">
                  <c:v>58.98</c:v>
                </c:pt>
              </c:numCache>
            </c:numRef>
          </c:val>
          <c:extLst>
            <c:ext xmlns:c16="http://schemas.microsoft.com/office/drawing/2014/chart" uri="{C3380CC4-5D6E-409C-BE32-E72D297353CC}">
              <c16:uniqueId val="{00000000-600E-4043-A023-35580DB47E9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600E-4043-A023-35580DB47E9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367.6</c:v>
                </c:pt>
                <c:pt idx="1">
                  <c:v>360.92</c:v>
                </c:pt>
                <c:pt idx="2">
                  <c:v>241.91</c:v>
                </c:pt>
                <c:pt idx="3">
                  <c:v>238.62</c:v>
                </c:pt>
                <c:pt idx="4">
                  <c:v>245.15</c:v>
                </c:pt>
              </c:numCache>
            </c:numRef>
          </c:val>
          <c:extLst>
            <c:ext xmlns:c16="http://schemas.microsoft.com/office/drawing/2014/chart" uri="{C3380CC4-5D6E-409C-BE32-E72D297353CC}">
              <c16:uniqueId val="{00000000-01FD-422E-8137-5B51990BA2A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1FD-422E-8137-5B51990BA2A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北杜市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46652</v>
      </c>
      <c r="AM8" s="51"/>
      <c r="AN8" s="51"/>
      <c r="AO8" s="51"/>
      <c r="AP8" s="51"/>
      <c r="AQ8" s="51"/>
      <c r="AR8" s="51"/>
      <c r="AS8" s="51"/>
      <c r="AT8" s="46">
        <f>データ!T6</f>
        <v>602.48</v>
      </c>
      <c r="AU8" s="46"/>
      <c r="AV8" s="46"/>
      <c r="AW8" s="46"/>
      <c r="AX8" s="46"/>
      <c r="AY8" s="46"/>
      <c r="AZ8" s="46"/>
      <c r="BA8" s="46"/>
      <c r="BB8" s="46">
        <f>データ!U6</f>
        <v>77.430000000000007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23.57</v>
      </c>
      <c r="Q10" s="46"/>
      <c r="R10" s="46"/>
      <c r="S10" s="46"/>
      <c r="T10" s="46"/>
      <c r="U10" s="46"/>
      <c r="V10" s="46"/>
      <c r="W10" s="46">
        <f>データ!Q6</f>
        <v>79.72</v>
      </c>
      <c r="X10" s="46"/>
      <c r="Y10" s="46"/>
      <c r="Z10" s="46"/>
      <c r="AA10" s="46"/>
      <c r="AB10" s="46"/>
      <c r="AC10" s="46"/>
      <c r="AD10" s="51">
        <f>データ!R6</f>
        <v>2300</v>
      </c>
      <c r="AE10" s="51"/>
      <c r="AF10" s="51"/>
      <c r="AG10" s="51"/>
      <c r="AH10" s="51"/>
      <c r="AI10" s="51"/>
      <c r="AJ10" s="51"/>
      <c r="AK10" s="2"/>
      <c r="AL10" s="51">
        <f>データ!V6</f>
        <v>10954</v>
      </c>
      <c r="AM10" s="51"/>
      <c r="AN10" s="51"/>
      <c r="AO10" s="51"/>
      <c r="AP10" s="51"/>
      <c r="AQ10" s="51"/>
      <c r="AR10" s="51"/>
      <c r="AS10" s="51"/>
      <c r="AT10" s="46">
        <f>データ!W6</f>
        <v>10.09</v>
      </c>
      <c r="AU10" s="46"/>
      <c r="AV10" s="46"/>
      <c r="AW10" s="46"/>
      <c r="AX10" s="46"/>
      <c r="AY10" s="46"/>
      <c r="AZ10" s="46"/>
      <c r="BA10" s="46"/>
      <c r="BB10" s="46">
        <f>データ!X6</f>
        <v>1085.6300000000001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45</v>
      </c>
      <c r="N86" s="26" t="s">
        <v>45</v>
      </c>
      <c r="O86" s="26" t="str">
        <f>データ!EO6</f>
        <v>【0.02】</v>
      </c>
    </row>
  </sheetData>
  <sheetProtection algorithmName="SHA-512" hashValue="+qRMOLug67I6gvpv8+2Gc+602d6t4EQcGXPRSZfBhuu8I1kuNHXgfF8jGSEF/PDeLyPOsnvn/IHC5eF8vRQq+Q==" saltValue="Wd7E4Q/xonoPlIE+VJpsU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192091</v>
      </c>
      <c r="D6" s="33">
        <f t="shared" si="3"/>
        <v>47</v>
      </c>
      <c r="E6" s="33">
        <f t="shared" si="3"/>
        <v>17</v>
      </c>
      <c r="F6" s="33">
        <f t="shared" si="3"/>
        <v>5</v>
      </c>
      <c r="G6" s="33">
        <f t="shared" si="3"/>
        <v>0</v>
      </c>
      <c r="H6" s="33" t="str">
        <f t="shared" si="3"/>
        <v>山梨県　北杜市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23.57</v>
      </c>
      <c r="Q6" s="34">
        <f t="shared" si="3"/>
        <v>79.72</v>
      </c>
      <c r="R6" s="34">
        <f t="shared" si="3"/>
        <v>2300</v>
      </c>
      <c r="S6" s="34">
        <f t="shared" si="3"/>
        <v>46652</v>
      </c>
      <c r="T6" s="34">
        <f t="shared" si="3"/>
        <v>602.48</v>
      </c>
      <c r="U6" s="34">
        <f t="shared" si="3"/>
        <v>77.430000000000007</v>
      </c>
      <c r="V6" s="34">
        <f t="shared" si="3"/>
        <v>10954</v>
      </c>
      <c r="W6" s="34">
        <f t="shared" si="3"/>
        <v>10.09</v>
      </c>
      <c r="X6" s="34">
        <f t="shared" si="3"/>
        <v>1085.6300000000001</v>
      </c>
      <c r="Y6" s="35">
        <f>IF(Y7="",NA(),Y7)</f>
        <v>59.56</v>
      </c>
      <c r="Z6" s="35">
        <f t="shared" ref="Z6:AH6" si="4">IF(Z7="",NA(),Z7)</f>
        <v>56.59</v>
      </c>
      <c r="AA6" s="35">
        <f t="shared" si="4"/>
        <v>71.680000000000007</v>
      </c>
      <c r="AB6" s="35">
        <f t="shared" si="4"/>
        <v>73.36</v>
      </c>
      <c r="AC6" s="35">
        <f t="shared" si="4"/>
        <v>69.540000000000006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1427.84</v>
      </c>
      <c r="BG6" s="35">
        <f t="shared" ref="BG6:BO6" si="7">IF(BG7="",NA(),BG7)</f>
        <v>1395.58</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39.119999999999997</v>
      </c>
      <c r="BR6" s="35">
        <f t="shared" ref="BR6:BZ6" si="8">IF(BR7="",NA(),BR7)</f>
        <v>40.200000000000003</v>
      </c>
      <c r="BS6" s="35">
        <f t="shared" si="8"/>
        <v>60.74</v>
      </c>
      <c r="BT6" s="35">
        <f t="shared" si="8"/>
        <v>61.58</v>
      </c>
      <c r="BU6" s="35">
        <f t="shared" si="8"/>
        <v>58.98</v>
      </c>
      <c r="BV6" s="35">
        <f t="shared" si="8"/>
        <v>52.19</v>
      </c>
      <c r="BW6" s="35">
        <f t="shared" si="8"/>
        <v>55.32</v>
      </c>
      <c r="BX6" s="35">
        <f t="shared" si="8"/>
        <v>59.8</v>
      </c>
      <c r="BY6" s="35">
        <f t="shared" si="8"/>
        <v>57.77</v>
      </c>
      <c r="BZ6" s="35">
        <f t="shared" si="8"/>
        <v>57.31</v>
      </c>
      <c r="CA6" s="34" t="str">
        <f>IF(CA7="","",IF(CA7="-","【-】","【"&amp;SUBSTITUTE(TEXT(CA7,"#,##0.00"),"-","△")&amp;"】"))</f>
        <v>【59.59】</v>
      </c>
      <c r="CB6" s="35">
        <f>IF(CB7="",NA(),CB7)</f>
        <v>367.6</v>
      </c>
      <c r="CC6" s="35">
        <f t="shared" ref="CC6:CK6" si="9">IF(CC7="",NA(),CC7)</f>
        <v>360.92</v>
      </c>
      <c r="CD6" s="35">
        <f t="shared" si="9"/>
        <v>241.91</v>
      </c>
      <c r="CE6" s="35">
        <f t="shared" si="9"/>
        <v>238.62</v>
      </c>
      <c r="CF6" s="35">
        <f t="shared" si="9"/>
        <v>245.15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46.58</v>
      </c>
      <c r="CN6" s="35">
        <f t="shared" ref="CN6:CV6" si="10">IF(CN7="",NA(),CN7)</f>
        <v>47.3</v>
      </c>
      <c r="CO6" s="35">
        <f t="shared" si="10"/>
        <v>46.7</v>
      </c>
      <c r="CP6" s="35">
        <f t="shared" si="10"/>
        <v>42.38</v>
      </c>
      <c r="CQ6" s="35">
        <f t="shared" si="10"/>
        <v>41.37</v>
      </c>
      <c r="CR6" s="35">
        <f t="shared" si="10"/>
        <v>52.31</v>
      </c>
      <c r="CS6" s="35">
        <f t="shared" si="10"/>
        <v>60.65</v>
      </c>
      <c r="CT6" s="35">
        <f t="shared" si="10"/>
        <v>51.75</v>
      </c>
      <c r="CU6" s="35">
        <f t="shared" si="10"/>
        <v>50.68</v>
      </c>
      <c r="CV6" s="35">
        <f t="shared" si="10"/>
        <v>50.14</v>
      </c>
      <c r="CW6" s="34" t="str">
        <f>IF(CW7="","",IF(CW7="-","【-】","【"&amp;SUBSTITUTE(TEXT(CW7,"#,##0.00"),"-","△")&amp;"】"))</f>
        <v>【51.30】</v>
      </c>
      <c r="CX6" s="35">
        <f>IF(CX7="",NA(),CX7)</f>
        <v>78.819999999999993</v>
      </c>
      <c r="CY6" s="35">
        <f t="shared" ref="CY6:DG6" si="11">IF(CY7="",NA(),CY7)</f>
        <v>78.819999999999993</v>
      </c>
      <c r="CZ6" s="35">
        <f t="shared" si="11"/>
        <v>78.83</v>
      </c>
      <c r="DA6" s="35">
        <f t="shared" si="11"/>
        <v>78.87</v>
      </c>
      <c r="DB6" s="35">
        <f t="shared" si="11"/>
        <v>78.86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192091</v>
      </c>
      <c r="D7" s="37">
        <v>47</v>
      </c>
      <c r="E7" s="37">
        <v>17</v>
      </c>
      <c r="F7" s="37">
        <v>5</v>
      </c>
      <c r="G7" s="37">
        <v>0</v>
      </c>
      <c r="H7" s="37" t="s">
        <v>99</v>
      </c>
      <c r="I7" s="37" t="s">
        <v>100</v>
      </c>
      <c r="J7" s="37" t="s">
        <v>101</v>
      </c>
      <c r="K7" s="37" t="s">
        <v>102</v>
      </c>
      <c r="L7" s="37" t="s">
        <v>103</v>
      </c>
      <c r="M7" s="37" t="s">
        <v>104</v>
      </c>
      <c r="N7" s="38" t="s">
        <v>105</v>
      </c>
      <c r="O7" s="38" t="s">
        <v>106</v>
      </c>
      <c r="P7" s="38">
        <v>23.57</v>
      </c>
      <c r="Q7" s="38">
        <v>79.72</v>
      </c>
      <c r="R7" s="38">
        <v>2300</v>
      </c>
      <c r="S7" s="38">
        <v>46652</v>
      </c>
      <c r="T7" s="38">
        <v>602.48</v>
      </c>
      <c r="U7" s="38">
        <v>77.430000000000007</v>
      </c>
      <c r="V7" s="38">
        <v>10954</v>
      </c>
      <c r="W7" s="38">
        <v>10.09</v>
      </c>
      <c r="X7" s="38">
        <v>1085.6300000000001</v>
      </c>
      <c r="Y7" s="38">
        <v>59.56</v>
      </c>
      <c r="Z7" s="38">
        <v>56.59</v>
      </c>
      <c r="AA7" s="38">
        <v>71.680000000000007</v>
      </c>
      <c r="AB7" s="38">
        <v>73.36</v>
      </c>
      <c r="AC7" s="38">
        <v>69.540000000000006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1427.84</v>
      </c>
      <c r="BG7" s="38">
        <v>1395.58</v>
      </c>
      <c r="BH7" s="38">
        <v>0</v>
      </c>
      <c r="BI7" s="38">
        <v>0</v>
      </c>
      <c r="BJ7" s="38">
        <v>0</v>
      </c>
      <c r="BK7" s="38">
        <v>1081.8</v>
      </c>
      <c r="BL7" s="38">
        <v>974.93</v>
      </c>
      <c r="BM7" s="38">
        <v>855.8</v>
      </c>
      <c r="BN7" s="38">
        <v>789.46</v>
      </c>
      <c r="BO7" s="38">
        <v>826.83</v>
      </c>
      <c r="BP7" s="38">
        <v>765.47</v>
      </c>
      <c r="BQ7" s="38">
        <v>39.119999999999997</v>
      </c>
      <c r="BR7" s="38">
        <v>40.200000000000003</v>
      </c>
      <c r="BS7" s="38">
        <v>60.74</v>
      </c>
      <c r="BT7" s="38">
        <v>61.58</v>
      </c>
      <c r="BU7" s="38">
        <v>58.98</v>
      </c>
      <c r="BV7" s="38">
        <v>52.19</v>
      </c>
      <c r="BW7" s="38">
        <v>55.32</v>
      </c>
      <c r="BX7" s="38">
        <v>59.8</v>
      </c>
      <c r="BY7" s="38">
        <v>57.77</v>
      </c>
      <c r="BZ7" s="38">
        <v>57.31</v>
      </c>
      <c r="CA7" s="38">
        <v>59.59</v>
      </c>
      <c r="CB7" s="38">
        <v>367.6</v>
      </c>
      <c r="CC7" s="38">
        <v>360.92</v>
      </c>
      <c r="CD7" s="38">
        <v>241.91</v>
      </c>
      <c r="CE7" s="38">
        <v>238.62</v>
      </c>
      <c r="CF7" s="38">
        <v>245.15</v>
      </c>
      <c r="CG7" s="38">
        <v>296.14</v>
      </c>
      <c r="CH7" s="38">
        <v>283.17</v>
      </c>
      <c r="CI7" s="38">
        <v>263.76</v>
      </c>
      <c r="CJ7" s="38">
        <v>274.35000000000002</v>
      </c>
      <c r="CK7" s="38">
        <v>273.52</v>
      </c>
      <c r="CL7" s="38">
        <v>257.86</v>
      </c>
      <c r="CM7" s="38">
        <v>46.58</v>
      </c>
      <c r="CN7" s="38">
        <v>47.3</v>
      </c>
      <c r="CO7" s="38">
        <v>46.7</v>
      </c>
      <c r="CP7" s="38">
        <v>42.38</v>
      </c>
      <c r="CQ7" s="38">
        <v>41.37</v>
      </c>
      <c r="CR7" s="38">
        <v>52.31</v>
      </c>
      <c r="CS7" s="38">
        <v>60.65</v>
      </c>
      <c r="CT7" s="38">
        <v>51.75</v>
      </c>
      <c r="CU7" s="38">
        <v>50.68</v>
      </c>
      <c r="CV7" s="38">
        <v>50.14</v>
      </c>
      <c r="CW7" s="38">
        <v>51.3</v>
      </c>
      <c r="CX7" s="38">
        <v>78.819999999999993</v>
      </c>
      <c r="CY7" s="38">
        <v>78.819999999999993</v>
      </c>
      <c r="CZ7" s="38">
        <v>78.83</v>
      </c>
      <c r="DA7" s="38">
        <v>78.87</v>
      </c>
      <c r="DB7" s="38">
        <v>78.86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2021-01-31T23:31:17Z</cp:lastPrinted>
  <dcterms:created xsi:type="dcterms:W3CDTF">2020-12-04T03:03:53Z</dcterms:created>
  <dcterms:modified xsi:type="dcterms:W3CDTF">2021-02-22T01:21:35Z</dcterms:modified>
  <cp:category/>
</cp:coreProperties>
</file>