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010 簡易水道\"/>
    </mc:Choice>
  </mc:AlternateContent>
  <workbookProtection workbookAlgorithmName="SHA-512" workbookHashValue="ZxhA8cfPkhq1vktBXo4kRbd2nnnM/Z6Tb7mGJ5jJLfqfIuaVfsg91XFXQVyqxxTr4LvXXRhKyybGAqMGgzmc6A==" workbookSaltValue="XES1X5Fz2PTUS+7ZsfQwjw==" workbookSpinCount="100000" lockStructure="1"/>
  <bookViews>
    <workbookView xWindow="0" yWindow="0" windowWidth="20400" windowHeight="678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<sst xmlns="http://schemas.openxmlformats.org/spreadsheetml/2006/main" count="233" uniqueCount="117">
  <si>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</si>
  <si>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</si>
  <si>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</si>
  <si>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</si>
  <si>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</si>
  <si>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</si>
  <si>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</si>
  <si>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</si>
  <si>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</si>
  <si>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</si>
  <si>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</si>
  <si>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</si>
  <si>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</si>
  <si>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</si>
  <si>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</si>
  <si>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</si>
  <si>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</si>
  <si>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</si>
  <si>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</si>
  <si>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</si>
  <si>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</si>
  <si>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</si>
  <si>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</si>
  <si>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</si>
  <si>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</si>
  <si>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</si>
  <si>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</si>
  <si>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</si>
  <si>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</si>
  <si>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</si>
  <si>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</si>
  <si>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</si>
  <si>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</si>
  <si>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</si>
  <si>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</si>
  <si>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</si>
  <si>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</si>
  <si>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</si>
  <si>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</si>
  <si>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</si>
  <si>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</si>
  <si>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</si>
  <si>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</si>
  <si>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</si>
  <si>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</si>
  <si>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</si>
  <si>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</si>
  <si>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</si>
  <si>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</si>
  <si>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</si>
  <si>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</si>
  <si>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</si>
  <si>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</si>
  <si>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</si>
  <si>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</si>
  <si>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</si>
  <si>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</si>
  <si>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</si>
  <si>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</si>
  <si>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</si>
  <si>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</si>
  <si>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</si>
  <si>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</si>
  <si>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</si>
  <si>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</si>
  <si>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</si>
  <si>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</si>
  <si>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</si>
  <si>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</si>
  <si>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</si>
  <si>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</si>
  <si>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</si>
  <si>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</si>
  <si>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</si>
  <si>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</si>
  <si>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</si>
  <si>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</si>
  <si>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</si>
  <si>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</si>
  <si>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</si>
  <si>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</si>
  <si>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</si>
  <si>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</si>
  <si>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</si>
  <si>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</si>
  <si>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</si>
  <si>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</si>
  <si>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</si>
  <si>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</si>
  <si>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</si>
  <si>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</si>
  <si>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</si>
  <si>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</si>
  <si>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</si>
  <si>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</si>
  <si>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</si>
  <si>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中央市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</si>
  <si>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</si>
  <si>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</si>
  <si>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</si>
  <si>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</si>
  <si>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</si>
  <si>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</si>
  <si>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</si>
  <si>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</si>
  <si>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</si>
  <si>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</si>
  <si>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</si>
  <si>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</si>
  <si>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</si>
  <si>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</si>
  <si>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</si>
  <si>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</si>
  <si>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</si>
  <si>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については、石綿管及び老朽化したビニル管が多く残存しているため、漏水が多く有収率も低い状態ではある。また、老朽化した配水池や送水施設も多く、安定した給水が今後困難になる可能性も懸念されている。
　持続可能な水道事業を行っていくためにも、効率的かつ計画的な更新や改修工事を行っていく必要がある。</t>
    <rPh sb="80" eb="82">
      <t>コンゴ</t>
    </rPh>
    <rPh sb="91" eb="93">
      <t>ケネン</t>
    </rPh>
    <rPh sb="135" eb="137">
      <t>コウジ</t>
    </rPh>
    <rPh sb="143" eb="145">
      <t>ヒツヨウ</t>
    </rPh>
    <phoneticPr fontId="4"/>
  </si>
  <si>
    <t>　老朽化した管路や施設の更新に費用が嵩むため、適正な料金改定を実施し、安定した水道事業を目指していく必要がある。</t>
    <rPh sb="31" eb="33">
      <t>ジッシ</t>
    </rPh>
    <phoneticPr fontId="4"/>
  </si>
  <si>
    <t>　石綿管や老朽化したビニル管が未だ多く残存している。毎年度実施をしている管路耐震化工事については、地方債を財源に工事を行っているため、債務残高が増加し、高止まりの状況である。
　当該事業の給水収益は、食品工業団地や企業が半分程度を占めており、企業の経済情勢に収益が左右される状況にあるが、収益的収支比率について、令和元年度においては、昨年度より改善し、100％に近い数値となった。　
　今後も災害に強く、安定した水道事業を行うため、継続して耐震化事業を行っていく必要があるが、一般会計からの繰入金がなければ事業運営も滞る状況であるため、適切な料金改定を行い、健全な事業運営を行う必要がある。</t>
    <rPh sb="28" eb="29">
      <t>ド</t>
    </rPh>
    <rPh sb="29" eb="31">
      <t>ジッシ</t>
    </rPh>
    <rPh sb="49" eb="51">
      <t>チホウ</t>
    </rPh>
    <rPh sb="53" eb="55">
      <t>ザイゲン</t>
    </rPh>
    <rPh sb="89" eb="91">
      <t>トウガイ</t>
    </rPh>
    <rPh sb="91" eb="93">
      <t>ジギョウ</t>
    </rPh>
    <rPh sb="94" eb="96">
      <t>キュウスイ</t>
    </rPh>
    <rPh sb="96" eb="98">
      <t>シュウエキ</t>
    </rPh>
    <rPh sb="112" eb="114">
      <t>テイド</t>
    </rPh>
    <rPh sb="115" eb="116">
      <t>シ</t>
    </rPh>
    <rPh sb="121" eb="123">
      <t>キギョウ</t>
    </rPh>
    <rPh sb="126" eb="128">
      <t>ジョウセイ</t>
    </rPh>
    <rPh sb="129" eb="131">
      <t>シュウエキ</t>
    </rPh>
    <rPh sb="132" eb="134">
      <t>サユウ</t>
    </rPh>
    <rPh sb="144" eb="147">
      <t>シュウエキテキ</t>
    </rPh>
    <rPh sb="147" eb="149">
      <t>シュウシ</t>
    </rPh>
    <rPh sb="149" eb="151">
      <t>ヒリツ</t>
    </rPh>
    <rPh sb="156" eb="158">
      <t>レイワ</t>
    </rPh>
    <rPh sb="158" eb="160">
      <t>ガンネン</t>
    </rPh>
    <rPh sb="160" eb="161">
      <t>ド</t>
    </rPh>
    <rPh sb="167" eb="170">
      <t>サクネンド</t>
    </rPh>
    <rPh sb="172" eb="174">
      <t>カイゼン</t>
    </rPh>
    <rPh sb="181" eb="182">
      <t>チカ</t>
    </rPh>
    <rPh sb="183" eb="185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</si>
</sst>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1.69</c:v>
                </c:pt>
                <c:pt idx="2">
                  <c:v>0.22</c:v>
                </c:pt>
                <c:pt idx="3">
                  <c:v>0.46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A-4FFE-9CEA-35451F1FF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A-4FFE-9CEA-35451F1FF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73.400000000000006</c:v>
                </c:pt>
                <c:pt idx="1">
                  <c:v>64.48</c:v>
                </c:pt>
                <c:pt idx="2">
                  <c:v>75.010000000000005</c:v>
                </c:pt>
                <c:pt idx="3">
                  <c:v>65.08</c:v>
                </c:pt>
                <c:pt idx="4">
                  <c:v>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26C-8E05-850F4DDE2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D-426C-8E05-850F4DDE2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77.39</c:v>
                </c:pt>
                <c:pt idx="1">
                  <c:v>71.489999999999995</c:v>
                </c:pt>
                <c:pt idx="2">
                  <c:v>67.39</c:v>
                </c:pt>
                <c:pt idx="3">
                  <c:v>74.77</c:v>
                </c:pt>
                <c:pt idx="4">
                  <c:v>72.48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7-4E0F-ACB2-10742170F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A7-4E0F-ACB2-10742170F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71.7</c:v>
                </c:pt>
                <c:pt idx="1">
                  <c:v>67.760000000000005</c:v>
                </c:pt>
                <c:pt idx="2">
                  <c:v>88.78</c:v>
                </c:pt>
                <c:pt idx="3">
                  <c:v>94.67</c:v>
                </c:pt>
                <c:pt idx="4">
                  <c:v>99.03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BDC-8A01-8EAB24D51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8-4BDC-8A01-8EAB24D51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D-4F5D-9150-C61493C19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D-4F5D-9150-C61493C19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2-4FC8-BB5F-CE3FA25D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2-4FC8-BB5F-CE3FA25D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7-408B-B7A1-61EC67727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7-408B-B7A1-61EC67727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D-47EB-9613-57D40CDC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D-47EB-9613-57D40CDC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1123.51</c:v>
                </c:pt>
                <c:pt idx="1">
                  <c:v>1218.81</c:v>
                </c:pt>
                <c:pt idx="2">
                  <c:v>1020.76</c:v>
                </c:pt>
                <c:pt idx="3">
                  <c:v>1058.49</c:v>
                </c:pt>
                <c:pt idx="4">
                  <c:v>1062.6199999999999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F-47BB-A905-88FE8DFB8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F-47BB-A905-88FE8DFB8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70.53</c:v>
                </c:pt>
                <c:pt idx="1">
                  <c:v>63.39</c:v>
                </c:pt>
                <c:pt idx="2">
                  <c:v>74.92</c:v>
                </c:pt>
                <c:pt idx="3">
                  <c:v>76.91</c:v>
                </c:pt>
                <c:pt idx="4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C-4509-BAAA-461D01F80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C-4509-BAAA-461D01F80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197.35</c:v>
                </c:pt>
                <c:pt idx="1">
                  <c:v>219.22</c:v>
                </c:pt>
                <c:pt idx="2">
                  <c:v>197.61</c:v>
                </c:pt>
                <c:pt idx="3">
                  <c:v>194.85</c:v>
                </c:pt>
                <c:pt idx="4">
                  <c:v>184.34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B-4175-9B7F-3E816796C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B-4175-9B7F-3E816796C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2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2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5" t="str">
        <f>データ!H6</f>
        <v>山梨県　中央市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31010</v>
      </c>
      <c r="AM8" s="51"/>
      <c r="AN8" s="51"/>
      <c r="AO8" s="51"/>
      <c r="AP8" s="51"/>
      <c r="AQ8" s="51"/>
      <c r="AR8" s="51"/>
      <c r="AS8" s="51"/>
      <c r="AT8" s="47">
        <f>データ!$S$6</f>
        <v>31.69</v>
      </c>
      <c r="AU8" s="47"/>
      <c r="AV8" s="47"/>
      <c r="AW8" s="47"/>
      <c r="AX8" s="47"/>
      <c r="AY8" s="47"/>
      <c r="AZ8" s="47"/>
      <c r="BA8" s="47"/>
      <c r="BB8" s="47">
        <f>データ!$T$6</f>
        <v>978.54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10.72</v>
      </c>
      <c r="Q10" s="47"/>
      <c r="R10" s="47"/>
      <c r="S10" s="47"/>
      <c r="T10" s="47"/>
      <c r="U10" s="47"/>
      <c r="V10" s="47"/>
      <c r="W10" s="51">
        <f>データ!$Q$6</f>
        <v>2695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3321</v>
      </c>
      <c r="AM10" s="51"/>
      <c r="AN10" s="51"/>
      <c r="AO10" s="51"/>
      <c r="AP10" s="51"/>
      <c r="AQ10" s="51"/>
      <c r="AR10" s="51"/>
      <c r="AS10" s="51"/>
      <c r="AT10" s="47">
        <f>データ!$V$6</f>
        <v>8.3000000000000007</v>
      </c>
      <c r="AU10" s="47"/>
      <c r="AV10" s="47"/>
      <c r="AW10" s="47"/>
      <c r="AX10" s="47"/>
      <c r="AY10" s="47"/>
      <c r="AZ10" s="47"/>
      <c r="BA10" s="47"/>
      <c r="BB10" s="47">
        <f>データ!$W$6</f>
        <v>400.12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2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2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114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2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2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115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dQsrzY9NgSklxSZEFCQT4vS2Qno8kJw8ONusHyUjYXYOspH08zJFCRVBzUFq73JDZ3kRQawozu1EikllbmKkkw==" saltValue="KEG/tLaeYxNSjSE3MKRST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2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2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2">
      <c r="A6" s="29" t="s">
        <v>95</v>
      </c>
      <c r="B6" s="34">
        <f>B7</f>
        <v>2019</v>
      </c>
      <c r="C6" s="34">
        <f t="shared" ref="C6:W6" si="3">C7</f>
        <v>192147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山梨県　中央市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10.72</v>
      </c>
      <c r="Q6" s="35">
        <f t="shared" si="3"/>
        <v>2695</v>
      </c>
      <c r="R6" s="35">
        <f t="shared" si="3"/>
        <v>31010</v>
      </c>
      <c r="S6" s="35">
        <f t="shared" si="3"/>
        <v>31.69</v>
      </c>
      <c r="T6" s="35">
        <f t="shared" si="3"/>
        <v>978.54</v>
      </c>
      <c r="U6" s="35">
        <f t="shared" si="3"/>
        <v>3321</v>
      </c>
      <c r="V6" s="35">
        <f t="shared" si="3"/>
        <v>8.3000000000000007</v>
      </c>
      <c r="W6" s="35">
        <f t="shared" si="3"/>
        <v>400.12</v>
      </c>
      <c r="X6" s="36">
        <f>IF(X7="",NA(),X7)</f>
        <v>71.7</v>
      </c>
      <c r="Y6" s="36">
        <f t="shared" ref="Y6:AG6" si="4">IF(Y7="",NA(),Y7)</f>
        <v>67.760000000000005</v>
      </c>
      <c r="Z6" s="36">
        <f t="shared" si="4"/>
        <v>88.78</v>
      </c>
      <c r="AA6" s="36">
        <f t="shared" si="4"/>
        <v>94.67</v>
      </c>
      <c r="AB6" s="36">
        <f t="shared" si="4"/>
        <v>99.03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1123.51</v>
      </c>
      <c r="BF6" s="36">
        <f t="shared" ref="BF6:BN6" si="7">IF(BF7="",NA(),BF7)</f>
        <v>1218.81</v>
      </c>
      <c r="BG6" s="36">
        <f t="shared" si="7"/>
        <v>1020.76</v>
      </c>
      <c r="BH6" s="36">
        <f t="shared" si="7"/>
        <v>1058.49</v>
      </c>
      <c r="BI6" s="36">
        <f t="shared" si="7"/>
        <v>1062.6199999999999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70.53</v>
      </c>
      <c r="BQ6" s="36">
        <f t="shared" ref="BQ6:BY6" si="8">IF(BQ7="",NA(),BQ7)</f>
        <v>63.39</v>
      </c>
      <c r="BR6" s="36">
        <f t="shared" si="8"/>
        <v>74.92</v>
      </c>
      <c r="BS6" s="36">
        <f t="shared" si="8"/>
        <v>76.91</v>
      </c>
      <c r="BT6" s="36">
        <f t="shared" si="8"/>
        <v>77.099999999999994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197.35</v>
      </c>
      <c r="CB6" s="36">
        <f t="shared" ref="CB6:CJ6" si="9">IF(CB7="",NA(),CB7)</f>
        <v>219.22</v>
      </c>
      <c r="CC6" s="36">
        <f t="shared" si="9"/>
        <v>197.61</v>
      </c>
      <c r="CD6" s="36">
        <f t="shared" si="9"/>
        <v>194.85</v>
      </c>
      <c r="CE6" s="36">
        <f t="shared" si="9"/>
        <v>184.34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73.400000000000006</v>
      </c>
      <c r="CM6" s="36">
        <f t="shared" ref="CM6:CU6" si="10">IF(CM7="",NA(),CM7)</f>
        <v>64.48</v>
      </c>
      <c r="CN6" s="36">
        <f t="shared" si="10"/>
        <v>75.010000000000005</v>
      </c>
      <c r="CO6" s="36">
        <f t="shared" si="10"/>
        <v>65.08</v>
      </c>
      <c r="CP6" s="36">
        <f t="shared" si="10"/>
        <v>71.87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77.39</v>
      </c>
      <c r="CX6" s="36">
        <f t="shared" ref="CX6:DF6" si="11">IF(CX7="",NA(),CX7)</f>
        <v>71.489999999999995</v>
      </c>
      <c r="CY6" s="36">
        <f t="shared" si="11"/>
        <v>67.39</v>
      </c>
      <c r="CZ6" s="36">
        <f t="shared" si="11"/>
        <v>74.77</v>
      </c>
      <c r="DA6" s="36">
        <f t="shared" si="11"/>
        <v>72.48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6">
        <f t="shared" ref="EE6:EM6" si="14">IF(EE7="",NA(),EE7)</f>
        <v>1.69</v>
      </c>
      <c r="EF6" s="36">
        <f t="shared" si="14"/>
        <v>0.22</v>
      </c>
      <c r="EG6" s="36">
        <f t="shared" si="14"/>
        <v>0.46</v>
      </c>
      <c r="EH6" s="36">
        <f t="shared" si="14"/>
        <v>0.42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2">
      <c r="A7" s="29"/>
      <c r="B7" s="38">
        <v>2019</v>
      </c>
      <c r="C7" s="38">
        <v>192147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10.72</v>
      </c>
      <c r="Q7" s="39">
        <v>2695</v>
      </c>
      <c r="R7" s="39">
        <v>31010</v>
      </c>
      <c r="S7" s="39">
        <v>31.69</v>
      </c>
      <c r="T7" s="39">
        <v>978.54</v>
      </c>
      <c r="U7" s="39">
        <v>3321</v>
      </c>
      <c r="V7" s="39">
        <v>8.3000000000000007</v>
      </c>
      <c r="W7" s="39">
        <v>400.12</v>
      </c>
      <c r="X7" s="39">
        <v>71.7</v>
      </c>
      <c r="Y7" s="39">
        <v>67.760000000000005</v>
      </c>
      <c r="Z7" s="39">
        <v>88.78</v>
      </c>
      <c r="AA7" s="39">
        <v>94.67</v>
      </c>
      <c r="AB7" s="39">
        <v>99.03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1123.51</v>
      </c>
      <c r="BF7" s="39">
        <v>1218.81</v>
      </c>
      <c r="BG7" s="39">
        <v>1020.76</v>
      </c>
      <c r="BH7" s="39">
        <v>1058.49</v>
      </c>
      <c r="BI7" s="39">
        <v>1062.6199999999999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70.53</v>
      </c>
      <c r="BQ7" s="39">
        <v>63.39</v>
      </c>
      <c r="BR7" s="39">
        <v>74.92</v>
      </c>
      <c r="BS7" s="39">
        <v>76.91</v>
      </c>
      <c r="BT7" s="39">
        <v>77.099999999999994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197.35</v>
      </c>
      <c r="CB7" s="39">
        <v>219.22</v>
      </c>
      <c r="CC7" s="39">
        <v>197.61</v>
      </c>
      <c r="CD7" s="39">
        <v>194.85</v>
      </c>
      <c r="CE7" s="39">
        <v>184.34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73.400000000000006</v>
      </c>
      <c r="CM7" s="39">
        <v>64.48</v>
      </c>
      <c r="CN7" s="39">
        <v>75.010000000000005</v>
      </c>
      <c r="CO7" s="39">
        <v>65.08</v>
      </c>
      <c r="CP7" s="39">
        <v>71.87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77.39</v>
      </c>
      <c r="CX7" s="39">
        <v>71.489999999999995</v>
      </c>
      <c r="CY7" s="39">
        <v>67.39</v>
      </c>
      <c r="CZ7" s="39">
        <v>74.77</v>
      </c>
      <c r="DA7" s="39">
        <v>72.48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1.69</v>
      </c>
      <c r="EF7" s="39">
        <v>0.22</v>
      </c>
      <c r="EG7" s="39">
        <v>0.46</v>
      </c>
      <c r="EH7" s="39">
        <v>0.42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2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2021-01-26T07:35:43Z</cp:lastPrinted>
  <dcterms:created xsi:type="dcterms:W3CDTF">2020-12-04T02:20:16Z</dcterms:created>
  <dcterms:modified xsi:type="dcterms:W3CDTF">2021-02-22T06:32:34Z</dcterms:modified>
  <cp:category/>
</cp:coreProperties>
</file>