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FJPCA219003a\Desktop\1.27〆切公営企業に係る経営比較分析表(令和元年度決算)について\町→県\"/>
    </mc:Choice>
  </mc:AlternateContent>
  <workbookProtection workbookAlgorithmName="SHA-512" workbookHashValue="Ryjsb4sl0GBPBS4JNJIXTr6KMXctBrCcdwTYpJTNZZFn3Gvruuq4KoaJZmtIifZFQq5KEVrzAcY8CXjAf/5eBQ==" workbookSaltValue="NH6Kp/AJBdRuDYk5StfSFQ==" workbookSpinCount="100000" lockStructure="1"/>
  <bookViews>
    <workbookView xWindow="0" yWindow="0" windowWidth="20490" windowHeight="7530"/>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I10" i="4"/>
  <c r="B10" i="4"/>
  <c r="BB8" i="4"/>
  <c r="AT8" i="4"/>
  <c r="AL8" i="4"/>
  <c r="AD8" i="4"/>
  <c r="W8" i="4"/>
  <c r="P8" i="4"/>
  <c r="I8" i="4"/>
  <c r="B8" i="4"/>
  <c r="B6" i="4"/>
</calcChain>
</file>

<file path=xl/sharedStrings.xml><?xml version="1.0" encoding="utf-8"?>
<sst xmlns="http://schemas.openxmlformats.org/spreadsheetml/2006/main" count="228" uniqueCount="113">
  <si>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</si>
  <si>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</si>
  <si>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</si>
  <si>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</si>
  <si>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</si>
  <si>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</si>
  <si>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</si>
  <si>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</si>
  <si>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</si>
  <si>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</si>
  <si>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</si>
  <si>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</si>
  <si>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</si>
  <si>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</si>
  <si>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</si>
  <si>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</si>
  <si>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</si>
  <si>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</si>
  <si>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</si>
  <si>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</si>
  <si>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</si>
  <si>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</si>
  <si>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</si>
  <si>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</si>
  <si>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</si>
  <si>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</si>
  <si>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</si>
  <si>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</si>
  <si>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</si>
  <si>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</si>
  <si>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</si>
  <si>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</si>
  <si>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</si>
  <si>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</si>
  <si>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</si>
  <si>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</si>
  <si>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</si>
  <si>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</si>
  <si>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</si>
  <si>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</si>
  <si>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</si>
  <si>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</si>
  <si>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</si>
  <si>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</si>
  <si>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</si>
  <si>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</si>
  <si>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</si>
  <si>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</si>
  <si>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</si>
  <si>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</si>
  <si>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</si>
  <si>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</si>
  <si>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</si>
  <si>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</si>
  <si>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</si>
  <si>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</si>
  <si>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</si>
  <si>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</si>
  <si>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</si>
  <si>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</si>
  <si>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</si>
  <si>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</si>
  <si>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</si>
  <si>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</si>
  <si>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</si>
  <si>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</si>
  <si>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</si>
  <si>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</si>
  <si>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</si>
  <si>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</si>
  <si>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</si>
  <si>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</si>
  <si>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</si>
  <si>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</si>
  <si>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</si>
  <si>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</si>
  <si>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</si>
  <si>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</si>
  <si>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</si>
  <si>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</si>
  <si>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</si>
  <si>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</si>
  <si>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</si>
  <si>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</si>
  <si>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</si>
  <si>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</si>
  <si>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</si>
  <si>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</si>
  <si>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</si>
  <si>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</si>
  <si>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</si>
  <si>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</si>
  <si>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</si>
  <si>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山梨県　富士川町</t>
  </si>
  <si>
    <t>法適用</t>
  </si>
  <si>
    <t>水道事業</t>
  </si>
  <si>
    <t>末端給水事業</t>
  </si>
  <si>
    <t>A7</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</si>
  <si>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</si>
  <si>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</si>
  <si>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</si>
  <si>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</si>
  <si>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</si>
  <si>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</si>
  <si>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</si>
  <si>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</si>
  <si>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</si>
  <si>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</si>
  <si>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</si>
  <si>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</si>
  <si>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有収率が減少している中、老朽化に伴う設備更新工事は常に進めていかなければならない。ただし、将来的な人口減少は避けられないため、ダウンサイジングや施設の統廃合を含めて、優先順位をつけて検討していかなくてはならない。</t>
    <rPh sb="1" eb="4">
      <t>ユウシュウリツ</t>
    </rPh>
    <rPh sb="5" eb="7">
      <t>ゲンショウ</t>
    </rPh>
    <rPh sb="11" eb="12">
      <t>ナカ</t>
    </rPh>
    <rPh sb="13" eb="15">
      <t>ロウキュウ</t>
    </rPh>
    <rPh sb="46" eb="49">
      <t>ショウライテキ</t>
    </rPh>
    <rPh sb="50" eb="52">
      <t>ジンコウ</t>
    </rPh>
    <rPh sb="52" eb="54">
      <t>ゲンショウ</t>
    </rPh>
    <rPh sb="55" eb="56">
      <t>サ</t>
    </rPh>
    <rPh sb="73" eb="75">
      <t>シセツ</t>
    </rPh>
    <rPh sb="76" eb="79">
      <t>トウハイゴウ</t>
    </rPh>
    <rPh sb="80" eb="81">
      <t>フク</t>
    </rPh>
    <rPh sb="84" eb="86">
      <t>ユウセン</t>
    </rPh>
    <rPh sb="86" eb="88">
      <t>ジュンイ</t>
    </rPh>
    <rPh sb="92" eb="94">
      <t>ケントウ</t>
    </rPh>
    <phoneticPr fontId="4"/>
  </si>
  <si>
    <t>　人口減少により、給水収益は減っているものの、経営の効率化に努めたことにより、前年より比率も上がり100％を超えた黒字経営を維持している。しかし、平成29年に統合した旧簡易水道の区域で漏水が発生していることから、有収率については年々減少している。また、各施設の更新も必要になるため、前年以上に経営改善を図ることが必要と考えている。</t>
    <rPh sb="1" eb="3">
      <t>ジンコウ</t>
    </rPh>
    <rPh sb="3" eb="5">
      <t>ゲンショウ</t>
    </rPh>
    <rPh sb="9" eb="11">
      <t>キュウスイ</t>
    </rPh>
    <rPh sb="11" eb="13">
      <t>シュウエキ</t>
    </rPh>
    <rPh sb="14" eb="15">
      <t>ヘ</t>
    </rPh>
    <rPh sb="23" eb="25">
      <t>ケイエイ</t>
    </rPh>
    <rPh sb="26" eb="29">
      <t>コウリツカ</t>
    </rPh>
    <rPh sb="30" eb="31">
      <t>ツト</t>
    </rPh>
    <rPh sb="73" eb="75">
      <t>ヘイセイ</t>
    </rPh>
    <rPh sb="77" eb="78">
      <t>ネン</t>
    </rPh>
    <rPh sb="95" eb="97">
      <t>ハッセイ</t>
    </rPh>
    <rPh sb="106" eb="109">
      <t>ユウシュウリツ</t>
    </rPh>
    <rPh sb="114" eb="116">
      <t>ネンネン</t>
    </rPh>
    <rPh sb="116" eb="118">
      <t>ゲンショウ</t>
    </rPh>
    <rPh sb="126" eb="129">
      <t>カクシセツ</t>
    </rPh>
    <rPh sb="133" eb="135">
      <t>ヒツヨウ</t>
    </rPh>
    <phoneticPr fontId="4"/>
  </si>
  <si>
    <t>　数値上で見れば、黒字経営を継続しており、経営状況は良好と判断できるが、給水収益の減少や、漏水の解消・施設の更新に係る費用等を鑑みれば、更なる効率化・健全化を進めていかなければならない。現在、水道ビジョン、経営戦略の策定準備を進めており、これらに基づいた中長期的な経営方法を模索していくことが必要である。</t>
    <rPh sb="1" eb="3">
      <t>スウチ</t>
    </rPh>
    <rPh sb="3" eb="4">
      <t>ジョウ</t>
    </rPh>
    <rPh sb="5" eb="6">
      <t>ミ</t>
    </rPh>
    <rPh sb="14" eb="16">
      <t>ケイゾク</t>
    </rPh>
    <rPh sb="21" eb="23">
      <t>ケイエイ</t>
    </rPh>
    <rPh sb="23" eb="25">
      <t>ジョウキョウ</t>
    </rPh>
    <rPh sb="26" eb="28">
      <t>リョウコウ</t>
    </rPh>
    <rPh sb="29" eb="31">
      <t>ハンダン</t>
    </rPh>
    <rPh sb="36" eb="38">
      <t>キュウスイ</t>
    </rPh>
    <rPh sb="38" eb="40">
      <t>シュウエキ</t>
    </rPh>
    <rPh sb="41" eb="43">
      <t>ゲンショウ</t>
    </rPh>
    <rPh sb="45" eb="47">
      <t>ロウスイ</t>
    </rPh>
    <rPh sb="48" eb="50">
      <t>カイショウ</t>
    </rPh>
    <rPh sb="51" eb="53">
      <t>シセツ</t>
    </rPh>
    <rPh sb="54" eb="56">
      <t>コウシン</t>
    </rPh>
    <rPh sb="57" eb="58">
      <t>カカ</t>
    </rPh>
    <rPh sb="59" eb="61">
      <t>ヒヨウ</t>
    </rPh>
    <rPh sb="61" eb="62">
      <t>ナド</t>
    </rPh>
    <rPh sb="63" eb="64">
      <t>カンガ</t>
    </rPh>
    <rPh sb="93" eb="95">
      <t>ゲンザイ</t>
    </rPh>
    <rPh sb="96" eb="98">
      <t>スイドウ</t>
    </rPh>
    <rPh sb="103" eb="105">
      <t>ケイエイ</t>
    </rPh>
    <rPh sb="105" eb="107">
      <t>センリャク</t>
    </rPh>
    <rPh sb="108" eb="110">
      <t>サクテイ</t>
    </rPh>
    <rPh sb="110" eb="112">
      <t>ジュンビ</t>
    </rPh>
    <rPh sb="113" eb="114">
      <t>スス</t>
    </rPh>
    <rPh sb="123" eb="124">
      <t>モト</t>
    </rPh>
    <rPh sb="127" eb="131">
      <t>チュウチョウキテキ</t>
    </rPh>
    <rPh sb="132" eb="134">
      <t>ケイエイ</t>
    </rPh>
    <rPh sb="134" eb="136">
      <t>ホウホウ</t>
    </rPh>
    <rPh sb="137" eb="139">
      <t>モサク</t>
    </rPh>
    <rPh sb="146" eb="148">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</si>
</sst>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0.46</c:v>
                </c:pt>
                <c:pt idx="1">
                  <c:v>0.09</c:v>
                </c:pt>
                <c:pt idx="2">
                  <c:v>0.27</c:v>
                </c:pt>
                <c:pt idx="3">
                  <c:v>0.44</c:v>
                </c:pt>
                <c:pt idx="4">
                  <c:v>0.44</c:v>
                </c:pt>
              </c:numCache>
            </c:numRef>
          </c:val>
          <c:extLst>
            <c:ext xmlns:c16="http://schemas.microsoft.com/office/drawing/2014/chart" uri="{C3380CC4-5D6E-409C-BE32-E72D297353CC}">
              <c16:uniqueId val="{00000000-ECED-4E21-A336-5BA75F9D658B}"/>
            </c:ext>
          </c:extLst>
        </c:ser>
        <c:dLbls>
          <c:showLegendKey val="0"/>
          <c:showVal val="0"/>
          <c:showCatName val="0"/>
          <c:showSerName val="0"/>
          <c:showPercent val="0"/>
          <c:showBubbleSize val="0"/>
        </c:dLbls>
        <c:gapWidth val="150"/>
        <c:axId val="169740184"/>
        <c:axId val="169740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1.65</c:v>
                </c:pt>
                <c:pt idx="1">
                  <c:v>0.47</c:v>
                </c:pt>
                <c:pt idx="2">
                  <c:v>0.39</c:v>
                </c:pt>
                <c:pt idx="3">
                  <c:v>0.43</c:v>
                </c:pt>
                <c:pt idx="4">
                  <c:v>0.42</c:v>
                </c:pt>
              </c:numCache>
            </c:numRef>
          </c:val>
          <c:smooth val="0"/>
          <c:extLst>
            <c:ext xmlns:c16="http://schemas.microsoft.com/office/drawing/2014/chart" uri="{C3380CC4-5D6E-409C-BE32-E72D297353CC}">
              <c16:uniqueId val="{00000001-ECED-4E21-A336-5BA75F9D658B}"/>
            </c:ext>
          </c:extLst>
        </c:ser>
        <c:dLbls>
          <c:showLegendKey val="0"/>
          <c:showVal val="0"/>
          <c:showCatName val="0"/>
          <c:showSerName val="0"/>
          <c:showPercent val="0"/>
          <c:showBubbleSize val="0"/>
        </c:dLbls>
        <c:marker val="1"/>
        <c:smooth val="0"/>
        <c:axId val="169740184"/>
        <c:axId val="169740968"/>
      </c:lineChart>
      <c:dateAx>
        <c:axId val="169740184"/>
        <c:scaling>
          <c:orientation val="minMax"/>
        </c:scaling>
        <c:delete val="1"/>
        <c:axPos val="b"/>
        <c:numFmt formatCode="&quot;H&quot;yy" sourceLinked="1"/>
        <c:majorTickMark val="none"/>
        <c:minorTickMark val="none"/>
        <c:tickLblPos val="none"/>
        <c:crossAx val="169740968"/>
        <c:crosses val="autoZero"/>
        <c:auto val="1"/>
        <c:lblOffset val="100"/>
        <c:baseTimeUnit val="years"/>
      </c:dateAx>
      <c:valAx>
        <c:axId val="169740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9740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64.3</c:v>
                </c:pt>
                <c:pt idx="1">
                  <c:v>65.69</c:v>
                </c:pt>
                <c:pt idx="2">
                  <c:v>80.42</c:v>
                </c:pt>
                <c:pt idx="3">
                  <c:v>82.43</c:v>
                </c:pt>
                <c:pt idx="4">
                  <c:v>81.73</c:v>
                </c:pt>
              </c:numCache>
            </c:numRef>
          </c:val>
          <c:extLst>
            <c:ext xmlns:c16="http://schemas.microsoft.com/office/drawing/2014/chart" uri="{C3380CC4-5D6E-409C-BE32-E72D297353CC}">
              <c16:uniqueId val="{00000000-DDA0-4424-AFA2-E5C66E7928E0}"/>
            </c:ext>
          </c:extLst>
        </c:ser>
        <c:dLbls>
          <c:showLegendKey val="0"/>
          <c:showVal val="0"/>
          <c:showCatName val="0"/>
          <c:showSerName val="0"/>
          <c:showPercent val="0"/>
          <c:showBubbleSize val="0"/>
        </c:dLbls>
        <c:gapWidth val="150"/>
        <c:axId val="171393952"/>
        <c:axId val="1706159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53.52</c:v>
                </c:pt>
                <c:pt idx="1">
                  <c:v>54.24</c:v>
                </c:pt>
                <c:pt idx="2">
                  <c:v>55.88</c:v>
                </c:pt>
                <c:pt idx="3">
                  <c:v>55.22</c:v>
                </c:pt>
                <c:pt idx="4">
                  <c:v>54.05</c:v>
                </c:pt>
              </c:numCache>
            </c:numRef>
          </c:val>
          <c:smooth val="0"/>
          <c:extLst>
            <c:ext xmlns:c16="http://schemas.microsoft.com/office/drawing/2014/chart" uri="{C3380CC4-5D6E-409C-BE32-E72D297353CC}">
              <c16:uniqueId val="{00000001-DDA0-4424-AFA2-E5C66E7928E0}"/>
            </c:ext>
          </c:extLst>
        </c:ser>
        <c:dLbls>
          <c:showLegendKey val="0"/>
          <c:showVal val="0"/>
          <c:showCatName val="0"/>
          <c:showSerName val="0"/>
          <c:showPercent val="0"/>
          <c:showBubbleSize val="0"/>
        </c:dLbls>
        <c:marker val="1"/>
        <c:smooth val="0"/>
        <c:axId val="171393952"/>
        <c:axId val="170615928"/>
      </c:lineChart>
      <c:dateAx>
        <c:axId val="171393952"/>
        <c:scaling>
          <c:orientation val="minMax"/>
        </c:scaling>
        <c:delete val="1"/>
        <c:axPos val="b"/>
        <c:numFmt formatCode="&quot;H&quot;yy" sourceLinked="1"/>
        <c:majorTickMark val="none"/>
        <c:minorTickMark val="none"/>
        <c:tickLblPos val="none"/>
        <c:crossAx val="170615928"/>
        <c:crosses val="autoZero"/>
        <c:auto val="1"/>
        <c:lblOffset val="100"/>
        <c:baseTimeUnit val="years"/>
      </c:dateAx>
      <c:valAx>
        <c:axId val="170615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1393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88.78</c:v>
                </c:pt>
                <c:pt idx="1">
                  <c:v>87.63</c:v>
                </c:pt>
                <c:pt idx="2">
                  <c:v>79.22</c:v>
                </c:pt>
                <c:pt idx="3">
                  <c:v>75.72</c:v>
                </c:pt>
                <c:pt idx="4">
                  <c:v>73.430000000000007</c:v>
                </c:pt>
              </c:numCache>
            </c:numRef>
          </c:val>
          <c:extLst>
            <c:ext xmlns:c16="http://schemas.microsoft.com/office/drawing/2014/chart" uri="{C3380CC4-5D6E-409C-BE32-E72D297353CC}">
              <c16:uniqueId val="{00000000-6F53-47C1-900F-574A3FC880C8}"/>
            </c:ext>
          </c:extLst>
        </c:ser>
        <c:dLbls>
          <c:showLegendKey val="0"/>
          <c:showVal val="0"/>
          <c:showCatName val="0"/>
          <c:showSerName val="0"/>
          <c:showPercent val="0"/>
          <c:showBubbleSize val="0"/>
        </c:dLbls>
        <c:gapWidth val="150"/>
        <c:axId val="170618280"/>
        <c:axId val="1706186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81.459999999999994</c:v>
                </c:pt>
                <c:pt idx="1">
                  <c:v>81.680000000000007</c:v>
                </c:pt>
                <c:pt idx="2">
                  <c:v>80.989999999999995</c:v>
                </c:pt>
                <c:pt idx="3">
                  <c:v>80.930000000000007</c:v>
                </c:pt>
                <c:pt idx="4">
                  <c:v>80.510000000000005</c:v>
                </c:pt>
              </c:numCache>
            </c:numRef>
          </c:val>
          <c:smooth val="0"/>
          <c:extLst>
            <c:ext xmlns:c16="http://schemas.microsoft.com/office/drawing/2014/chart" uri="{C3380CC4-5D6E-409C-BE32-E72D297353CC}">
              <c16:uniqueId val="{00000001-6F53-47C1-900F-574A3FC880C8}"/>
            </c:ext>
          </c:extLst>
        </c:ser>
        <c:dLbls>
          <c:showLegendKey val="0"/>
          <c:showVal val="0"/>
          <c:showCatName val="0"/>
          <c:showSerName val="0"/>
          <c:showPercent val="0"/>
          <c:showBubbleSize val="0"/>
        </c:dLbls>
        <c:marker val="1"/>
        <c:smooth val="0"/>
        <c:axId val="170618280"/>
        <c:axId val="170618672"/>
      </c:lineChart>
      <c:dateAx>
        <c:axId val="170618280"/>
        <c:scaling>
          <c:orientation val="minMax"/>
        </c:scaling>
        <c:delete val="1"/>
        <c:axPos val="b"/>
        <c:numFmt formatCode="&quot;H&quot;yy" sourceLinked="1"/>
        <c:majorTickMark val="none"/>
        <c:minorTickMark val="none"/>
        <c:tickLblPos val="none"/>
        <c:crossAx val="170618672"/>
        <c:crosses val="autoZero"/>
        <c:auto val="1"/>
        <c:lblOffset val="100"/>
        <c:baseTimeUnit val="years"/>
      </c:dateAx>
      <c:valAx>
        <c:axId val="170618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0618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112</c:v>
                </c:pt>
                <c:pt idx="1">
                  <c:v>113.11</c:v>
                </c:pt>
                <c:pt idx="2">
                  <c:v>103.19</c:v>
                </c:pt>
                <c:pt idx="3">
                  <c:v>106.42</c:v>
                </c:pt>
                <c:pt idx="4">
                  <c:v>111.18</c:v>
                </c:pt>
              </c:numCache>
            </c:numRef>
          </c:val>
          <c:extLst>
            <c:ext xmlns:c16="http://schemas.microsoft.com/office/drawing/2014/chart" uri="{C3380CC4-5D6E-409C-BE32-E72D297353CC}">
              <c16:uniqueId val="{00000000-9B97-49E8-8EDB-E8B0B93E8A36}"/>
            </c:ext>
          </c:extLst>
        </c:ser>
        <c:dLbls>
          <c:showLegendKey val="0"/>
          <c:showVal val="0"/>
          <c:showCatName val="0"/>
          <c:showSerName val="0"/>
          <c:showPercent val="0"/>
          <c:showBubbleSize val="0"/>
        </c:dLbls>
        <c:gapWidth val="150"/>
        <c:axId val="170617888"/>
        <c:axId val="1706127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111.06</c:v>
                </c:pt>
                <c:pt idx="1">
                  <c:v>111.34</c:v>
                </c:pt>
                <c:pt idx="2">
                  <c:v>110.02</c:v>
                </c:pt>
                <c:pt idx="3">
                  <c:v>108.76</c:v>
                </c:pt>
                <c:pt idx="4">
                  <c:v>108.46</c:v>
                </c:pt>
              </c:numCache>
            </c:numRef>
          </c:val>
          <c:smooth val="0"/>
          <c:extLst>
            <c:ext xmlns:c16="http://schemas.microsoft.com/office/drawing/2014/chart" uri="{C3380CC4-5D6E-409C-BE32-E72D297353CC}">
              <c16:uniqueId val="{00000001-9B97-49E8-8EDB-E8B0B93E8A36}"/>
            </c:ext>
          </c:extLst>
        </c:ser>
        <c:dLbls>
          <c:showLegendKey val="0"/>
          <c:showVal val="0"/>
          <c:showCatName val="0"/>
          <c:showSerName val="0"/>
          <c:showPercent val="0"/>
          <c:showBubbleSize val="0"/>
        </c:dLbls>
        <c:marker val="1"/>
        <c:smooth val="0"/>
        <c:axId val="170617888"/>
        <c:axId val="170612792"/>
      </c:lineChart>
      <c:dateAx>
        <c:axId val="170617888"/>
        <c:scaling>
          <c:orientation val="minMax"/>
        </c:scaling>
        <c:delete val="1"/>
        <c:axPos val="b"/>
        <c:numFmt formatCode="&quot;H&quot;yy" sourceLinked="1"/>
        <c:majorTickMark val="none"/>
        <c:minorTickMark val="none"/>
        <c:tickLblPos val="none"/>
        <c:crossAx val="170612792"/>
        <c:crosses val="autoZero"/>
        <c:auto val="1"/>
        <c:lblOffset val="100"/>
        <c:baseTimeUnit val="years"/>
      </c:dateAx>
      <c:valAx>
        <c:axId val="17061279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70617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50.52</c:v>
                </c:pt>
                <c:pt idx="1">
                  <c:v>52.1</c:v>
                </c:pt>
                <c:pt idx="2">
                  <c:v>47.59</c:v>
                </c:pt>
                <c:pt idx="3">
                  <c:v>49.35</c:v>
                </c:pt>
                <c:pt idx="4">
                  <c:v>51.07</c:v>
                </c:pt>
              </c:numCache>
            </c:numRef>
          </c:val>
          <c:extLst>
            <c:ext xmlns:c16="http://schemas.microsoft.com/office/drawing/2014/chart" uri="{C3380CC4-5D6E-409C-BE32-E72D297353CC}">
              <c16:uniqueId val="{00000000-C223-4B93-BAC1-D1284D9B8AE4}"/>
            </c:ext>
          </c:extLst>
        </c:ser>
        <c:dLbls>
          <c:showLegendKey val="0"/>
          <c:showVal val="0"/>
          <c:showCatName val="0"/>
          <c:showSerName val="0"/>
          <c:showPercent val="0"/>
          <c:showBubbleSize val="0"/>
        </c:dLbls>
        <c:gapWidth val="150"/>
        <c:axId val="170613184"/>
        <c:axId val="170616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47.7</c:v>
                </c:pt>
                <c:pt idx="1">
                  <c:v>48.14</c:v>
                </c:pt>
                <c:pt idx="2">
                  <c:v>46.61</c:v>
                </c:pt>
                <c:pt idx="3">
                  <c:v>47.97</c:v>
                </c:pt>
                <c:pt idx="4">
                  <c:v>49.12</c:v>
                </c:pt>
              </c:numCache>
            </c:numRef>
          </c:val>
          <c:smooth val="0"/>
          <c:extLst>
            <c:ext xmlns:c16="http://schemas.microsoft.com/office/drawing/2014/chart" uri="{C3380CC4-5D6E-409C-BE32-E72D297353CC}">
              <c16:uniqueId val="{00000001-C223-4B93-BAC1-D1284D9B8AE4}"/>
            </c:ext>
          </c:extLst>
        </c:ser>
        <c:dLbls>
          <c:showLegendKey val="0"/>
          <c:showVal val="0"/>
          <c:showCatName val="0"/>
          <c:showSerName val="0"/>
          <c:showPercent val="0"/>
          <c:showBubbleSize val="0"/>
        </c:dLbls>
        <c:marker val="1"/>
        <c:smooth val="0"/>
        <c:axId val="170613184"/>
        <c:axId val="170616712"/>
      </c:lineChart>
      <c:dateAx>
        <c:axId val="170613184"/>
        <c:scaling>
          <c:orientation val="minMax"/>
        </c:scaling>
        <c:delete val="1"/>
        <c:axPos val="b"/>
        <c:numFmt formatCode="&quot;H&quot;yy" sourceLinked="1"/>
        <c:majorTickMark val="none"/>
        <c:minorTickMark val="none"/>
        <c:tickLblPos val="none"/>
        <c:crossAx val="170616712"/>
        <c:crosses val="autoZero"/>
        <c:auto val="1"/>
        <c:lblOffset val="100"/>
        <c:baseTimeUnit val="years"/>
      </c:dateAx>
      <c:valAx>
        <c:axId val="170616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0613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1.53</c:v>
                </c:pt>
                <c:pt idx="1">
                  <c:v>1.41</c:v>
                </c:pt>
                <c:pt idx="2">
                  <c:v>1.22</c:v>
                </c:pt>
                <c:pt idx="3">
                  <c:v>1.27</c:v>
                </c:pt>
                <c:pt idx="4">
                  <c:v>1.27</c:v>
                </c:pt>
              </c:numCache>
            </c:numRef>
          </c:val>
          <c:extLst>
            <c:ext xmlns:c16="http://schemas.microsoft.com/office/drawing/2014/chart" uri="{C3380CC4-5D6E-409C-BE32-E72D297353CC}">
              <c16:uniqueId val="{00000000-3077-401F-8337-5FB5BE84D911}"/>
            </c:ext>
          </c:extLst>
        </c:ser>
        <c:dLbls>
          <c:showLegendKey val="0"/>
          <c:showVal val="0"/>
          <c:showCatName val="0"/>
          <c:showSerName val="0"/>
          <c:showPercent val="0"/>
          <c:showBubbleSize val="0"/>
        </c:dLbls>
        <c:gapWidth val="150"/>
        <c:axId val="170611616"/>
        <c:axId val="1706143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7.26</c:v>
                </c:pt>
                <c:pt idx="1">
                  <c:v>11.13</c:v>
                </c:pt>
                <c:pt idx="2">
                  <c:v>10.84</c:v>
                </c:pt>
                <c:pt idx="3">
                  <c:v>15.33</c:v>
                </c:pt>
                <c:pt idx="4">
                  <c:v>16.760000000000002</c:v>
                </c:pt>
              </c:numCache>
            </c:numRef>
          </c:val>
          <c:smooth val="0"/>
          <c:extLst>
            <c:ext xmlns:c16="http://schemas.microsoft.com/office/drawing/2014/chart" uri="{C3380CC4-5D6E-409C-BE32-E72D297353CC}">
              <c16:uniqueId val="{00000001-3077-401F-8337-5FB5BE84D911}"/>
            </c:ext>
          </c:extLst>
        </c:ser>
        <c:dLbls>
          <c:showLegendKey val="0"/>
          <c:showVal val="0"/>
          <c:showCatName val="0"/>
          <c:showSerName val="0"/>
          <c:showPercent val="0"/>
          <c:showBubbleSize val="0"/>
        </c:dLbls>
        <c:marker val="1"/>
        <c:smooth val="0"/>
        <c:axId val="170611616"/>
        <c:axId val="170614360"/>
      </c:lineChart>
      <c:dateAx>
        <c:axId val="170611616"/>
        <c:scaling>
          <c:orientation val="minMax"/>
        </c:scaling>
        <c:delete val="1"/>
        <c:axPos val="b"/>
        <c:numFmt formatCode="&quot;H&quot;yy" sourceLinked="1"/>
        <c:majorTickMark val="none"/>
        <c:minorTickMark val="none"/>
        <c:tickLblPos val="none"/>
        <c:crossAx val="170614360"/>
        <c:crosses val="autoZero"/>
        <c:auto val="1"/>
        <c:lblOffset val="100"/>
        <c:baseTimeUnit val="years"/>
      </c:dateAx>
      <c:valAx>
        <c:axId val="170614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0611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0F4-4769-A142-FD9F54B04F86}"/>
            </c:ext>
          </c:extLst>
        </c:ser>
        <c:dLbls>
          <c:showLegendKey val="0"/>
          <c:showVal val="0"/>
          <c:showCatName val="0"/>
          <c:showSerName val="0"/>
          <c:showPercent val="0"/>
          <c:showBubbleSize val="0"/>
        </c:dLbls>
        <c:gapWidth val="150"/>
        <c:axId val="170611224"/>
        <c:axId val="1713876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9.35</c:v>
                </c:pt>
                <c:pt idx="1">
                  <c:v>10.130000000000001</c:v>
                </c:pt>
                <c:pt idx="2">
                  <c:v>7.31</c:v>
                </c:pt>
                <c:pt idx="3">
                  <c:v>7.48</c:v>
                </c:pt>
                <c:pt idx="4">
                  <c:v>11.94</c:v>
                </c:pt>
              </c:numCache>
            </c:numRef>
          </c:val>
          <c:smooth val="0"/>
          <c:extLst>
            <c:ext xmlns:c16="http://schemas.microsoft.com/office/drawing/2014/chart" uri="{C3380CC4-5D6E-409C-BE32-E72D297353CC}">
              <c16:uniqueId val="{00000001-B0F4-4769-A142-FD9F54B04F86}"/>
            </c:ext>
          </c:extLst>
        </c:ser>
        <c:dLbls>
          <c:showLegendKey val="0"/>
          <c:showVal val="0"/>
          <c:showCatName val="0"/>
          <c:showSerName val="0"/>
          <c:showPercent val="0"/>
          <c:showBubbleSize val="0"/>
        </c:dLbls>
        <c:marker val="1"/>
        <c:smooth val="0"/>
        <c:axId val="170611224"/>
        <c:axId val="171387680"/>
      </c:lineChart>
      <c:dateAx>
        <c:axId val="170611224"/>
        <c:scaling>
          <c:orientation val="minMax"/>
        </c:scaling>
        <c:delete val="1"/>
        <c:axPos val="b"/>
        <c:numFmt formatCode="&quot;H&quot;yy" sourceLinked="1"/>
        <c:majorTickMark val="none"/>
        <c:minorTickMark val="none"/>
        <c:tickLblPos val="none"/>
        <c:crossAx val="171387680"/>
        <c:crosses val="autoZero"/>
        <c:auto val="1"/>
        <c:lblOffset val="100"/>
        <c:baseTimeUnit val="years"/>
      </c:dateAx>
      <c:valAx>
        <c:axId val="17138768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70611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778.79</c:v>
                </c:pt>
                <c:pt idx="1">
                  <c:v>1077.71</c:v>
                </c:pt>
                <c:pt idx="2">
                  <c:v>496.34</c:v>
                </c:pt>
                <c:pt idx="3">
                  <c:v>548.19000000000005</c:v>
                </c:pt>
                <c:pt idx="4">
                  <c:v>583.97</c:v>
                </c:pt>
              </c:numCache>
            </c:numRef>
          </c:val>
          <c:extLst>
            <c:ext xmlns:c16="http://schemas.microsoft.com/office/drawing/2014/chart" uri="{C3380CC4-5D6E-409C-BE32-E72D297353CC}">
              <c16:uniqueId val="{00000000-CFF7-47D7-AAA7-C85BD3033FE5}"/>
            </c:ext>
          </c:extLst>
        </c:ser>
        <c:dLbls>
          <c:showLegendKey val="0"/>
          <c:showVal val="0"/>
          <c:showCatName val="0"/>
          <c:showSerName val="0"/>
          <c:showPercent val="0"/>
          <c:showBubbleSize val="0"/>
        </c:dLbls>
        <c:gapWidth val="150"/>
        <c:axId val="171388072"/>
        <c:axId val="171389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398.29</c:v>
                </c:pt>
                <c:pt idx="1">
                  <c:v>388.67</c:v>
                </c:pt>
                <c:pt idx="2">
                  <c:v>355.27</c:v>
                </c:pt>
                <c:pt idx="3">
                  <c:v>359.7</c:v>
                </c:pt>
                <c:pt idx="4">
                  <c:v>362.93</c:v>
                </c:pt>
              </c:numCache>
            </c:numRef>
          </c:val>
          <c:smooth val="0"/>
          <c:extLst>
            <c:ext xmlns:c16="http://schemas.microsoft.com/office/drawing/2014/chart" uri="{C3380CC4-5D6E-409C-BE32-E72D297353CC}">
              <c16:uniqueId val="{00000001-CFF7-47D7-AAA7-C85BD3033FE5}"/>
            </c:ext>
          </c:extLst>
        </c:ser>
        <c:dLbls>
          <c:showLegendKey val="0"/>
          <c:showVal val="0"/>
          <c:showCatName val="0"/>
          <c:showSerName val="0"/>
          <c:showPercent val="0"/>
          <c:showBubbleSize val="0"/>
        </c:dLbls>
        <c:marker val="1"/>
        <c:smooth val="0"/>
        <c:axId val="171388072"/>
        <c:axId val="171389640"/>
      </c:lineChart>
      <c:dateAx>
        <c:axId val="171388072"/>
        <c:scaling>
          <c:orientation val="minMax"/>
        </c:scaling>
        <c:delete val="1"/>
        <c:axPos val="b"/>
        <c:numFmt formatCode="&quot;H&quot;yy" sourceLinked="1"/>
        <c:majorTickMark val="none"/>
        <c:minorTickMark val="none"/>
        <c:tickLblPos val="none"/>
        <c:crossAx val="171389640"/>
        <c:crosses val="autoZero"/>
        <c:auto val="1"/>
        <c:lblOffset val="100"/>
        <c:baseTimeUnit val="years"/>
      </c:dateAx>
      <c:valAx>
        <c:axId val="17138964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71388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170.66</c:v>
                </c:pt>
                <c:pt idx="1">
                  <c:v>154.33000000000001</c:v>
                </c:pt>
                <c:pt idx="2">
                  <c:v>393.05</c:v>
                </c:pt>
                <c:pt idx="3">
                  <c:v>367.6</c:v>
                </c:pt>
                <c:pt idx="4">
                  <c:v>347.98</c:v>
                </c:pt>
              </c:numCache>
            </c:numRef>
          </c:val>
          <c:extLst>
            <c:ext xmlns:c16="http://schemas.microsoft.com/office/drawing/2014/chart" uri="{C3380CC4-5D6E-409C-BE32-E72D297353CC}">
              <c16:uniqueId val="{00000000-294E-4159-9C5F-D7243FDF2FA0}"/>
            </c:ext>
          </c:extLst>
        </c:ser>
        <c:dLbls>
          <c:showLegendKey val="0"/>
          <c:showVal val="0"/>
          <c:showCatName val="0"/>
          <c:showSerName val="0"/>
          <c:showPercent val="0"/>
          <c:showBubbleSize val="0"/>
        </c:dLbls>
        <c:gapWidth val="150"/>
        <c:axId val="171392776"/>
        <c:axId val="1713916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431</c:v>
                </c:pt>
                <c:pt idx="1">
                  <c:v>422.5</c:v>
                </c:pt>
                <c:pt idx="2">
                  <c:v>458.27</c:v>
                </c:pt>
                <c:pt idx="3">
                  <c:v>447.01</c:v>
                </c:pt>
                <c:pt idx="4">
                  <c:v>439.05</c:v>
                </c:pt>
              </c:numCache>
            </c:numRef>
          </c:val>
          <c:smooth val="0"/>
          <c:extLst>
            <c:ext xmlns:c16="http://schemas.microsoft.com/office/drawing/2014/chart" uri="{C3380CC4-5D6E-409C-BE32-E72D297353CC}">
              <c16:uniqueId val="{00000001-294E-4159-9C5F-D7243FDF2FA0}"/>
            </c:ext>
          </c:extLst>
        </c:ser>
        <c:dLbls>
          <c:showLegendKey val="0"/>
          <c:showVal val="0"/>
          <c:showCatName val="0"/>
          <c:showSerName val="0"/>
          <c:showPercent val="0"/>
          <c:showBubbleSize val="0"/>
        </c:dLbls>
        <c:marker val="1"/>
        <c:smooth val="0"/>
        <c:axId val="171392776"/>
        <c:axId val="171391600"/>
      </c:lineChart>
      <c:dateAx>
        <c:axId val="171392776"/>
        <c:scaling>
          <c:orientation val="minMax"/>
        </c:scaling>
        <c:delete val="1"/>
        <c:axPos val="b"/>
        <c:numFmt formatCode="&quot;H&quot;yy" sourceLinked="1"/>
        <c:majorTickMark val="none"/>
        <c:minorTickMark val="none"/>
        <c:tickLblPos val="none"/>
        <c:crossAx val="171391600"/>
        <c:crosses val="autoZero"/>
        <c:auto val="1"/>
        <c:lblOffset val="100"/>
        <c:baseTimeUnit val="years"/>
      </c:dateAx>
      <c:valAx>
        <c:axId val="17139160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71392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107.2</c:v>
                </c:pt>
                <c:pt idx="1">
                  <c:v>108.69</c:v>
                </c:pt>
                <c:pt idx="2">
                  <c:v>93.37</c:v>
                </c:pt>
                <c:pt idx="3">
                  <c:v>96.06</c:v>
                </c:pt>
                <c:pt idx="4">
                  <c:v>101.39</c:v>
                </c:pt>
              </c:numCache>
            </c:numRef>
          </c:val>
          <c:extLst>
            <c:ext xmlns:c16="http://schemas.microsoft.com/office/drawing/2014/chart" uri="{C3380CC4-5D6E-409C-BE32-E72D297353CC}">
              <c16:uniqueId val="{00000000-05F1-4608-945E-A83DC9EA9425}"/>
            </c:ext>
          </c:extLst>
        </c:ser>
        <c:dLbls>
          <c:showLegendKey val="0"/>
          <c:showVal val="0"/>
          <c:showCatName val="0"/>
          <c:showSerName val="0"/>
          <c:showPercent val="0"/>
          <c:showBubbleSize val="0"/>
        </c:dLbls>
        <c:gapWidth val="150"/>
        <c:axId val="171393168"/>
        <c:axId val="1713947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100.82</c:v>
                </c:pt>
                <c:pt idx="1">
                  <c:v>101.64</c:v>
                </c:pt>
                <c:pt idx="2">
                  <c:v>96.77</c:v>
                </c:pt>
                <c:pt idx="3">
                  <c:v>95.81</c:v>
                </c:pt>
                <c:pt idx="4">
                  <c:v>95.26</c:v>
                </c:pt>
              </c:numCache>
            </c:numRef>
          </c:val>
          <c:smooth val="0"/>
          <c:extLst>
            <c:ext xmlns:c16="http://schemas.microsoft.com/office/drawing/2014/chart" uri="{C3380CC4-5D6E-409C-BE32-E72D297353CC}">
              <c16:uniqueId val="{00000001-05F1-4608-945E-A83DC9EA9425}"/>
            </c:ext>
          </c:extLst>
        </c:ser>
        <c:dLbls>
          <c:showLegendKey val="0"/>
          <c:showVal val="0"/>
          <c:showCatName val="0"/>
          <c:showSerName val="0"/>
          <c:showPercent val="0"/>
          <c:showBubbleSize val="0"/>
        </c:dLbls>
        <c:marker val="1"/>
        <c:smooth val="0"/>
        <c:axId val="171393168"/>
        <c:axId val="171394736"/>
      </c:lineChart>
      <c:dateAx>
        <c:axId val="171393168"/>
        <c:scaling>
          <c:orientation val="minMax"/>
        </c:scaling>
        <c:delete val="1"/>
        <c:axPos val="b"/>
        <c:numFmt formatCode="&quot;H&quot;yy" sourceLinked="1"/>
        <c:majorTickMark val="none"/>
        <c:minorTickMark val="none"/>
        <c:tickLblPos val="none"/>
        <c:crossAx val="171394736"/>
        <c:crosses val="autoZero"/>
        <c:auto val="1"/>
        <c:lblOffset val="100"/>
        <c:baseTimeUnit val="years"/>
      </c:dateAx>
      <c:valAx>
        <c:axId val="171394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1393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96.48</c:v>
                </c:pt>
                <c:pt idx="1">
                  <c:v>95.31</c:v>
                </c:pt>
                <c:pt idx="2">
                  <c:v>122.18</c:v>
                </c:pt>
                <c:pt idx="3">
                  <c:v>119.74</c:v>
                </c:pt>
                <c:pt idx="4">
                  <c:v>113.8</c:v>
                </c:pt>
              </c:numCache>
            </c:numRef>
          </c:val>
          <c:extLst>
            <c:ext xmlns:c16="http://schemas.microsoft.com/office/drawing/2014/chart" uri="{C3380CC4-5D6E-409C-BE32-E72D297353CC}">
              <c16:uniqueId val="{00000000-CB73-4009-A08A-FC39A643329E}"/>
            </c:ext>
          </c:extLst>
        </c:ser>
        <c:dLbls>
          <c:showLegendKey val="0"/>
          <c:showVal val="0"/>
          <c:showCatName val="0"/>
          <c:showSerName val="0"/>
          <c:showPercent val="0"/>
          <c:showBubbleSize val="0"/>
        </c:dLbls>
        <c:gapWidth val="150"/>
        <c:axId val="171391992"/>
        <c:axId val="1713892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179.55</c:v>
                </c:pt>
                <c:pt idx="1">
                  <c:v>179.16</c:v>
                </c:pt>
                <c:pt idx="2">
                  <c:v>187.18</c:v>
                </c:pt>
                <c:pt idx="3">
                  <c:v>189.58</c:v>
                </c:pt>
                <c:pt idx="4">
                  <c:v>192.82</c:v>
                </c:pt>
              </c:numCache>
            </c:numRef>
          </c:val>
          <c:smooth val="0"/>
          <c:extLst>
            <c:ext xmlns:c16="http://schemas.microsoft.com/office/drawing/2014/chart" uri="{C3380CC4-5D6E-409C-BE32-E72D297353CC}">
              <c16:uniqueId val="{00000001-CB73-4009-A08A-FC39A643329E}"/>
            </c:ext>
          </c:extLst>
        </c:ser>
        <c:dLbls>
          <c:showLegendKey val="0"/>
          <c:showVal val="0"/>
          <c:showCatName val="0"/>
          <c:showSerName val="0"/>
          <c:showPercent val="0"/>
          <c:showBubbleSize val="0"/>
        </c:dLbls>
        <c:marker val="1"/>
        <c:smooth val="0"/>
        <c:axId val="171391992"/>
        <c:axId val="171389248"/>
      </c:lineChart>
      <c:dateAx>
        <c:axId val="171391992"/>
        <c:scaling>
          <c:orientation val="minMax"/>
        </c:scaling>
        <c:delete val="1"/>
        <c:axPos val="b"/>
        <c:numFmt formatCode="&quot;H&quot;yy" sourceLinked="1"/>
        <c:majorTickMark val="none"/>
        <c:minorTickMark val="none"/>
        <c:tickLblPos val="none"/>
        <c:crossAx val="171389248"/>
        <c:crosses val="autoZero"/>
        <c:auto val="1"/>
        <c:lblOffset val="100"/>
        <c:baseTimeUnit val="years"/>
      </c:dateAx>
      <c:valAx>
        <c:axId val="171389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1391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【264.97】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【49.59】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55" zoomScaleNormal="55"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4" t="s">
        <v>0</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row>
    <row r="3" spans="1:78" ht="9.75" customHeight="1" x14ac:dyDescent="0.15">
      <c r="A3" s="2"/>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row>
    <row r="4" spans="1:78" ht="9.75" customHeight="1" x14ac:dyDescent="0.15">
      <c r="A4" s="2"/>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5" t="str">
        <f>データ!H6</f>
        <v>山梨県　富士川町</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6"/>
      <c r="AE6" s="86"/>
      <c r="AF6" s="86"/>
      <c r="AG6" s="8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4"/>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3"/>
      <c r="BK7" s="3"/>
      <c r="BL7" s="5" t="s">
        <v>9</v>
      </c>
      <c r="BM7" s="6"/>
      <c r="BN7" s="6"/>
      <c r="BO7" s="6"/>
      <c r="BP7" s="6"/>
      <c r="BQ7" s="6"/>
      <c r="BR7" s="6"/>
      <c r="BS7" s="6"/>
      <c r="BT7" s="6"/>
      <c r="BU7" s="6"/>
      <c r="BV7" s="6"/>
      <c r="BW7" s="6"/>
      <c r="BX7" s="6"/>
      <c r="BY7" s="7"/>
    </row>
    <row r="8" spans="1:78" ht="18.75" customHeight="1" x14ac:dyDescent="0.15">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A7</v>
      </c>
      <c r="X8" s="83"/>
      <c r="Y8" s="83"/>
      <c r="Z8" s="83"/>
      <c r="AA8" s="83"/>
      <c r="AB8" s="83"/>
      <c r="AC8" s="83"/>
      <c r="AD8" s="83" t="str">
        <f>データ!$M$6</f>
        <v>非設置</v>
      </c>
      <c r="AE8" s="83"/>
      <c r="AF8" s="83"/>
      <c r="AG8" s="83"/>
      <c r="AH8" s="83"/>
      <c r="AI8" s="83"/>
      <c r="AJ8" s="83"/>
      <c r="AK8" s="4"/>
      <c r="AL8" s="71">
        <f>データ!$R$6</f>
        <v>14970</v>
      </c>
      <c r="AM8" s="71"/>
      <c r="AN8" s="71"/>
      <c r="AO8" s="71"/>
      <c r="AP8" s="71"/>
      <c r="AQ8" s="71"/>
      <c r="AR8" s="71"/>
      <c r="AS8" s="71"/>
      <c r="AT8" s="67">
        <f>データ!$S$6</f>
        <v>112</v>
      </c>
      <c r="AU8" s="68"/>
      <c r="AV8" s="68"/>
      <c r="AW8" s="68"/>
      <c r="AX8" s="68"/>
      <c r="AY8" s="68"/>
      <c r="AZ8" s="68"/>
      <c r="BA8" s="68"/>
      <c r="BB8" s="70">
        <f>データ!$T$6</f>
        <v>133.66</v>
      </c>
      <c r="BC8" s="70"/>
      <c r="BD8" s="70"/>
      <c r="BE8" s="70"/>
      <c r="BF8" s="70"/>
      <c r="BG8" s="70"/>
      <c r="BH8" s="70"/>
      <c r="BI8" s="70"/>
      <c r="BJ8" s="3"/>
      <c r="BK8" s="3"/>
      <c r="BL8" s="74" t="s">
        <v>10</v>
      </c>
      <c r="BM8" s="75"/>
      <c r="BN8" s="8" t="s">
        <v>11</v>
      </c>
      <c r="BO8" s="9"/>
      <c r="BP8" s="9"/>
      <c r="BQ8" s="9"/>
      <c r="BR8" s="9"/>
      <c r="BS8" s="9"/>
      <c r="BT8" s="9"/>
      <c r="BU8" s="9"/>
      <c r="BV8" s="9"/>
      <c r="BW8" s="9"/>
      <c r="BX8" s="9"/>
      <c r="BY8" s="10"/>
    </row>
    <row r="9" spans="1:78" ht="18.75" customHeight="1" x14ac:dyDescent="0.15">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4"/>
      <c r="AI9" s="4"/>
      <c r="AJ9" s="4"/>
      <c r="AK9" s="4"/>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3"/>
      <c r="BK9" s="3"/>
      <c r="BL9" s="65" t="s">
        <v>19</v>
      </c>
      <c r="BM9" s="66"/>
      <c r="BN9" s="11" t="s">
        <v>20</v>
      </c>
      <c r="BO9" s="12"/>
      <c r="BP9" s="12"/>
      <c r="BQ9" s="12"/>
      <c r="BR9" s="12"/>
      <c r="BS9" s="12"/>
      <c r="BT9" s="12"/>
      <c r="BU9" s="12"/>
      <c r="BV9" s="12"/>
      <c r="BW9" s="12"/>
      <c r="BX9" s="12"/>
      <c r="BY9" s="13"/>
    </row>
    <row r="10" spans="1:78" ht="18.75" customHeight="1" x14ac:dyDescent="0.15">
      <c r="A10" s="2"/>
      <c r="B10" s="67" t="str">
        <f>データ!$N$6</f>
        <v>-</v>
      </c>
      <c r="C10" s="68"/>
      <c r="D10" s="68"/>
      <c r="E10" s="68"/>
      <c r="F10" s="68"/>
      <c r="G10" s="68"/>
      <c r="H10" s="68"/>
      <c r="I10" s="67">
        <f>データ!$O$6</f>
        <v>81</v>
      </c>
      <c r="J10" s="68"/>
      <c r="K10" s="68"/>
      <c r="L10" s="68"/>
      <c r="M10" s="68"/>
      <c r="N10" s="68"/>
      <c r="O10" s="69"/>
      <c r="P10" s="70">
        <f>データ!$P$6</f>
        <v>89.63</v>
      </c>
      <c r="Q10" s="70"/>
      <c r="R10" s="70"/>
      <c r="S10" s="70"/>
      <c r="T10" s="70"/>
      <c r="U10" s="70"/>
      <c r="V10" s="70"/>
      <c r="W10" s="71">
        <f>データ!$Q$6</f>
        <v>2250</v>
      </c>
      <c r="X10" s="71"/>
      <c r="Y10" s="71"/>
      <c r="Z10" s="71"/>
      <c r="AA10" s="71"/>
      <c r="AB10" s="71"/>
      <c r="AC10" s="71"/>
      <c r="AD10" s="2"/>
      <c r="AE10" s="2"/>
      <c r="AF10" s="2"/>
      <c r="AG10" s="2"/>
      <c r="AH10" s="4"/>
      <c r="AI10" s="4"/>
      <c r="AJ10" s="4"/>
      <c r="AK10" s="4"/>
      <c r="AL10" s="71">
        <f>データ!$U$6</f>
        <v>13314</v>
      </c>
      <c r="AM10" s="71"/>
      <c r="AN10" s="71"/>
      <c r="AO10" s="71"/>
      <c r="AP10" s="71"/>
      <c r="AQ10" s="71"/>
      <c r="AR10" s="71"/>
      <c r="AS10" s="71"/>
      <c r="AT10" s="67">
        <f>データ!$V$6</f>
        <v>10.58</v>
      </c>
      <c r="AU10" s="68"/>
      <c r="AV10" s="68"/>
      <c r="AW10" s="68"/>
      <c r="AX10" s="68"/>
      <c r="AY10" s="68"/>
      <c r="AZ10" s="68"/>
      <c r="BA10" s="68"/>
      <c r="BB10" s="70">
        <f>データ!$W$6</f>
        <v>1258.4100000000001</v>
      </c>
      <c r="BC10" s="70"/>
      <c r="BD10" s="70"/>
      <c r="BE10" s="70"/>
      <c r="BF10" s="70"/>
      <c r="BG10" s="70"/>
      <c r="BH10" s="70"/>
      <c r="BI10" s="70"/>
      <c r="BJ10" s="2"/>
      <c r="BK10" s="2"/>
      <c r="BL10" s="72" t="s">
        <v>21</v>
      </c>
      <c r="BM10" s="73"/>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1" t="s">
        <v>111</v>
      </c>
      <c r="BM16" s="52"/>
      <c r="BN16" s="52"/>
      <c r="BO16" s="52"/>
      <c r="BP16" s="52"/>
      <c r="BQ16" s="52"/>
      <c r="BR16" s="52"/>
      <c r="BS16" s="52"/>
      <c r="BT16" s="52"/>
      <c r="BU16" s="52"/>
      <c r="BV16" s="52"/>
      <c r="BW16" s="52"/>
      <c r="BX16" s="52"/>
      <c r="BY16" s="52"/>
      <c r="BZ16" s="53"/>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1"/>
      <c r="BM17" s="52"/>
      <c r="BN17" s="52"/>
      <c r="BO17" s="52"/>
      <c r="BP17" s="52"/>
      <c r="BQ17" s="52"/>
      <c r="BR17" s="52"/>
      <c r="BS17" s="52"/>
      <c r="BT17" s="52"/>
      <c r="BU17" s="52"/>
      <c r="BV17" s="52"/>
      <c r="BW17" s="52"/>
      <c r="BX17" s="52"/>
      <c r="BY17" s="52"/>
      <c r="BZ17" s="53"/>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1"/>
      <c r="BM18" s="52"/>
      <c r="BN18" s="52"/>
      <c r="BO18" s="52"/>
      <c r="BP18" s="52"/>
      <c r="BQ18" s="52"/>
      <c r="BR18" s="52"/>
      <c r="BS18" s="52"/>
      <c r="BT18" s="52"/>
      <c r="BU18" s="52"/>
      <c r="BV18" s="52"/>
      <c r="BW18" s="52"/>
      <c r="BX18" s="52"/>
      <c r="BY18" s="52"/>
      <c r="BZ18" s="53"/>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1"/>
      <c r="BM19" s="52"/>
      <c r="BN19" s="52"/>
      <c r="BO19" s="52"/>
      <c r="BP19" s="52"/>
      <c r="BQ19" s="52"/>
      <c r="BR19" s="52"/>
      <c r="BS19" s="52"/>
      <c r="BT19" s="52"/>
      <c r="BU19" s="52"/>
      <c r="BV19" s="52"/>
      <c r="BW19" s="52"/>
      <c r="BX19" s="52"/>
      <c r="BY19" s="52"/>
      <c r="BZ19" s="53"/>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1"/>
      <c r="BM20" s="52"/>
      <c r="BN20" s="52"/>
      <c r="BO20" s="52"/>
      <c r="BP20" s="52"/>
      <c r="BQ20" s="52"/>
      <c r="BR20" s="52"/>
      <c r="BS20" s="52"/>
      <c r="BT20" s="52"/>
      <c r="BU20" s="52"/>
      <c r="BV20" s="52"/>
      <c r="BW20" s="52"/>
      <c r="BX20" s="52"/>
      <c r="BY20" s="52"/>
      <c r="BZ20" s="53"/>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1"/>
      <c r="BM21" s="52"/>
      <c r="BN21" s="52"/>
      <c r="BO21" s="52"/>
      <c r="BP21" s="52"/>
      <c r="BQ21" s="52"/>
      <c r="BR21" s="52"/>
      <c r="BS21" s="52"/>
      <c r="BT21" s="52"/>
      <c r="BU21" s="52"/>
      <c r="BV21" s="52"/>
      <c r="BW21" s="52"/>
      <c r="BX21" s="52"/>
      <c r="BY21" s="52"/>
      <c r="BZ21" s="53"/>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1"/>
      <c r="BM22" s="52"/>
      <c r="BN22" s="52"/>
      <c r="BO22" s="52"/>
      <c r="BP22" s="52"/>
      <c r="BQ22" s="52"/>
      <c r="BR22" s="52"/>
      <c r="BS22" s="52"/>
      <c r="BT22" s="52"/>
      <c r="BU22" s="52"/>
      <c r="BV22" s="52"/>
      <c r="BW22" s="52"/>
      <c r="BX22" s="52"/>
      <c r="BY22" s="52"/>
      <c r="BZ22" s="53"/>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1"/>
      <c r="BM23" s="52"/>
      <c r="BN23" s="52"/>
      <c r="BO23" s="52"/>
      <c r="BP23" s="52"/>
      <c r="BQ23" s="52"/>
      <c r="BR23" s="52"/>
      <c r="BS23" s="52"/>
      <c r="BT23" s="52"/>
      <c r="BU23" s="52"/>
      <c r="BV23" s="52"/>
      <c r="BW23" s="52"/>
      <c r="BX23" s="52"/>
      <c r="BY23" s="52"/>
      <c r="BZ23" s="53"/>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1"/>
      <c r="BM24" s="52"/>
      <c r="BN24" s="52"/>
      <c r="BO24" s="52"/>
      <c r="BP24" s="52"/>
      <c r="BQ24" s="52"/>
      <c r="BR24" s="52"/>
      <c r="BS24" s="52"/>
      <c r="BT24" s="52"/>
      <c r="BU24" s="52"/>
      <c r="BV24" s="52"/>
      <c r="BW24" s="52"/>
      <c r="BX24" s="52"/>
      <c r="BY24" s="52"/>
      <c r="BZ24" s="53"/>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1"/>
      <c r="BM25" s="52"/>
      <c r="BN25" s="52"/>
      <c r="BO25" s="52"/>
      <c r="BP25" s="52"/>
      <c r="BQ25" s="52"/>
      <c r="BR25" s="52"/>
      <c r="BS25" s="52"/>
      <c r="BT25" s="52"/>
      <c r="BU25" s="52"/>
      <c r="BV25" s="52"/>
      <c r="BW25" s="52"/>
      <c r="BX25" s="52"/>
      <c r="BY25" s="52"/>
      <c r="BZ25" s="53"/>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1"/>
      <c r="BM26" s="52"/>
      <c r="BN26" s="52"/>
      <c r="BO26" s="52"/>
      <c r="BP26" s="52"/>
      <c r="BQ26" s="52"/>
      <c r="BR26" s="52"/>
      <c r="BS26" s="52"/>
      <c r="BT26" s="52"/>
      <c r="BU26" s="52"/>
      <c r="BV26" s="52"/>
      <c r="BW26" s="52"/>
      <c r="BX26" s="52"/>
      <c r="BY26" s="52"/>
      <c r="BZ26" s="53"/>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1"/>
      <c r="BM27" s="52"/>
      <c r="BN27" s="52"/>
      <c r="BO27" s="52"/>
      <c r="BP27" s="52"/>
      <c r="BQ27" s="52"/>
      <c r="BR27" s="52"/>
      <c r="BS27" s="52"/>
      <c r="BT27" s="52"/>
      <c r="BU27" s="52"/>
      <c r="BV27" s="52"/>
      <c r="BW27" s="52"/>
      <c r="BX27" s="52"/>
      <c r="BY27" s="52"/>
      <c r="BZ27" s="53"/>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1"/>
      <c r="BM28" s="52"/>
      <c r="BN28" s="52"/>
      <c r="BO28" s="52"/>
      <c r="BP28" s="52"/>
      <c r="BQ28" s="52"/>
      <c r="BR28" s="52"/>
      <c r="BS28" s="52"/>
      <c r="BT28" s="52"/>
      <c r="BU28" s="52"/>
      <c r="BV28" s="52"/>
      <c r="BW28" s="52"/>
      <c r="BX28" s="52"/>
      <c r="BY28" s="52"/>
      <c r="BZ28" s="53"/>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1"/>
      <c r="BM29" s="52"/>
      <c r="BN29" s="52"/>
      <c r="BO29" s="52"/>
      <c r="BP29" s="52"/>
      <c r="BQ29" s="52"/>
      <c r="BR29" s="52"/>
      <c r="BS29" s="52"/>
      <c r="BT29" s="52"/>
      <c r="BU29" s="52"/>
      <c r="BV29" s="52"/>
      <c r="BW29" s="52"/>
      <c r="BX29" s="52"/>
      <c r="BY29" s="52"/>
      <c r="BZ29" s="53"/>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1"/>
      <c r="BM30" s="52"/>
      <c r="BN30" s="52"/>
      <c r="BO30" s="52"/>
      <c r="BP30" s="52"/>
      <c r="BQ30" s="52"/>
      <c r="BR30" s="52"/>
      <c r="BS30" s="52"/>
      <c r="BT30" s="52"/>
      <c r="BU30" s="52"/>
      <c r="BV30" s="52"/>
      <c r="BW30" s="52"/>
      <c r="BX30" s="52"/>
      <c r="BY30" s="52"/>
      <c r="BZ30" s="53"/>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1"/>
      <c r="BM31" s="52"/>
      <c r="BN31" s="52"/>
      <c r="BO31" s="52"/>
      <c r="BP31" s="52"/>
      <c r="BQ31" s="52"/>
      <c r="BR31" s="52"/>
      <c r="BS31" s="52"/>
      <c r="BT31" s="52"/>
      <c r="BU31" s="52"/>
      <c r="BV31" s="52"/>
      <c r="BW31" s="52"/>
      <c r="BX31" s="52"/>
      <c r="BY31" s="52"/>
      <c r="BZ31" s="53"/>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1"/>
      <c r="BM32" s="52"/>
      <c r="BN32" s="52"/>
      <c r="BO32" s="52"/>
      <c r="BP32" s="52"/>
      <c r="BQ32" s="52"/>
      <c r="BR32" s="52"/>
      <c r="BS32" s="52"/>
      <c r="BT32" s="52"/>
      <c r="BU32" s="52"/>
      <c r="BV32" s="52"/>
      <c r="BW32" s="52"/>
      <c r="BX32" s="52"/>
      <c r="BY32" s="52"/>
      <c r="BZ32" s="53"/>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1"/>
      <c r="BM33" s="52"/>
      <c r="BN33" s="52"/>
      <c r="BO33" s="52"/>
      <c r="BP33" s="52"/>
      <c r="BQ33" s="52"/>
      <c r="BR33" s="52"/>
      <c r="BS33" s="52"/>
      <c r="BT33" s="52"/>
      <c r="BU33" s="52"/>
      <c r="BV33" s="52"/>
      <c r="BW33" s="52"/>
      <c r="BX33" s="52"/>
      <c r="BY33" s="52"/>
      <c r="BZ33" s="53"/>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1"/>
      <c r="BM34" s="52"/>
      <c r="BN34" s="52"/>
      <c r="BO34" s="52"/>
      <c r="BP34" s="52"/>
      <c r="BQ34" s="52"/>
      <c r="BR34" s="52"/>
      <c r="BS34" s="52"/>
      <c r="BT34" s="52"/>
      <c r="BU34" s="52"/>
      <c r="BV34" s="52"/>
      <c r="BW34" s="52"/>
      <c r="BX34" s="52"/>
      <c r="BY34" s="52"/>
      <c r="BZ34" s="53"/>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1"/>
      <c r="BM35" s="52"/>
      <c r="BN35" s="52"/>
      <c r="BO35" s="52"/>
      <c r="BP35" s="52"/>
      <c r="BQ35" s="52"/>
      <c r="BR35" s="52"/>
      <c r="BS35" s="52"/>
      <c r="BT35" s="52"/>
      <c r="BU35" s="52"/>
      <c r="BV35" s="52"/>
      <c r="BW35" s="52"/>
      <c r="BX35" s="52"/>
      <c r="BY35" s="52"/>
      <c r="BZ35" s="53"/>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1"/>
      <c r="BM36" s="52"/>
      <c r="BN36" s="52"/>
      <c r="BO36" s="52"/>
      <c r="BP36" s="52"/>
      <c r="BQ36" s="52"/>
      <c r="BR36" s="52"/>
      <c r="BS36" s="52"/>
      <c r="BT36" s="52"/>
      <c r="BU36" s="52"/>
      <c r="BV36" s="52"/>
      <c r="BW36" s="52"/>
      <c r="BX36" s="52"/>
      <c r="BY36" s="52"/>
      <c r="BZ36" s="53"/>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1"/>
      <c r="BM37" s="52"/>
      <c r="BN37" s="52"/>
      <c r="BO37" s="52"/>
      <c r="BP37" s="52"/>
      <c r="BQ37" s="52"/>
      <c r="BR37" s="52"/>
      <c r="BS37" s="52"/>
      <c r="BT37" s="52"/>
      <c r="BU37" s="52"/>
      <c r="BV37" s="52"/>
      <c r="BW37" s="52"/>
      <c r="BX37" s="52"/>
      <c r="BY37" s="52"/>
      <c r="BZ37" s="53"/>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1"/>
      <c r="BM38" s="52"/>
      <c r="BN38" s="52"/>
      <c r="BO38" s="52"/>
      <c r="BP38" s="52"/>
      <c r="BQ38" s="52"/>
      <c r="BR38" s="52"/>
      <c r="BS38" s="52"/>
      <c r="BT38" s="52"/>
      <c r="BU38" s="52"/>
      <c r="BV38" s="52"/>
      <c r="BW38" s="52"/>
      <c r="BX38" s="52"/>
      <c r="BY38" s="52"/>
      <c r="BZ38" s="53"/>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1"/>
      <c r="BM39" s="52"/>
      <c r="BN39" s="52"/>
      <c r="BO39" s="52"/>
      <c r="BP39" s="52"/>
      <c r="BQ39" s="52"/>
      <c r="BR39" s="52"/>
      <c r="BS39" s="52"/>
      <c r="BT39" s="52"/>
      <c r="BU39" s="52"/>
      <c r="BV39" s="52"/>
      <c r="BW39" s="52"/>
      <c r="BX39" s="52"/>
      <c r="BY39" s="52"/>
      <c r="BZ39" s="53"/>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1"/>
      <c r="BM40" s="52"/>
      <c r="BN40" s="52"/>
      <c r="BO40" s="52"/>
      <c r="BP40" s="52"/>
      <c r="BQ40" s="52"/>
      <c r="BR40" s="52"/>
      <c r="BS40" s="52"/>
      <c r="BT40" s="52"/>
      <c r="BU40" s="52"/>
      <c r="BV40" s="52"/>
      <c r="BW40" s="52"/>
      <c r="BX40" s="52"/>
      <c r="BY40" s="52"/>
      <c r="BZ40" s="53"/>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1"/>
      <c r="BM41" s="52"/>
      <c r="BN41" s="52"/>
      <c r="BO41" s="52"/>
      <c r="BP41" s="52"/>
      <c r="BQ41" s="52"/>
      <c r="BR41" s="52"/>
      <c r="BS41" s="52"/>
      <c r="BT41" s="52"/>
      <c r="BU41" s="52"/>
      <c r="BV41" s="52"/>
      <c r="BW41" s="52"/>
      <c r="BX41" s="52"/>
      <c r="BY41" s="52"/>
      <c r="BZ41" s="53"/>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1"/>
      <c r="BM42" s="52"/>
      <c r="BN42" s="52"/>
      <c r="BO42" s="52"/>
      <c r="BP42" s="52"/>
      <c r="BQ42" s="52"/>
      <c r="BR42" s="52"/>
      <c r="BS42" s="52"/>
      <c r="BT42" s="52"/>
      <c r="BU42" s="52"/>
      <c r="BV42" s="52"/>
      <c r="BW42" s="52"/>
      <c r="BX42" s="52"/>
      <c r="BY42" s="52"/>
      <c r="BZ42" s="53"/>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1"/>
      <c r="BM43" s="52"/>
      <c r="BN43" s="52"/>
      <c r="BO43" s="52"/>
      <c r="BP43" s="52"/>
      <c r="BQ43" s="52"/>
      <c r="BR43" s="52"/>
      <c r="BS43" s="52"/>
      <c r="BT43" s="52"/>
      <c r="BU43" s="52"/>
      <c r="BV43" s="52"/>
      <c r="BW43" s="52"/>
      <c r="BX43" s="52"/>
      <c r="BY43" s="52"/>
      <c r="BZ43" s="53"/>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1" t="s">
        <v>110</v>
      </c>
      <c r="BM47" s="52"/>
      <c r="BN47" s="52"/>
      <c r="BO47" s="52"/>
      <c r="BP47" s="52"/>
      <c r="BQ47" s="52"/>
      <c r="BR47" s="52"/>
      <c r="BS47" s="52"/>
      <c r="BT47" s="52"/>
      <c r="BU47" s="52"/>
      <c r="BV47" s="52"/>
      <c r="BW47" s="52"/>
      <c r="BX47" s="52"/>
      <c r="BY47" s="52"/>
      <c r="BZ47" s="53"/>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1"/>
      <c r="BM48" s="52"/>
      <c r="BN48" s="52"/>
      <c r="BO48" s="52"/>
      <c r="BP48" s="52"/>
      <c r="BQ48" s="52"/>
      <c r="BR48" s="52"/>
      <c r="BS48" s="52"/>
      <c r="BT48" s="52"/>
      <c r="BU48" s="52"/>
      <c r="BV48" s="52"/>
      <c r="BW48" s="52"/>
      <c r="BX48" s="52"/>
      <c r="BY48" s="52"/>
      <c r="BZ48" s="53"/>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1"/>
      <c r="BM49" s="52"/>
      <c r="BN49" s="52"/>
      <c r="BO49" s="52"/>
      <c r="BP49" s="52"/>
      <c r="BQ49" s="52"/>
      <c r="BR49" s="52"/>
      <c r="BS49" s="52"/>
      <c r="BT49" s="52"/>
      <c r="BU49" s="52"/>
      <c r="BV49" s="52"/>
      <c r="BW49" s="52"/>
      <c r="BX49" s="52"/>
      <c r="BY49" s="52"/>
      <c r="BZ49" s="53"/>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1"/>
      <c r="BM50" s="52"/>
      <c r="BN50" s="52"/>
      <c r="BO50" s="52"/>
      <c r="BP50" s="52"/>
      <c r="BQ50" s="52"/>
      <c r="BR50" s="52"/>
      <c r="BS50" s="52"/>
      <c r="BT50" s="52"/>
      <c r="BU50" s="52"/>
      <c r="BV50" s="52"/>
      <c r="BW50" s="52"/>
      <c r="BX50" s="52"/>
      <c r="BY50" s="52"/>
      <c r="BZ50" s="53"/>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1"/>
      <c r="BM51" s="52"/>
      <c r="BN51" s="52"/>
      <c r="BO51" s="52"/>
      <c r="BP51" s="52"/>
      <c r="BQ51" s="52"/>
      <c r="BR51" s="52"/>
      <c r="BS51" s="52"/>
      <c r="BT51" s="52"/>
      <c r="BU51" s="52"/>
      <c r="BV51" s="52"/>
      <c r="BW51" s="52"/>
      <c r="BX51" s="52"/>
      <c r="BY51" s="52"/>
      <c r="BZ51" s="53"/>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1"/>
      <c r="BM52" s="52"/>
      <c r="BN52" s="52"/>
      <c r="BO52" s="52"/>
      <c r="BP52" s="52"/>
      <c r="BQ52" s="52"/>
      <c r="BR52" s="52"/>
      <c r="BS52" s="52"/>
      <c r="BT52" s="52"/>
      <c r="BU52" s="52"/>
      <c r="BV52" s="52"/>
      <c r="BW52" s="52"/>
      <c r="BX52" s="52"/>
      <c r="BY52" s="52"/>
      <c r="BZ52" s="53"/>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1"/>
      <c r="BM53" s="52"/>
      <c r="BN53" s="52"/>
      <c r="BO53" s="52"/>
      <c r="BP53" s="52"/>
      <c r="BQ53" s="52"/>
      <c r="BR53" s="52"/>
      <c r="BS53" s="52"/>
      <c r="BT53" s="52"/>
      <c r="BU53" s="52"/>
      <c r="BV53" s="52"/>
      <c r="BW53" s="52"/>
      <c r="BX53" s="52"/>
      <c r="BY53" s="52"/>
      <c r="BZ53" s="53"/>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1"/>
      <c r="BM54" s="52"/>
      <c r="BN54" s="52"/>
      <c r="BO54" s="52"/>
      <c r="BP54" s="52"/>
      <c r="BQ54" s="52"/>
      <c r="BR54" s="52"/>
      <c r="BS54" s="52"/>
      <c r="BT54" s="52"/>
      <c r="BU54" s="52"/>
      <c r="BV54" s="52"/>
      <c r="BW54" s="52"/>
      <c r="BX54" s="52"/>
      <c r="BY54" s="52"/>
      <c r="BZ54" s="53"/>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1"/>
      <c r="BM55" s="52"/>
      <c r="BN55" s="52"/>
      <c r="BO55" s="52"/>
      <c r="BP55" s="52"/>
      <c r="BQ55" s="52"/>
      <c r="BR55" s="52"/>
      <c r="BS55" s="52"/>
      <c r="BT55" s="52"/>
      <c r="BU55" s="52"/>
      <c r="BV55" s="52"/>
      <c r="BW55" s="52"/>
      <c r="BX55" s="52"/>
      <c r="BY55" s="52"/>
      <c r="BZ55" s="53"/>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1"/>
      <c r="BM56" s="52"/>
      <c r="BN56" s="52"/>
      <c r="BO56" s="52"/>
      <c r="BP56" s="52"/>
      <c r="BQ56" s="52"/>
      <c r="BR56" s="52"/>
      <c r="BS56" s="52"/>
      <c r="BT56" s="52"/>
      <c r="BU56" s="52"/>
      <c r="BV56" s="52"/>
      <c r="BW56" s="52"/>
      <c r="BX56" s="52"/>
      <c r="BY56" s="52"/>
      <c r="BZ56" s="53"/>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1"/>
      <c r="BM57" s="52"/>
      <c r="BN57" s="52"/>
      <c r="BO57" s="52"/>
      <c r="BP57" s="52"/>
      <c r="BQ57" s="52"/>
      <c r="BR57" s="52"/>
      <c r="BS57" s="52"/>
      <c r="BT57" s="52"/>
      <c r="BU57" s="52"/>
      <c r="BV57" s="52"/>
      <c r="BW57" s="52"/>
      <c r="BX57" s="52"/>
      <c r="BY57" s="52"/>
      <c r="BZ57" s="53"/>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1"/>
      <c r="BM58" s="52"/>
      <c r="BN58" s="52"/>
      <c r="BO58" s="52"/>
      <c r="BP58" s="52"/>
      <c r="BQ58" s="52"/>
      <c r="BR58" s="52"/>
      <c r="BS58" s="52"/>
      <c r="BT58" s="52"/>
      <c r="BU58" s="52"/>
      <c r="BV58" s="52"/>
      <c r="BW58" s="52"/>
      <c r="BX58" s="52"/>
      <c r="BY58" s="52"/>
      <c r="BZ58" s="5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1"/>
      <c r="BM59" s="52"/>
      <c r="BN59" s="52"/>
      <c r="BO59" s="52"/>
      <c r="BP59" s="52"/>
      <c r="BQ59" s="52"/>
      <c r="BR59" s="52"/>
      <c r="BS59" s="52"/>
      <c r="BT59" s="52"/>
      <c r="BU59" s="52"/>
      <c r="BV59" s="52"/>
      <c r="BW59" s="52"/>
      <c r="BX59" s="52"/>
      <c r="BY59" s="52"/>
      <c r="BZ59" s="53"/>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51"/>
      <c r="BM60" s="52"/>
      <c r="BN60" s="52"/>
      <c r="BO60" s="52"/>
      <c r="BP60" s="52"/>
      <c r="BQ60" s="52"/>
      <c r="BR60" s="52"/>
      <c r="BS60" s="52"/>
      <c r="BT60" s="52"/>
      <c r="BU60" s="52"/>
      <c r="BV60" s="52"/>
      <c r="BW60" s="52"/>
      <c r="BX60" s="52"/>
      <c r="BY60" s="52"/>
      <c r="BZ60" s="53"/>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51"/>
      <c r="BM61" s="52"/>
      <c r="BN61" s="52"/>
      <c r="BO61" s="52"/>
      <c r="BP61" s="52"/>
      <c r="BQ61" s="52"/>
      <c r="BR61" s="52"/>
      <c r="BS61" s="52"/>
      <c r="BT61" s="52"/>
      <c r="BU61" s="52"/>
      <c r="BV61" s="52"/>
      <c r="BW61" s="52"/>
      <c r="BX61" s="52"/>
      <c r="BY61" s="52"/>
      <c r="BZ61" s="53"/>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1"/>
      <c r="BM62" s="52"/>
      <c r="BN62" s="52"/>
      <c r="BO62" s="52"/>
      <c r="BP62" s="52"/>
      <c r="BQ62" s="52"/>
      <c r="BR62" s="52"/>
      <c r="BS62" s="52"/>
      <c r="BT62" s="52"/>
      <c r="BU62" s="52"/>
      <c r="BV62" s="52"/>
      <c r="BW62" s="52"/>
      <c r="BX62" s="52"/>
      <c r="BY62" s="52"/>
      <c r="BZ62" s="53"/>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112</v>
      </c>
      <c r="BM66" s="52"/>
      <c r="BN66" s="52"/>
      <c r="BO66" s="52"/>
      <c r="BP66" s="52"/>
      <c r="BQ66" s="52"/>
      <c r="BR66" s="52"/>
      <c r="BS66" s="52"/>
      <c r="BT66" s="52"/>
      <c r="BU66" s="52"/>
      <c r="BV66" s="52"/>
      <c r="BW66" s="52"/>
      <c r="BX66" s="52"/>
      <c r="BY66" s="52"/>
      <c r="BZ66" s="53"/>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【112.01】</v>
      </c>
      <c r="F85" s="27" t="str">
        <f>データ!AS6</f>
        <v>【1.08】</v>
      </c>
      <c r="G85" s="27" t="str">
        <f>データ!BD6</f>
        <v>【264.97】</v>
      </c>
      <c r="H85" s="27" t="str">
        <f>データ!BO6</f>
        <v>【266.61】</v>
      </c>
      <c r="I85" s="27" t="str">
        <f>データ!BZ6</f>
        <v>【103.24】</v>
      </c>
      <c r="J85" s="27" t="str">
        <f>データ!CK6</f>
        <v>【168.38】</v>
      </c>
      <c r="K85" s="27" t="str">
        <f>データ!CV6</f>
        <v>【60.00】</v>
      </c>
      <c r="L85" s="27" t="str">
        <f>データ!DG6</f>
        <v>【89.80】</v>
      </c>
      <c r="M85" s="27" t="str">
        <f>データ!DR6</f>
        <v>【49.59】</v>
      </c>
      <c r="N85" s="27" t="str">
        <f>データ!EC6</f>
        <v>【19.44】</v>
      </c>
      <c r="O85" s="27" t="str">
        <f>データ!EN6</f>
        <v>【0.68】</v>
      </c>
    </row>
  </sheetData>
  <sheetProtection algorithmName="SHA-512" hashValue="DedITz2X54bACFaIwbcjP436lk4nDlroTgQUqN3iR+w5vHpGxnp4n9C/uXJJ44RU9BHL9L0jhb1jpyXbs45hNQ==" saltValue="BPa198VAOGmxImqd+AA5gw=="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2019</v>
      </c>
      <c r="C6" s="34">
        <f t="shared" ref="C6:W6" si="3">C7</f>
        <v>193682</v>
      </c>
      <c r="D6" s="34">
        <f t="shared" si="3"/>
        <v>46</v>
      </c>
      <c r="E6" s="34">
        <f t="shared" si="3"/>
        <v>1</v>
      </c>
      <c r="F6" s="34">
        <f t="shared" si="3"/>
        <v>0</v>
      </c>
      <c r="G6" s="34">
        <f t="shared" si="3"/>
        <v>1</v>
      </c>
      <c r="H6" s="34" t="str">
        <f t="shared" si="3"/>
        <v>山梨県　富士川町</v>
      </c>
      <c r="I6" s="34" t="str">
        <f t="shared" si="3"/>
        <v>法適用</v>
      </c>
      <c r="J6" s="34" t="str">
        <f t="shared" si="3"/>
        <v>水道事業</v>
      </c>
      <c r="K6" s="34" t="str">
        <f t="shared" si="3"/>
        <v>末端給水事業</v>
      </c>
      <c r="L6" s="34" t="str">
        <f t="shared" si="3"/>
        <v>A7</v>
      </c>
      <c r="M6" s="34" t="str">
        <f t="shared" si="3"/>
        <v>非設置</v>
      </c>
      <c r="N6" s="35" t="str">
        <f t="shared" si="3"/>
        <v>-</v>
      </c>
      <c r="O6" s="35">
        <f t="shared" si="3"/>
        <v>81</v>
      </c>
      <c r="P6" s="35">
        <f t="shared" si="3"/>
        <v>89.63</v>
      </c>
      <c r="Q6" s="35">
        <f t="shared" si="3"/>
        <v>2250</v>
      </c>
      <c r="R6" s="35">
        <f t="shared" si="3"/>
        <v>14970</v>
      </c>
      <c r="S6" s="35">
        <f t="shared" si="3"/>
        <v>112</v>
      </c>
      <c r="T6" s="35">
        <f t="shared" si="3"/>
        <v>133.66</v>
      </c>
      <c r="U6" s="35">
        <f t="shared" si="3"/>
        <v>13314</v>
      </c>
      <c r="V6" s="35">
        <f t="shared" si="3"/>
        <v>10.58</v>
      </c>
      <c r="W6" s="35">
        <f t="shared" si="3"/>
        <v>1258.4100000000001</v>
      </c>
      <c r="X6" s="36">
        <f>IF(X7="",NA(),X7)</f>
        <v>112</v>
      </c>
      <c r="Y6" s="36">
        <f t="shared" ref="Y6:AG6" si="4">IF(Y7="",NA(),Y7)</f>
        <v>113.11</v>
      </c>
      <c r="Z6" s="36">
        <f t="shared" si="4"/>
        <v>103.19</v>
      </c>
      <c r="AA6" s="36">
        <f t="shared" si="4"/>
        <v>106.42</v>
      </c>
      <c r="AB6" s="36">
        <f t="shared" si="4"/>
        <v>111.18</v>
      </c>
      <c r="AC6" s="36">
        <f t="shared" si="4"/>
        <v>111.06</v>
      </c>
      <c r="AD6" s="36">
        <f t="shared" si="4"/>
        <v>111.34</v>
      </c>
      <c r="AE6" s="36">
        <f t="shared" si="4"/>
        <v>110.02</v>
      </c>
      <c r="AF6" s="36">
        <f t="shared" si="4"/>
        <v>108.76</v>
      </c>
      <c r="AG6" s="36">
        <f t="shared" si="4"/>
        <v>108.46</v>
      </c>
      <c r="AH6" s="35" t="str">
        <f>IF(AH7="","",IF(AH7="-","【-】","【"&amp;SUBSTITUTE(TEXT(AH7,"#,##0.00"),"-","△")&amp;"】"))</f>
        <v>【112.01】</v>
      </c>
      <c r="AI6" s="35">
        <f>IF(AI7="",NA(),AI7)</f>
        <v>0</v>
      </c>
      <c r="AJ6" s="35">
        <f t="shared" ref="AJ6:AR6" si="5">IF(AJ7="",NA(),AJ7)</f>
        <v>0</v>
      </c>
      <c r="AK6" s="35">
        <f t="shared" si="5"/>
        <v>0</v>
      </c>
      <c r="AL6" s="35">
        <f t="shared" si="5"/>
        <v>0</v>
      </c>
      <c r="AM6" s="35">
        <f t="shared" si="5"/>
        <v>0</v>
      </c>
      <c r="AN6" s="36">
        <f t="shared" si="5"/>
        <v>9.35</v>
      </c>
      <c r="AO6" s="36">
        <f t="shared" si="5"/>
        <v>10.130000000000001</v>
      </c>
      <c r="AP6" s="36">
        <f t="shared" si="5"/>
        <v>7.31</v>
      </c>
      <c r="AQ6" s="36">
        <f t="shared" si="5"/>
        <v>7.48</v>
      </c>
      <c r="AR6" s="36">
        <f t="shared" si="5"/>
        <v>11.94</v>
      </c>
      <c r="AS6" s="35" t="str">
        <f>IF(AS7="","",IF(AS7="-","【-】","【"&amp;SUBSTITUTE(TEXT(AS7,"#,##0.00"),"-","△")&amp;"】"))</f>
        <v>【1.08】</v>
      </c>
      <c r="AT6" s="36">
        <f>IF(AT7="",NA(),AT7)</f>
        <v>778.79</v>
      </c>
      <c r="AU6" s="36">
        <f t="shared" ref="AU6:BC6" si="6">IF(AU7="",NA(),AU7)</f>
        <v>1077.71</v>
      </c>
      <c r="AV6" s="36">
        <f t="shared" si="6"/>
        <v>496.34</v>
      </c>
      <c r="AW6" s="36">
        <f t="shared" si="6"/>
        <v>548.19000000000005</v>
      </c>
      <c r="AX6" s="36">
        <f t="shared" si="6"/>
        <v>583.97</v>
      </c>
      <c r="AY6" s="36">
        <f t="shared" si="6"/>
        <v>398.29</v>
      </c>
      <c r="AZ6" s="36">
        <f t="shared" si="6"/>
        <v>388.67</v>
      </c>
      <c r="BA6" s="36">
        <f t="shared" si="6"/>
        <v>355.27</v>
      </c>
      <c r="BB6" s="36">
        <f t="shared" si="6"/>
        <v>359.7</v>
      </c>
      <c r="BC6" s="36">
        <f t="shared" si="6"/>
        <v>362.93</v>
      </c>
      <c r="BD6" s="35" t="str">
        <f>IF(BD7="","",IF(BD7="-","【-】","【"&amp;SUBSTITUTE(TEXT(BD7,"#,##0.00"),"-","△")&amp;"】"))</f>
        <v>【264.97】</v>
      </c>
      <c r="BE6" s="36">
        <f>IF(BE7="",NA(),BE7)</f>
        <v>170.66</v>
      </c>
      <c r="BF6" s="36">
        <f t="shared" ref="BF6:BN6" si="7">IF(BF7="",NA(),BF7)</f>
        <v>154.33000000000001</v>
      </c>
      <c r="BG6" s="36">
        <f t="shared" si="7"/>
        <v>393.05</v>
      </c>
      <c r="BH6" s="36">
        <f t="shared" si="7"/>
        <v>367.6</v>
      </c>
      <c r="BI6" s="36">
        <f t="shared" si="7"/>
        <v>347.98</v>
      </c>
      <c r="BJ6" s="36">
        <f t="shared" si="7"/>
        <v>431</v>
      </c>
      <c r="BK6" s="36">
        <f t="shared" si="7"/>
        <v>422.5</v>
      </c>
      <c r="BL6" s="36">
        <f t="shared" si="7"/>
        <v>458.27</v>
      </c>
      <c r="BM6" s="36">
        <f t="shared" si="7"/>
        <v>447.01</v>
      </c>
      <c r="BN6" s="36">
        <f t="shared" si="7"/>
        <v>439.05</v>
      </c>
      <c r="BO6" s="35" t="str">
        <f>IF(BO7="","",IF(BO7="-","【-】","【"&amp;SUBSTITUTE(TEXT(BO7,"#,##0.00"),"-","△")&amp;"】"))</f>
        <v>【266.61】</v>
      </c>
      <c r="BP6" s="36">
        <f>IF(BP7="",NA(),BP7)</f>
        <v>107.2</v>
      </c>
      <c r="BQ6" s="36">
        <f t="shared" ref="BQ6:BY6" si="8">IF(BQ7="",NA(),BQ7)</f>
        <v>108.69</v>
      </c>
      <c r="BR6" s="36">
        <f t="shared" si="8"/>
        <v>93.37</v>
      </c>
      <c r="BS6" s="36">
        <f t="shared" si="8"/>
        <v>96.06</v>
      </c>
      <c r="BT6" s="36">
        <f t="shared" si="8"/>
        <v>101.39</v>
      </c>
      <c r="BU6" s="36">
        <f t="shared" si="8"/>
        <v>100.82</v>
      </c>
      <c r="BV6" s="36">
        <f t="shared" si="8"/>
        <v>101.64</v>
      </c>
      <c r="BW6" s="36">
        <f t="shared" si="8"/>
        <v>96.77</v>
      </c>
      <c r="BX6" s="36">
        <f t="shared" si="8"/>
        <v>95.81</v>
      </c>
      <c r="BY6" s="36">
        <f t="shared" si="8"/>
        <v>95.26</v>
      </c>
      <c r="BZ6" s="35" t="str">
        <f>IF(BZ7="","",IF(BZ7="-","【-】","【"&amp;SUBSTITUTE(TEXT(BZ7,"#,##0.00"),"-","△")&amp;"】"))</f>
        <v>【103.24】</v>
      </c>
      <c r="CA6" s="36">
        <f>IF(CA7="",NA(),CA7)</f>
        <v>96.48</v>
      </c>
      <c r="CB6" s="36">
        <f t="shared" ref="CB6:CJ6" si="9">IF(CB7="",NA(),CB7)</f>
        <v>95.31</v>
      </c>
      <c r="CC6" s="36">
        <f t="shared" si="9"/>
        <v>122.18</v>
      </c>
      <c r="CD6" s="36">
        <f t="shared" si="9"/>
        <v>119.74</v>
      </c>
      <c r="CE6" s="36">
        <f t="shared" si="9"/>
        <v>113.8</v>
      </c>
      <c r="CF6" s="36">
        <f t="shared" si="9"/>
        <v>179.55</v>
      </c>
      <c r="CG6" s="36">
        <f t="shared" si="9"/>
        <v>179.16</v>
      </c>
      <c r="CH6" s="36">
        <f t="shared" si="9"/>
        <v>187.18</v>
      </c>
      <c r="CI6" s="36">
        <f t="shared" si="9"/>
        <v>189.58</v>
      </c>
      <c r="CJ6" s="36">
        <f t="shared" si="9"/>
        <v>192.82</v>
      </c>
      <c r="CK6" s="35" t="str">
        <f>IF(CK7="","",IF(CK7="-","【-】","【"&amp;SUBSTITUTE(TEXT(CK7,"#,##0.00"),"-","△")&amp;"】"))</f>
        <v>【168.38】</v>
      </c>
      <c r="CL6" s="36">
        <f>IF(CL7="",NA(),CL7)</f>
        <v>64.3</v>
      </c>
      <c r="CM6" s="36">
        <f t="shared" ref="CM6:CU6" si="10">IF(CM7="",NA(),CM7)</f>
        <v>65.69</v>
      </c>
      <c r="CN6" s="36">
        <f t="shared" si="10"/>
        <v>80.42</v>
      </c>
      <c r="CO6" s="36">
        <f t="shared" si="10"/>
        <v>82.43</v>
      </c>
      <c r="CP6" s="36">
        <f t="shared" si="10"/>
        <v>81.73</v>
      </c>
      <c r="CQ6" s="36">
        <f t="shared" si="10"/>
        <v>53.52</v>
      </c>
      <c r="CR6" s="36">
        <f t="shared" si="10"/>
        <v>54.24</v>
      </c>
      <c r="CS6" s="36">
        <f t="shared" si="10"/>
        <v>55.88</v>
      </c>
      <c r="CT6" s="36">
        <f t="shared" si="10"/>
        <v>55.22</v>
      </c>
      <c r="CU6" s="36">
        <f t="shared" si="10"/>
        <v>54.05</v>
      </c>
      <c r="CV6" s="35" t="str">
        <f>IF(CV7="","",IF(CV7="-","【-】","【"&amp;SUBSTITUTE(TEXT(CV7,"#,##0.00"),"-","△")&amp;"】"))</f>
        <v>【60.00】</v>
      </c>
      <c r="CW6" s="36">
        <f>IF(CW7="",NA(),CW7)</f>
        <v>88.78</v>
      </c>
      <c r="CX6" s="36">
        <f t="shared" ref="CX6:DF6" si="11">IF(CX7="",NA(),CX7)</f>
        <v>87.63</v>
      </c>
      <c r="CY6" s="36">
        <f t="shared" si="11"/>
        <v>79.22</v>
      </c>
      <c r="CZ6" s="36">
        <f t="shared" si="11"/>
        <v>75.72</v>
      </c>
      <c r="DA6" s="36">
        <f t="shared" si="11"/>
        <v>73.430000000000007</v>
      </c>
      <c r="DB6" s="36">
        <f t="shared" si="11"/>
        <v>81.459999999999994</v>
      </c>
      <c r="DC6" s="36">
        <f t="shared" si="11"/>
        <v>81.680000000000007</v>
      </c>
      <c r="DD6" s="36">
        <f t="shared" si="11"/>
        <v>80.989999999999995</v>
      </c>
      <c r="DE6" s="36">
        <f t="shared" si="11"/>
        <v>80.930000000000007</v>
      </c>
      <c r="DF6" s="36">
        <f t="shared" si="11"/>
        <v>80.510000000000005</v>
      </c>
      <c r="DG6" s="35" t="str">
        <f>IF(DG7="","",IF(DG7="-","【-】","【"&amp;SUBSTITUTE(TEXT(DG7,"#,##0.00"),"-","△")&amp;"】"))</f>
        <v>【89.80】</v>
      </c>
      <c r="DH6" s="36">
        <f>IF(DH7="",NA(),DH7)</f>
        <v>50.52</v>
      </c>
      <c r="DI6" s="36">
        <f t="shared" ref="DI6:DQ6" si="12">IF(DI7="",NA(),DI7)</f>
        <v>52.1</v>
      </c>
      <c r="DJ6" s="36">
        <f t="shared" si="12"/>
        <v>47.59</v>
      </c>
      <c r="DK6" s="36">
        <f t="shared" si="12"/>
        <v>49.35</v>
      </c>
      <c r="DL6" s="36">
        <f t="shared" si="12"/>
        <v>51.07</v>
      </c>
      <c r="DM6" s="36">
        <f t="shared" si="12"/>
        <v>47.7</v>
      </c>
      <c r="DN6" s="36">
        <f t="shared" si="12"/>
        <v>48.14</v>
      </c>
      <c r="DO6" s="36">
        <f t="shared" si="12"/>
        <v>46.61</v>
      </c>
      <c r="DP6" s="36">
        <f t="shared" si="12"/>
        <v>47.97</v>
      </c>
      <c r="DQ6" s="36">
        <f t="shared" si="12"/>
        <v>49.12</v>
      </c>
      <c r="DR6" s="35" t="str">
        <f>IF(DR7="","",IF(DR7="-","【-】","【"&amp;SUBSTITUTE(TEXT(DR7,"#,##0.00"),"-","△")&amp;"】"))</f>
        <v>【49.59】</v>
      </c>
      <c r="DS6" s="36">
        <f>IF(DS7="",NA(),DS7)</f>
        <v>1.53</v>
      </c>
      <c r="DT6" s="36">
        <f t="shared" ref="DT6:EB6" si="13">IF(DT7="",NA(),DT7)</f>
        <v>1.41</v>
      </c>
      <c r="DU6" s="36">
        <f t="shared" si="13"/>
        <v>1.22</v>
      </c>
      <c r="DV6" s="36">
        <f t="shared" si="13"/>
        <v>1.27</v>
      </c>
      <c r="DW6" s="36">
        <f t="shared" si="13"/>
        <v>1.27</v>
      </c>
      <c r="DX6" s="36">
        <f t="shared" si="13"/>
        <v>7.26</v>
      </c>
      <c r="DY6" s="36">
        <f t="shared" si="13"/>
        <v>11.13</v>
      </c>
      <c r="DZ6" s="36">
        <f t="shared" si="13"/>
        <v>10.84</v>
      </c>
      <c r="EA6" s="36">
        <f t="shared" si="13"/>
        <v>15.33</v>
      </c>
      <c r="EB6" s="36">
        <f t="shared" si="13"/>
        <v>16.760000000000002</v>
      </c>
      <c r="EC6" s="35" t="str">
        <f>IF(EC7="","",IF(EC7="-","【-】","【"&amp;SUBSTITUTE(TEXT(EC7,"#,##0.00"),"-","△")&amp;"】"))</f>
        <v>【19.44】</v>
      </c>
      <c r="ED6" s="36">
        <f>IF(ED7="",NA(),ED7)</f>
        <v>0.46</v>
      </c>
      <c r="EE6" s="36">
        <f t="shared" ref="EE6:EM6" si="14">IF(EE7="",NA(),EE7)</f>
        <v>0.09</v>
      </c>
      <c r="EF6" s="36">
        <f t="shared" si="14"/>
        <v>0.27</v>
      </c>
      <c r="EG6" s="36">
        <f t="shared" si="14"/>
        <v>0.44</v>
      </c>
      <c r="EH6" s="36">
        <f t="shared" si="14"/>
        <v>0.44</v>
      </c>
      <c r="EI6" s="36">
        <f t="shared" si="14"/>
        <v>1.65</v>
      </c>
      <c r="EJ6" s="36">
        <f t="shared" si="14"/>
        <v>0.47</v>
      </c>
      <c r="EK6" s="36">
        <f t="shared" si="14"/>
        <v>0.39</v>
      </c>
      <c r="EL6" s="36">
        <f t="shared" si="14"/>
        <v>0.43</v>
      </c>
      <c r="EM6" s="36">
        <f t="shared" si="14"/>
        <v>0.42</v>
      </c>
      <c r="EN6" s="35" t="str">
        <f>IF(EN7="","",IF(EN7="-","【-】","【"&amp;SUBSTITUTE(TEXT(EN7,"#,##0.00"),"-","△")&amp;"】"))</f>
        <v>【0.68】</v>
      </c>
    </row>
    <row r="7" spans="1:144" s="37" customFormat="1" x14ac:dyDescent="0.15">
      <c r="A7" s="29"/>
      <c r="B7" s="38">
        <v>2019</v>
      </c>
      <c r="C7" s="38">
        <v>193682</v>
      </c>
      <c r="D7" s="38">
        <v>46</v>
      </c>
      <c r="E7" s="38">
        <v>1</v>
      </c>
      <c r="F7" s="38">
        <v>0</v>
      </c>
      <c r="G7" s="38">
        <v>1</v>
      </c>
      <c r="H7" s="38" t="s">
        <v>93</v>
      </c>
      <c r="I7" s="38" t="s">
        <v>94</v>
      </c>
      <c r="J7" s="38" t="s">
        <v>95</v>
      </c>
      <c r="K7" s="38" t="s">
        <v>96</v>
      </c>
      <c r="L7" s="38" t="s">
        <v>97</v>
      </c>
      <c r="M7" s="38" t="s">
        <v>98</v>
      </c>
      <c r="N7" s="39" t="s">
        <v>99</v>
      </c>
      <c r="O7" s="39">
        <v>81</v>
      </c>
      <c r="P7" s="39">
        <v>89.63</v>
      </c>
      <c r="Q7" s="39">
        <v>2250</v>
      </c>
      <c r="R7" s="39">
        <v>14970</v>
      </c>
      <c r="S7" s="39">
        <v>112</v>
      </c>
      <c r="T7" s="39">
        <v>133.66</v>
      </c>
      <c r="U7" s="39">
        <v>13314</v>
      </c>
      <c r="V7" s="39">
        <v>10.58</v>
      </c>
      <c r="W7" s="39">
        <v>1258.4100000000001</v>
      </c>
      <c r="X7" s="39">
        <v>112</v>
      </c>
      <c r="Y7" s="39">
        <v>113.11</v>
      </c>
      <c r="Z7" s="39">
        <v>103.19</v>
      </c>
      <c r="AA7" s="39">
        <v>106.42</v>
      </c>
      <c r="AB7" s="39">
        <v>111.18</v>
      </c>
      <c r="AC7" s="39">
        <v>111.06</v>
      </c>
      <c r="AD7" s="39">
        <v>111.34</v>
      </c>
      <c r="AE7" s="39">
        <v>110.02</v>
      </c>
      <c r="AF7" s="39">
        <v>108.76</v>
      </c>
      <c r="AG7" s="39">
        <v>108.46</v>
      </c>
      <c r="AH7" s="39">
        <v>112.01</v>
      </c>
      <c r="AI7" s="39">
        <v>0</v>
      </c>
      <c r="AJ7" s="39">
        <v>0</v>
      </c>
      <c r="AK7" s="39">
        <v>0</v>
      </c>
      <c r="AL7" s="39">
        <v>0</v>
      </c>
      <c r="AM7" s="39">
        <v>0</v>
      </c>
      <c r="AN7" s="39">
        <v>9.35</v>
      </c>
      <c r="AO7" s="39">
        <v>10.130000000000001</v>
      </c>
      <c r="AP7" s="39">
        <v>7.31</v>
      </c>
      <c r="AQ7" s="39">
        <v>7.48</v>
      </c>
      <c r="AR7" s="39">
        <v>11.94</v>
      </c>
      <c r="AS7" s="39">
        <v>1.08</v>
      </c>
      <c r="AT7" s="39">
        <v>778.79</v>
      </c>
      <c r="AU7" s="39">
        <v>1077.71</v>
      </c>
      <c r="AV7" s="39">
        <v>496.34</v>
      </c>
      <c r="AW7" s="39">
        <v>548.19000000000005</v>
      </c>
      <c r="AX7" s="39">
        <v>583.97</v>
      </c>
      <c r="AY7" s="39">
        <v>398.29</v>
      </c>
      <c r="AZ7" s="39">
        <v>388.67</v>
      </c>
      <c r="BA7" s="39">
        <v>355.27</v>
      </c>
      <c r="BB7" s="39">
        <v>359.7</v>
      </c>
      <c r="BC7" s="39">
        <v>362.93</v>
      </c>
      <c r="BD7" s="39">
        <v>264.97000000000003</v>
      </c>
      <c r="BE7" s="39">
        <v>170.66</v>
      </c>
      <c r="BF7" s="39">
        <v>154.33000000000001</v>
      </c>
      <c r="BG7" s="39">
        <v>393.05</v>
      </c>
      <c r="BH7" s="39">
        <v>367.6</v>
      </c>
      <c r="BI7" s="39">
        <v>347.98</v>
      </c>
      <c r="BJ7" s="39">
        <v>431</v>
      </c>
      <c r="BK7" s="39">
        <v>422.5</v>
      </c>
      <c r="BL7" s="39">
        <v>458.27</v>
      </c>
      <c r="BM7" s="39">
        <v>447.01</v>
      </c>
      <c r="BN7" s="39">
        <v>439.05</v>
      </c>
      <c r="BO7" s="39">
        <v>266.61</v>
      </c>
      <c r="BP7" s="39">
        <v>107.2</v>
      </c>
      <c r="BQ7" s="39">
        <v>108.69</v>
      </c>
      <c r="BR7" s="39">
        <v>93.37</v>
      </c>
      <c r="BS7" s="39">
        <v>96.06</v>
      </c>
      <c r="BT7" s="39">
        <v>101.39</v>
      </c>
      <c r="BU7" s="39">
        <v>100.82</v>
      </c>
      <c r="BV7" s="39">
        <v>101.64</v>
      </c>
      <c r="BW7" s="39">
        <v>96.77</v>
      </c>
      <c r="BX7" s="39">
        <v>95.81</v>
      </c>
      <c r="BY7" s="39">
        <v>95.26</v>
      </c>
      <c r="BZ7" s="39">
        <v>103.24</v>
      </c>
      <c r="CA7" s="39">
        <v>96.48</v>
      </c>
      <c r="CB7" s="39">
        <v>95.31</v>
      </c>
      <c r="CC7" s="39">
        <v>122.18</v>
      </c>
      <c r="CD7" s="39">
        <v>119.74</v>
      </c>
      <c r="CE7" s="39">
        <v>113.8</v>
      </c>
      <c r="CF7" s="39">
        <v>179.55</v>
      </c>
      <c r="CG7" s="39">
        <v>179.16</v>
      </c>
      <c r="CH7" s="39">
        <v>187.18</v>
      </c>
      <c r="CI7" s="39">
        <v>189.58</v>
      </c>
      <c r="CJ7" s="39">
        <v>192.82</v>
      </c>
      <c r="CK7" s="39">
        <v>168.38</v>
      </c>
      <c r="CL7" s="39">
        <v>64.3</v>
      </c>
      <c r="CM7" s="39">
        <v>65.69</v>
      </c>
      <c r="CN7" s="39">
        <v>80.42</v>
      </c>
      <c r="CO7" s="39">
        <v>82.43</v>
      </c>
      <c r="CP7" s="39">
        <v>81.73</v>
      </c>
      <c r="CQ7" s="39">
        <v>53.52</v>
      </c>
      <c r="CR7" s="39">
        <v>54.24</v>
      </c>
      <c r="CS7" s="39">
        <v>55.88</v>
      </c>
      <c r="CT7" s="39">
        <v>55.22</v>
      </c>
      <c r="CU7" s="39">
        <v>54.05</v>
      </c>
      <c r="CV7" s="39">
        <v>60</v>
      </c>
      <c r="CW7" s="39">
        <v>88.78</v>
      </c>
      <c r="CX7" s="39">
        <v>87.63</v>
      </c>
      <c r="CY7" s="39">
        <v>79.22</v>
      </c>
      <c r="CZ7" s="39">
        <v>75.72</v>
      </c>
      <c r="DA7" s="39">
        <v>73.430000000000007</v>
      </c>
      <c r="DB7" s="39">
        <v>81.459999999999994</v>
      </c>
      <c r="DC7" s="39">
        <v>81.680000000000007</v>
      </c>
      <c r="DD7" s="39">
        <v>80.989999999999995</v>
      </c>
      <c r="DE7" s="39">
        <v>80.930000000000007</v>
      </c>
      <c r="DF7" s="39">
        <v>80.510000000000005</v>
      </c>
      <c r="DG7" s="39">
        <v>89.8</v>
      </c>
      <c r="DH7" s="39">
        <v>50.52</v>
      </c>
      <c r="DI7" s="39">
        <v>52.1</v>
      </c>
      <c r="DJ7" s="39">
        <v>47.59</v>
      </c>
      <c r="DK7" s="39">
        <v>49.35</v>
      </c>
      <c r="DL7" s="39">
        <v>51.07</v>
      </c>
      <c r="DM7" s="39">
        <v>47.7</v>
      </c>
      <c r="DN7" s="39">
        <v>48.14</v>
      </c>
      <c r="DO7" s="39">
        <v>46.61</v>
      </c>
      <c r="DP7" s="39">
        <v>47.97</v>
      </c>
      <c r="DQ7" s="39">
        <v>49.12</v>
      </c>
      <c r="DR7" s="39">
        <v>49.59</v>
      </c>
      <c r="DS7" s="39">
        <v>1.53</v>
      </c>
      <c r="DT7" s="39">
        <v>1.41</v>
      </c>
      <c r="DU7" s="39">
        <v>1.22</v>
      </c>
      <c r="DV7" s="39">
        <v>1.27</v>
      </c>
      <c r="DW7" s="39">
        <v>1.27</v>
      </c>
      <c r="DX7" s="39">
        <v>7.26</v>
      </c>
      <c r="DY7" s="39">
        <v>11.13</v>
      </c>
      <c r="DZ7" s="39">
        <v>10.84</v>
      </c>
      <c r="EA7" s="39">
        <v>15.33</v>
      </c>
      <c r="EB7" s="39">
        <v>16.760000000000002</v>
      </c>
      <c r="EC7" s="39">
        <v>19.440000000000001</v>
      </c>
      <c r="ED7" s="39">
        <v>0.46</v>
      </c>
      <c r="EE7" s="39">
        <v>0.09</v>
      </c>
      <c r="EF7" s="39">
        <v>0.27</v>
      </c>
      <c r="EG7" s="39">
        <v>0.44</v>
      </c>
      <c r="EH7" s="39">
        <v>0.44</v>
      </c>
      <c r="EI7" s="39">
        <v>1.65</v>
      </c>
      <c r="EJ7" s="39">
        <v>0.47</v>
      </c>
      <c r="EK7" s="39">
        <v>0.39</v>
      </c>
      <c r="EL7" s="39">
        <v>0.43</v>
      </c>
      <c r="EM7" s="39">
        <v>0.42</v>
      </c>
      <c r="EN7" s="39">
        <v>0.68</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15">
      <c r="B11">
        <v>4</v>
      </c>
      <c r="C11">
        <v>3</v>
      </c>
      <c r="D11">
        <v>2</v>
      </c>
      <c r="E11">
        <v>1</v>
      </c>
      <c r="F11">
        <v>0</v>
      </c>
      <c r="G11" t="s">
        <v>105</v>
      </c>
    </row>
    <row r="12" spans="1:144" x14ac:dyDescent="0.15">
      <c r="B12">
        <v>1</v>
      </c>
      <c r="C12">
        <v>1</v>
      </c>
      <c r="D12">
        <v>1</v>
      </c>
      <c r="E12">
        <v>1</v>
      </c>
      <c r="F12">
        <v>1</v>
      </c>
      <c r="G12" t="s">
        <v>106</v>
      </c>
    </row>
    <row r="13" spans="1:144" x14ac:dyDescent="0.15">
      <c r="B13" t="s">
        <v>107</v>
      </c>
      <c r="C13" t="s">
        <v>107</v>
      </c>
      <c r="D13" t="s">
        <v>107</v>
      </c>
      <c r="E13" t="s">
        <v>107</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2021-01-25T08:30:48Z</cp:lastPrinted>
  <dcterms:created xsi:type="dcterms:W3CDTF">2020-12-04T02:08:11Z</dcterms:created>
  <dcterms:modified xsi:type="dcterms:W3CDTF">2021-01-25T08:32:50Z</dcterms:modified>
  <cp:category/>
</cp:coreProperties>
</file>