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65191" windowWidth="16515" windowHeight="9015" activeTab="0"/>
  </bookViews>
  <sheets>
    <sheet name="H22" sheetId="1" r:id="rId1"/>
  </sheets>
  <definedNames>
    <definedName name="_xlnm.Print_Area" localSheetId="0">'H22'!$A$2:$R$43</definedName>
    <definedName name="_xlnm.Print_Titles" localSheetId="0">'H22'!$A:$A</definedName>
  </definedNames>
  <calcPr fullCalcOnLoad="1"/>
</workbook>
</file>

<file path=xl/sharedStrings.xml><?xml version="1.0" encoding="utf-8"?>
<sst xmlns="http://schemas.openxmlformats.org/spreadsheetml/2006/main" count="61" uniqueCount="61">
  <si>
    <t>市町村別特定死因別死亡者数</t>
  </si>
  <si>
    <t>地域名</t>
  </si>
  <si>
    <t>死亡者総数</t>
  </si>
  <si>
    <t>結核</t>
  </si>
  <si>
    <t>悪性新生物</t>
  </si>
  <si>
    <t>糖尿病</t>
  </si>
  <si>
    <t>高血圧性疾患</t>
  </si>
  <si>
    <t>心疾患</t>
  </si>
  <si>
    <t>脳血管疾患</t>
  </si>
  <si>
    <t>肺炎</t>
  </si>
  <si>
    <t>不慮の事故</t>
  </si>
  <si>
    <t>山梨県</t>
  </si>
  <si>
    <t>市計</t>
  </si>
  <si>
    <t>郡計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</si>
  <si>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</si>
  <si>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</si>
  <si>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</si>
  <si>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</si>
  <si>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</si>
  <si>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</si>
  <si>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</si>
  <si>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</si>
  <si>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</si>
  <si>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</si>
  <si>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</si>
  <si>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</si>
  <si>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</si>
  <si>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</si>
  <si>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</si>
  <si>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</si>
  <si>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</si>
  <si>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</si>
  <si>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</si>
  <si>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</si>
  <si>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</si>
  <si>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</si>
  <si>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市町村別特定死因別死亡者数ページ &lt;&lt;</t>
  </si>
  <si>
    <t>大動脈瘤及び解離</t>
  </si>
  <si>
    <t>慢性閉塞性肺疾患</t>
  </si>
  <si>
    <t>喘息</t>
  </si>
  <si>
    <t>腎不全</t>
  </si>
  <si>
    <t>老衰</t>
  </si>
  <si>
    <t>肝疾患</t>
  </si>
  <si>
    <t>甲州市</t>
  </si>
  <si>
    <t>南アルプス市</t>
  </si>
  <si>
    <t>北杜市</t>
  </si>
  <si>
    <t>甲斐市</t>
  </si>
  <si>
    <t>笛吹市</t>
  </si>
  <si>
    <t>上野原市</t>
  </si>
  <si>
    <t>中央市</t>
  </si>
  <si>
    <t>市川三郷町</t>
  </si>
  <si>
    <t>富士河口湖町</t>
  </si>
  <si>
    <t>中北保健所</t>
  </si>
  <si>
    <t>峡東保健所</t>
  </si>
  <si>
    <t>峡南保健所</t>
  </si>
  <si>
    <t>富士・東部保健所</t>
  </si>
  <si>
    <t>(人)</t>
  </si>
  <si>
    <t>富士川町</t>
  </si>
  <si>
    <t>自殺</t>
  </si>
  <si>
    <t>その他</t>
  </si>
  <si>
    <t>平成23年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</si>
</sst>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&quot;¥&quot;#,##0_);[Red]\(&quot;¥&quot;#,##0\)"/>
    <numFmt numFmtId="183" formatCode="_ * #,##0;_ * \-#,##0;_ * &quot;-&quot;;_ @"/>
    <numFmt numFmtId="184" formatCode="0.0_ "/>
    <numFmt numFmtId="185" formatCode="_ * #,##0.0_ ;_ * \-#,##0.0_ ;_ * &quot;-&quot;?_ ;_ @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180" fontId="3" fillId="0" borderId="0">
      <alignment vertical="center" wrapText="1"/>
      <protection/>
    </xf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38" fontId="0" fillId="0" borderId="0" xfId="49" applyFont="1" applyAlignment="1">
      <alignment/>
    </xf>
    <xf numFmtId="38" fontId="0" fillId="0" borderId="10" xfId="49" applyFont="1" applyBorder="1" applyAlignment="1">
      <alignment/>
    </xf>
    <xf numFmtId="38" fontId="0" fillId="0" borderId="10" xfId="49" applyFont="1" applyBorder="1" applyAlignment="1">
      <alignment horizontal="right"/>
    </xf>
    <xf numFmtId="38" fontId="0" fillId="0" borderId="0" xfId="49" applyFont="1" applyBorder="1" applyAlignment="1">
      <alignment/>
    </xf>
    <xf numFmtId="38" fontId="0" fillId="0" borderId="0" xfId="49" applyFont="1" applyAlignment="1">
      <alignment vertical="center"/>
    </xf>
    <xf numFmtId="0" fontId="2" fillId="0" borderId="0" xfId="43" applyAlignment="1" applyProtection="1">
      <alignment vertical="center"/>
      <protection/>
    </xf>
    <xf numFmtId="41" fontId="4" fillId="0" borderId="0" xfId="61" applyNumberFormat="1" applyFont="1" applyBorder="1" applyAlignment="1">
      <alignment horizontal="right" vertical="center"/>
      <protection/>
    </xf>
    <xf numFmtId="183" fontId="0" fillId="0" borderId="11" xfId="61" applyNumberFormat="1" applyFont="1" applyBorder="1" applyAlignment="1">
      <alignment horizontal="right" vertical="center"/>
      <protection/>
    </xf>
    <xf numFmtId="183" fontId="0" fillId="0" borderId="12" xfId="61" applyNumberFormat="1" applyFont="1" applyBorder="1" applyAlignment="1">
      <alignment horizontal="right" vertical="center"/>
      <protection/>
    </xf>
    <xf numFmtId="38" fontId="0" fillId="0" borderId="13" xfId="49" applyFont="1" applyBorder="1" applyAlignment="1">
      <alignment horizontal="center" vertical="center" shrinkToFit="1"/>
    </xf>
    <xf numFmtId="38" fontId="0" fillId="0" borderId="14" xfId="49" applyFont="1" applyBorder="1" applyAlignment="1">
      <alignment horizontal="center" vertical="center" shrinkToFit="1"/>
    </xf>
    <xf numFmtId="38" fontId="5" fillId="0" borderId="14" xfId="49" applyFont="1" applyBorder="1" applyAlignment="1">
      <alignment horizontal="center" vertical="center" wrapText="1" shrinkToFit="1"/>
    </xf>
    <xf numFmtId="38" fontId="0" fillId="0" borderId="15" xfId="49" applyFont="1" applyBorder="1" applyAlignment="1">
      <alignment horizontal="left" vertical="center"/>
    </xf>
    <xf numFmtId="38" fontId="0" fillId="0" borderId="10" xfId="49" applyFont="1" applyBorder="1" applyAlignment="1">
      <alignment horizontal="left" vertical="center" shrinkToFit="1"/>
    </xf>
    <xf numFmtId="38" fontId="0" fillId="33" borderId="10" xfId="49" applyFont="1" applyFill="1" applyBorder="1" applyAlignment="1">
      <alignment horizontal="left" vertical="center" shrinkToFit="1"/>
    </xf>
    <xf numFmtId="183" fontId="0" fillId="33" borderId="12" xfId="61" applyNumberFormat="1" applyFont="1" applyFill="1" applyBorder="1" applyAlignment="1">
      <alignment horizontal="right" vertical="center"/>
      <protection/>
    </xf>
    <xf numFmtId="38" fontId="0" fillId="33" borderId="16" xfId="49" applyFont="1" applyFill="1" applyBorder="1" applyAlignment="1">
      <alignment horizontal="left" vertical="center" shrinkToFit="1"/>
    </xf>
    <xf numFmtId="183" fontId="0" fillId="33" borderId="17" xfId="61" applyNumberFormat="1" applyFont="1" applyFill="1" applyBorder="1" applyAlignment="1">
      <alignment horizontal="right" vertical="center"/>
      <protection/>
    </xf>
    <xf numFmtId="38" fontId="0" fillId="0" borderId="0" xfId="49" applyFont="1" applyAlignment="1">
      <alignment horizontal="right" vertical="center"/>
    </xf>
    <xf numFmtId="38" fontId="0" fillId="0" borderId="18" xfId="49" applyFont="1" applyBorder="1" applyAlignment="1">
      <alignment vertical="center"/>
    </xf>
    <xf numFmtId="183" fontId="0" fillId="0" borderId="0" xfId="61" applyNumberFormat="1" applyFont="1" applyBorder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Ｈ７・８衛生統計年報原稿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J/dbjb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2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14.375" style="1" customWidth="1"/>
    <col min="2" max="18" width="8.625" style="5" customWidth="1"/>
    <col min="19" max="16384" width="9.00390625" style="1" customWidth="1"/>
  </cols>
  <sheetData>
    <row r="1" ht="13.5">
      <c r="A1" s="6" t="s">
        <v>36</v>
      </c>
    </row>
    <row r="2" ht="13.5">
      <c r="A2" s="1" t="s">
        <v>0</v>
      </c>
    </row>
    <row r="3" spans="1:18" ht="13.5">
      <c r="A3" s="1" t="s">
        <v>60</v>
      </c>
      <c r="R3" s="19" t="s">
        <v>56</v>
      </c>
    </row>
    <row r="4" spans="1:18" ht="27" customHeight="1">
      <c r="A4" s="13" t="s">
        <v>1</v>
      </c>
      <c r="B4" s="10" t="s">
        <v>2</v>
      </c>
      <c r="C4" s="11" t="s">
        <v>3</v>
      </c>
      <c r="D4" s="10" t="s">
        <v>4</v>
      </c>
      <c r="E4" s="11" t="s">
        <v>5</v>
      </c>
      <c r="F4" s="10" t="s">
        <v>6</v>
      </c>
      <c r="G4" s="11" t="s">
        <v>7</v>
      </c>
      <c r="H4" s="10" t="s">
        <v>8</v>
      </c>
      <c r="I4" s="12" t="s">
        <v>37</v>
      </c>
      <c r="J4" s="10" t="s">
        <v>9</v>
      </c>
      <c r="K4" s="12" t="s">
        <v>38</v>
      </c>
      <c r="L4" s="10" t="s">
        <v>39</v>
      </c>
      <c r="M4" s="11" t="s">
        <v>42</v>
      </c>
      <c r="N4" s="10" t="s">
        <v>40</v>
      </c>
      <c r="O4" s="11" t="s">
        <v>41</v>
      </c>
      <c r="P4" s="10" t="s">
        <v>10</v>
      </c>
      <c r="Q4" s="10" t="s">
        <v>58</v>
      </c>
      <c r="R4" s="10" t="s">
        <v>59</v>
      </c>
    </row>
    <row r="5" spans="1:20" ht="13.5">
      <c r="A5" s="14" t="s">
        <v>11</v>
      </c>
      <c r="B5" s="8">
        <f>SUM(C5:R5)</f>
        <v>9358</v>
      </c>
      <c r="C5" s="8">
        <f>SUM(C6:C7)</f>
        <v>13</v>
      </c>
      <c r="D5" s="8">
        <f aca="true" t="shared" si="0" ref="D5:R5">SUM(D6:D7)</f>
        <v>2541</v>
      </c>
      <c r="E5" s="8">
        <f t="shared" si="0"/>
        <v>138</v>
      </c>
      <c r="F5" s="8">
        <f t="shared" si="0"/>
        <v>42</v>
      </c>
      <c r="G5" s="8">
        <f t="shared" si="0"/>
        <v>1409</v>
      </c>
      <c r="H5" s="8">
        <f t="shared" si="0"/>
        <v>985</v>
      </c>
      <c r="I5" s="8">
        <f t="shared" si="0"/>
        <v>111</v>
      </c>
      <c r="J5" s="8">
        <f t="shared" si="0"/>
        <v>912</v>
      </c>
      <c r="K5" s="8">
        <f t="shared" si="0"/>
        <v>123</v>
      </c>
      <c r="L5" s="8">
        <f t="shared" si="0"/>
        <v>17</v>
      </c>
      <c r="M5" s="8">
        <f t="shared" si="0"/>
        <v>122</v>
      </c>
      <c r="N5" s="8">
        <f t="shared" si="0"/>
        <v>157</v>
      </c>
      <c r="O5" s="8">
        <f t="shared" si="0"/>
        <v>557</v>
      </c>
      <c r="P5" s="8">
        <f t="shared" si="0"/>
        <v>324</v>
      </c>
      <c r="Q5" s="8">
        <f t="shared" si="0"/>
        <v>212</v>
      </c>
      <c r="R5" s="8">
        <f t="shared" si="0"/>
        <v>1695</v>
      </c>
      <c r="S5" s="3"/>
      <c r="T5" s="4"/>
    </row>
    <row r="6" spans="1:20" ht="13.5">
      <c r="A6" s="15" t="s">
        <v>12</v>
      </c>
      <c r="B6" s="16">
        <f>SUM(C6:R6)</f>
        <v>7848</v>
      </c>
      <c r="C6" s="16">
        <f>SUM(C8:C20)</f>
        <v>9</v>
      </c>
      <c r="D6" s="16">
        <f aca="true" t="shared" si="1" ref="D6:R6">SUM(D8:D20)</f>
        <v>2163</v>
      </c>
      <c r="E6" s="16">
        <f t="shared" si="1"/>
        <v>111</v>
      </c>
      <c r="F6" s="16">
        <f t="shared" si="1"/>
        <v>38</v>
      </c>
      <c r="G6" s="16">
        <f t="shared" si="1"/>
        <v>1177</v>
      </c>
      <c r="H6" s="16">
        <f t="shared" si="1"/>
        <v>807</v>
      </c>
      <c r="I6" s="16">
        <f t="shared" si="1"/>
        <v>94</v>
      </c>
      <c r="J6" s="16">
        <f t="shared" si="1"/>
        <v>767</v>
      </c>
      <c r="K6" s="16">
        <f t="shared" si="1"/>
        <v>103</v>
      </c>
      <c r="L6" s="16">
        <f t="shared" si="1"/>
        <v>17</v>
      </c>
      <c r="M6" s="16">
        <f t="shared" si="1"/>
        <v>102</v>
      </c>
      <c r="N6" s="16">
        <f t="shared" si="1"/>
        <v>131</v>
      </c>
      <c r="O6" s="16">
        <f t="shared" si="1"/>
        <v>450</v>
      </c>
      <c r="P6" s="16">
        <f t="shared" si="1"/>
        <v>268</v>
      </c>
      <c r="Q6" s="16">
        <f t="shared" si="1"/>
        <v>180</v>
      </c>
      <c r="R6" s="16">
        <f t="shared" si="1"/>
        <v>1431</v>
      </c>
      <c r="S6" s="3"/>
      <c r="T6" s="4"/>
    </row>
    <row r="7" spans="1:20" ht="13.5">
      <c r="A7" s="15" t="s">
        <v>13</v>
      </c>
      <c r="B7" s="16">
        <f>SUM(C7:R7)</f>
        <v>1510</v>
      </c>
      <c r="C7" s="16">
        <f>SUM(C21,C23,C28,C30,C37)</f>
        <v>4</v>
      </c>
      <c r="D7" s="16">
        <f aca="true" t="shared" si="2" ref="D7:R7">SUM(D21,D23,D28,D30,D37)</f>
        <v>378</v>
      </c>
      <c r="E7" s="16">
        <f t="shared" si="2"/>
        <v>27</v>
      </c>
      <c r="F7" s="16">
        <f t="shared" si="2"/>
        <v>4</v>
      </c>
      <c r="G7" s="16">
        <f t="shared" si="2"/>
        <v>232</v>
      </c>
      <c r="H7" s="16">
        <f t="shared" si="2"/>
        <v>178</v>
      </c>
      <c r="I7" s="16">
        <f t="shared" si="2"/>
        <v>17</v>
      </c>
      <c r="J7" s="16">
        <f t="shared" si="2"/>
        <v>145</v>
      </c>
      <c r="K7" s="16">
        <f t="shared" si="2"/>
        <v>20</v>
      </c>
      <c r="L7" s="16">
        <f t="shared" si="2"/>
        <v>0</v>
      </c>
      <c r="M7" s="16">
        <f t="shared" si="2"/>
        <v>20</v>
      </c>
      <c r="N7" s="16">
        <f t="shared" si="2"/>
        <v>26</v>
      </c>
      <c r="O7" s="16">
        <f t="shared" si="2"/>
        <v>107</v>
      </c>
      <c r="P7" s="16">
        <f t="shared" si="2"/>
        <v>56</v>
      </c>
      <c r="Q7" s="16">
        <f t="shared" si="2"/>
        <v>32</v>
      </c>
      <c r="R7" s="16">
        <f t="shared" si="2"/>
        <v>264</v>
      </c>
      <c r="S7" s="2"/>
      <c r="T7" s="4"/>
    </row>
    <row r="8" spans="1:18" ht="13.5">
      <c r="A8" s="14" t="s">
        <v>14</v>
      </c>
      <c r="B8" s="9">
        <v>2039</v>
      </c>
      <c r="C8" s="9">
        <v>7</v>
      </c>
      <c r="D8" s="9">
        <v>589</v>
      </c>
      <c r="E8" s="9">
        <v>29</v>
      </c>
      <c r="F8" s="9">
        <v>10</v>
      </c>
      <c r="G8" s="9">
        <v>322</v>
      </c>
      <c r="H8" s="9">
        <v>226</v>
      </c>
      <c r="I8" s="9">
        <v>33</v>
      </c>
      <c r="J8" s="9">
        <v>187</v>
      </c>
      <c r="K8" s="9">
        <v>21</v>
      </c>
      <c r="L8" s="9">
        <v>2</v>
      </c>
      <c r="M8" s="9">
        <v>23</v>
      </c>
      <c r="N8" s="9">
        <v>28</v>
      </c>
      <c r="O8" s="9">
        <v>73</v>
      </c>
      <c r="P8" s="9">
        <v>57</v>
      </c>
      <c r="Q8" s="9">
        <v>42</v>
      </c>
      <c r="R8" s="9">
        <f>B8-SUM(C8:Q8)</f>
        <v>390</v>
      </c>
    </row>
    <row r="9" spans="1:18" ht="13.5">
      <c r="A9" s="14" t="s">
        <v>15</v>
      </c>
      <c r="B9" s="9">
        <v>510</v>
      </c>
      <c r="C9" s="9">
        <v>0</v>
      </c>
      <c r="D9" s="9">
        <v>148</v>
      </c>
      <c r="E9" s="9">
        <v>7</v>
      </c>
      <c r="F9" s="9">
        <v>2</v>
      </c>
      <c r="G9" s="9">
        <v>74</v>
      </c>
      <c r="H9" s="9">
        <v>45</v>
      </c>
      <c r="I9" s="9">
        <v>1</v>
      </c>
      <c r="J9" s="9">
        <v>46</v>
      </c>
      <c r="K9" s="9">
        <v>13</v>
      </c>
      <c r="L9" s="9">
        <v>2</v>
      </c>
      <c r="M9" s="9">
        <v>9</v>
      </c>
      <c r="N9" s="9">
        <v>9</v>
      </c>
      <c r="O9" s="9">
        <v>27</v>
      </c>
      <c r="P9" s="9">
        <v>23</v>
      </c>
      <c r="Q9" s="9">
        <v>15</v>
      </c>
      <c r="R9" s="9">
        <f aca="true" t="shared" si="3" ref="R9:R20">B9-SUM(C9:Q9)</f>
        <v>89</v>
      </c>
    </row>
    <row r="10" spans="1:18" ht="13.5">
      <c r="A10" s="14" t="s">
        <v>43</v>
      </c>
      <c r="B10" s="9">
        <v>423</v>
      </c>
      <c r="C10" s="9">
        <v>0</v>
      </c>
      <c r="D10" s="9">
        <v>117</v>
      </c>
      <c r="E10" s="9">
        <v>9</v>
      </c>
      <c r="F10" s="9">
        <v>1</v>
      </c>
      <c r="G10" s="9">
        <v>66</v>
      </c>
      <c r="H10" s="9">
        <v>46</v>
      </c>
      <c r="I10" s="9">
        <v>5</v>
      </c>
      <c r="J10" s="9">
        <v>39</v>
      </c>
      <c r="K10" s="9">
        <v>6</v>
      </c>
      <c r="L10" s="9">
        <v>1</v>
      </c>
      <c r="M10" s="9">
        <v>5</v>
      </c>
      <c r="N10" s="9">
        <v>4</v>
      </c>
      <c r="O10" s="9">
        <v>34</v>
      </c>
      <c r="P10" s="9">
        <v>7</v>
      </c>
      <c r="Q10" s="9">
        <v>4</v>
      </c>
      <c r="R10" s="9">
        <f t="shared" si="3"/>
        <v>79</v>
      </c>
    </row>
    <row r="11" spans="1:18" ht="13.5">
      <c r="A11" s="14" t="s">
        <v>16</v>
      </c>
      <c r="B11" s="9">
        <v>343</v>
      </c>
      <c r="C11" s="9">
        <v>0</v>
      </c>
      <c r="D11" s="9">
        <v>90</v>
      </c>
      <c r="E11" s="9">
        <v>4</v>
      </c>
      <c r="F11" s="9">
        <v>0</v>
      </c>
      <c r="G11" s="9">
        <v>56</v>
      </c>
      <c r="H11" s="9">
        <v>44</v>
      </c>
      <c r="I11" s="9">
        <v>4</v>
      </c>
      <c r="J11" s="9">
        <v>28</v>
      </c>
      <c r="K11" s="9">
        <v>5</v>
      </c>
      <c r="L11" s="9">
        <v>0</v>
      </c>
      <c r="M11" s="9">
        <v>5</v>
      </c>
      <c r="N11" s="9">
        <v>6</v>
      </c>
      <c r="O11" s="9">
        <v>19</v>
      </c>
      <c r="P11" s="9">
        <v>18</v>
      </c>
      <c r="Q11" s="9">
        <v>7</v>
      </c>
      <c r="R11" s="9">
        <f t="shared" si="3"/>
        <v>57</v>
      </c>
    </row>
    <row r="12" spans="1:18" ht="13.5">
      <c r="A12" s="14" t="s">
        <v>17</v>
      </c>
      <c r="B12" s="9">
        <v>480</v>
      </c>
      <c r="C12" s="9">
        <v>0</v>
      </c>
      <c r="D12" s="9">
        <v>110</v>
      </c>
      <c r="E12" s="9">
        <v>3</v>
      </c>
      <c r="F12" s="9">
        <v>3</v>
      </c>
      <c r="G12" s="9">
        <v>75</v>
      </c>
      <c r="H12" s="9">
        <v>57</v>
      </c>
      <c r="I12" s="9">
        <v>8</v>
      </c>
      <c r="J12" s="9">
        <v>42</v>
      </c>
      <c r="K12" s="9">
        <v>5</v>
      </c>
      <c r="L12" s="9">
        <v>2</v>
      </c>
      <c r="M12" s="9">
        <v>13</v>
      </c>
      <c r="N12" s="9">
        <v>10</v>
      </c>
      <c r="O12" s="9">
        <v>44</v>
      </c>
      <c r="P12" s="9">
        <v>13</v>
      </c>
      <c r="Q12" s="9">
        <v>7</v>
      </c>
      <c r="R12" s="9">
        <f t="shared" si="3"/>
        <v>88</v>
      </c>
    </row>
    <row r="13" spans="1:18" ht="13.5">
      <c r="A13" s="14" t="s">
        <v>18</v>
      </c>
      <c r="B13" s="9">
        <v>351</v>
      </c>
      <c r="C13" s="9">
        <v>0</v>
      </c>
      <c r="D13" s="9">
        <v>94</v>
      </c>
      <c r="E13" s="9">
        <v>7</v>
      </c>
      <c r="F13" s="9">
        <v>3</v>
      </c>
      <c r="G13" s="9">
        <v>58</v>
      </c>
      <c r="H13" s="9">
        <v>33</v>
      </c>
      <c r="I13" s="9">
        <v>2</v>
      </c>
      <c r="J13" s="9">
        <v>42</v>
      </c>
      <c r="K13" s="9">
        <v>4</v>
      </c>
      <c r="L13" s="9">
        <v>1</v>
      </c>
      <c r="M13" s="9">
        <v>2</v>
      </c>
      <c r="N13" s="9">
        <v>8</v>
      </c>
      <c r="O13" s="9">
        <v>14</v>
      </c>
      <c r="P13" s="9">
        <v>13</v>
      </c>
      <c r="Q13" s="9">
        <v>14</v>
      </c>
      <c r="R13" s="9">
        <f t="shared" si="3"/>
        <v>56</v>
      </c>
    </row>
    <row r="14" spans="1:18" ht="13.5">
      <c r="A14" s="14" t="s">
        <v>19</v>
      </c>
      <c r="B14" s="9">
        <v>347</v>
      </c>
      <c r="C14" s="9">
        <v>0</v>
      </c>
      <c r="D14" s="9">
        <v>94</v>
      </c>
      <c r="E14" s="9">
        <v>4</v>
      </c>
      <c r="F14" s="9">
        <v>3</v>
      </c>
      <c r="G14" s="9">
        <v>50</v>
      </c>
      <c r="H14" s="9">
        <v>31</v>
      </c>
      <c r="I14" s="9">
        <v>1</v>
      </c>
      <c r="J14" s="9">
        <v>39</v>
      </c>
      <c r="K14" s="9">
        <v>6</v>
      </c>
      <c r="L14" s="9">
        <v>2</v>
      </c>
      <c r="M14" s="9">
        <v>3</v>
      </c>
      <c r="N14" s="9">
        <v>2</v>
      </c>
      <c r="O14" s="9">
        <v>28</v>
      </c>
      <c r="P14" s="9">
        <v>14</v>
      </c>
      <c r="Q14" s="9">
        <v>8</v>
      </c>
      <c r="R14" s="9">
        <f t="shared" si="3"/>
        <v>62</v>
      </c>
    </row>
    <row r="15" spans="1:18" ht="13.5">
      <c r="A15" s="14" t="s">
        <v>44</v>
      </c>
      <c r="B15" s="9">
        <v>746</v>
      </c>
      <c r="C15" s="9">
        <v>0</v>
      </c>
      <c r="D15" s="9">
        <v>193</v>
      </c>
      <c r="E15" s="9">
        <v>10</v>
      </c>
      <c r="F15" s="9">
        <v>1</v>
      </c>
      <c r="G15" s="9">
        <v>137</v>
      </c>
      <c r="H15" s="9">
        <v>72</v>
      </c>
      <c r="I15" s="9">
        <v>10</v>
      </c>
      <c r="J15" s="9">
        <v>89</v>
      </c>
      <c r="K15" s="9">
        <v>9</v>
      </c>
      <c r="L15" s="9">
        <v>3</v>
      </c>
      <c r="M15" s="9">
        <v>13</v>
      </c>
      <c r="N15" s="9">
        <v>10</v>
      </c>
      <c r="O15" s="9">
        <v>15</v>
      </c>
      <c r="P15" s="9">
        <v>29</v>
      </c>
      <c r="Q15" s="9">
        <v>22</v>
      </c>
      <c r="R15" s="9">
        <f t="shared" si="3"/>
        <v>133</v>
      </c>
    </row>
    <row r="16" spans="1:18" ht="13.5">
      <c r="A16" s="14" t="s">
        <v>45</v>
      </c>
      <c r="B16" s="9">
        <v>680</v>
      </c>
      <c r="C16" s="9">
        <v>0</v>
      </c>
      <c r="D16" s="9">
        <v>180</v>
      </c>
      <c r="E16" s="9">
        <v>3</v>
      </c>
      <c r="F16" s="9">
        <v>7</v>
      </c>
      <c r="G16" s="9">
        <v>99</v>
      </c>
      <c r="H16" s="9">
        <v>65</v>
      </c>
      <c r="I16" s="9">
        <v>4</v>
      </c>
      <c r="J16" s="9">
        <v>68</v>
      </c>
      <c r="K16" s="9">
        <v>13</v>
      </c>
      <c r="L16" s="9">
        <v>2</v>
      </c>
      <c r="M16" s="9">
        <v>5</v>
      </c>
      <c r="N16" s="9">
        <v>9</v>
      </c>
      <c r="O16" s="9">
        <v>78</v>
      </c>
      <c r="P16" s="9">
        <v>27</v>
      </c>
      <c r="Q16" s="9">
        <v>11</v>
      </c>
      <c r="R16" s="9">
        <f t="shared" si="3"/>
        <v>109</v>
      </c>
    </row>
    <row r="17" spans="1:18" ht="13.5">
      <c r="A17" s="14" t="s">
        <v>46</v>
      </c>
      <c r="B17" s="9">
        <v>578</v>
      </c>
      <c r="C17" s="9">
        <v>2</v>
      </c>
      <c r="D17" s="9">
        <v>166</v>
      </c>
      <c r="E17" s="9">
        <v>12</v>
      </c>
      <c r="F17" s="9">
        <v>2</v>
      </c>
      <c r="G17" s="9">
        <v>74</v>
      </c>
      <c r="H17" s="9">
        <v>50</v>
      </c>
      <c r="I17" s="9">
        <v>8</v>
      </c>
      <c r="J17" s="9">
        <v>64</v>
      </c>
      <c r="K17" s="9">
        <v>9</v>
      </c>
      <c r="L17" s="9">
        <v>1</v>
      </c>
      <c r="M17" s="9">
        <v>7</v>
      </c>
      <c r="N17" s="9">
        <v>13</v>
      </c>
      <c r="O17" s="9">
        <v>23</v>
      </c>
      <c r="P17" s="9">
        <v>19</v>
      </c>
      <c r="Q17" s="9">
        <v>19</v>
      </c>
      <c r="R17" s="9">
        <f t="shared" si="3"/>
        <v>109</v>
      </c>
    </row>
    <row r="18" spans="1:18" ht="13.5">
      <c r="A18" s="14" t="s">
        <v>47</v>
      </c>
      <c r="B18" s="9">
        <v>718</v>
      </c>
      <c r="C18" s="9">
        <v>0</v>
      </c>
      <c r="D18" s="9">
        <v>202</v>
      </c>
      <c r="E18" s="9">
        <v>13</v>
      </c>
      <c r="F18" s="9">
        <v>2</v>
      </c>
      <c r="G18" s="9">
        <v>97</v>
      </c>
      <c r="H18" s="9">
        <v>64</v>
      </c>
      <c r="I18" s="9">
        <v>13</v>
      </c>
      <c r="J18" s="9">
        <v>72</v>
      </c>
      <c r="K18" s="9">
        <v>6</v>
      </c>
      <c r="L18" s="9">
        <v>1</v>
      </c>
      <c r="M18" s="9">
        <v>9</v>
      </c>
      <c r="N18" s="9">
        <v>17</v>
      </c>
      <c r="O18" s="9">
        <v>40</v>
      </c>
      <c r="P18" s="9">
        <v>32</v>
      </c>
      <c r="Q18" s="9">
        <v>15</v>
      </c>
      <c r="R18" s="9">
        <f t="shared" si="3"/>
        <v>135</v>
      </c>
    </row>
    <row r="19" spans="1:18" ht="13.5">
      <c r="A19" s="14" t="s">
        <v>48</v>
      </c>
      <c r="B19" s="9">
        <v>347</v>
      </c>
      <c r="C19" s="9">
        <v>0</v>
      </c>
      <c r="D19" s="9">
        <v>87</v>
      </c>
      <c r="E19" s="9">
        <v>5</v>
      </c>
      <c r="F19" s="9">
        <v>3</v>
      </c>
      <c r="G19" s="9">
        <v>40</v>
      </c>
      <c r="H19" s="9">
        <v>39</v>
      </c>
      <c r="I19" s="9">
        <v>2</v>
      </c>
      <c r="J19" s="9">
        <v>29</v>
      </c>
      <c r="K19" s="9">
        <v>2</v>
      </c>
      <c r="L19" s="9">
        <v>0</v>
      </c>
      <c r="M19" s="9">
        <v>5</v>
      </c>
      <c r="N19" s="9">
        <v>11</v>
      </c>
      <c r="O19" s="9">
        <v>46</v>
      </c>
      <c r="P19" s="9">
        <v>11</v>
      </c>
      <c r="Q19" s="9">
        <v>8</v>
      </c>
      <c r="R19" s="9">
        <f t="shared" si="3"/>
        <v>59</v>
      </c>
    </row>
    <row r="20" spans="1:18" ht="13.5">
      <c r="A20" s="14" t="s">
        <v>49</v>
      </c>
      <c r="B20" s="9">
        <v>286</v>
      </c>
      <c r="C20" s="9">
        <v>0</v>
      </c>
      <c r="D20" s="9">
        <v>93</v>
      </c>
      <c r="E20" s="9">
        <v>5</v>
      </c>
      <c r="F20" s="9">
        <v>1</v>
      </c>
      <c r="G20" s="9">
        <v>29</v>
      </c>
      <c r="H20" s="9">
        <v>35</v>
      </c>
      <c r="I20" s="9">
        <v>3</v>
      </c>
      <c r="J20" s="9">
        <v>22</v>
      </c>
      <c r="K20" s="9">
        <v>4</v>
      </c>
      <c r="L20" s="9">
        <v>0</v>
      </c>
      <c r="M20" s="9">
        <v>3</v>
      </c>
      <c r="N20" s="9">
        <v>4</v>
      </c>
      <c r="O20" s="9">
        <v>9</v>
      </c>
      <c r="P20" s="9">
        <v>5</v>
      </c>
      <c r="Q20" s="9">
        <v>8</v>
      </c>
      <c r="R20" s="9">
        <f t="shared" si="3"/>
        <v>65</v>
      </c>
    </row>
    <row r="21" spans="1:18" ht="13.5">
      <c r="A21" s="15" t="s">
        <v>20</v>
      </c>
      <c r="B21" s="16">
        <f>SUM(C21:R21)</f>
        <v>257</v>
      </c>
      <c r="C21" s="16">
        <f>SUM(C22)</f>
        <v>0</v>
      </c>
      <c r="D21" s="16">
        <f aca="true" t="shared" si="4" ref="D21:R21">SUM(D22)</f>
        <v>64</v>
      </c>
      <c r="E21" s="16">
        <f t="shared" si="4"/>
        <v>6</v>
      </c>
      <c r="F21" s="16">
        <f t="shared" si="4"/>
        <v>0</v>
      </c>
      <c r="G21" s="16">
        <f t="shared" si="4"/>
        <v>35</v>
      </c>
      <c r="H21" s="16">
        <f t="shared" si="4"/>
        <v>32</v>
      </c>
      <c r="I21" s="16">
        <f t="shared" si="4"/>
        <v>3</v>
      </c>
      <c r="J21" s="16">
        <f t="shared" si="4"/>
        <v>20</v>
      </c>
      <c r="K21" s="16">
        <f t="shared" si="4"/>
        <v>2</v>
      </c>
      <c r="L21" s="16">
        <f t="shared" si="4"/>
        <v>0</v>
      </c>
      <c r="M21" s="16">
        <f t="shared" si="4"/>
        <v>3</v>
      </c>
      <c r="N21" s="16">
        <f t="shared" si="4"/>
        <v>5</v>
      </c>
      <c r="O21" s="16">
        <f t="shared" si="4"/>
        <v>24</v>
      </c>
      <c r="P21" s="16">
        <f t="shared" si="4"/>
        <v>7</v>
      </c>
      <c r="Q21" s="16">
        <f t="shared" si="4"/>
        <v>3</v>
      </c>
      <c r="R21" s="16">
        <f t="shared" si="4"/>
        <v>53</v>
      </c>
    </row>
    <row r="22" spans="1:18" ht="13.5">
      <c r="A22" s="14" t="s">
        <v>50</v>
      </c>
      <c r="B22" s="9">
        <v>257</v>
      </c>
      <c r="C22" s="9">
        <v>0</v>
      </c>
      <c r="D22" s="9">
        <v>64</v>
      </c>
      <c r="E22" s="9">
        <v>6</v>
      </c>
      <c r="F22" s="9">
        <v>0</v>
      </c>
      <c r="G22" s="9">
        <v>35</v>
      </c>
      <c r="H22" s="9">
        <v>32</v>
      </c>
      <c r="I22" s="9">
        <v>3</v>
      </c>
      <c r="J22" s="9">
        <v>20</v>
      </c>
      <c r="K22" s="9">
        <v>2</v>
      </c>
      <c r="L22" s="9">
        <v>0</v>
      </c>
      <c r="M22" s="9">
        <v>3</v>
      </c>
      <c r="N22" s="9">
        <v>5</v>
      </c>
      <c r="O22" s="9">
        <v>24</v>
      </c>
      <c r="P22" s="9">
        <v>7</v>
      </c>
      <c r="Q22" s="9">
        <v>3</v>
      </c>
      <c r="R22" s="9">
        <f>B22-SUM(C22:Q22)</f>
        <v>53</v>
      </c>
    </row>
    <row r="23" spans="1:18" ht="13.5">
      <c r="A23" s="15" t="s">
        <v>21</v>
      </c>
      <c r="B23" s="16">
        <f>SUM(C23:R23)</f>
        <v>668</v>
      </c>
      <c r="C23" s="16">
        <f>SUM(C24:C27)</f>
        <v>3</v>
      </c>
      <c r="D23" s="16">
        <f aca="true" t="shared" si="5" ref="D23:R23">SUM(D24:D27)</f>
        <v>166</v>
      </c>
      <c r="E23" s="16">
        <f t="shared" si="5"/>
        <v>7</v>
      </c>
      <c r="F23" s="16">
        <f t="shared" si="5"/>
        <v>2</v>
      </c>
      <c r="G23" s="16">
        <f t="shared" si="5"/>
        <v>116</v>
      </c>
      <c r="H23" s="16">
        <f t="shared" si="5"/>
        <v>79</v>
      </c>
      <c r="I23" s="16">
        <f t="shared" si="5"/>
        <v>9</v>
      </c>
      <c r="J23" s="16">
        <f t="shared" si="5"/>
        <v>73</v>
      </c>
      <c r="K23" s="16">
        <f t="shared" si="5"/>
        <v>10</v>
      </c>
      <c r="L23" s="16">
        <f t="shared" si="5"/>
        <v>0</v>
      </c>
      <c r="M23" s="16">
        <f t="shared" si="5"/>
        <v>10</v>
      </c>
      <c r="N23" s="16">
        <f t="shared" si="5"/>
        <v>12</v>
      </c>
      <c r="O23" s="16">
        <f t="shared" si="5"/>
        <v>49</v>
      </c>
      <c r="P23" s="16">
        <f t="shared" si="5"/>
        <v>21</v>
      </c>
      <c r="Q23" s="16">
        <f t="shared" si="5"/>
        <v>9</v>
      </c>
      <c r="R23" s="16">
        <f t="shared" si="5"/>
        <v>102</v>
      </c>
    </row>
    <row r="24" spans="1:18" ht="13.5">
      <c r="A24" s="14" t="s">
        <v>22</v>
      </c>
      <c r="B24" s="9">
        <v>33</v>
      </c>
      <c r="C24" s="9">
        <v>1</v>
      </c>
      <c r="D24" s="9">
        <v>9</v>
      </c>
      <c r="E24" s="9">
        <v>0</v>
      </c>
      <c r="F24" s="9">
        <v>0</v>
      </c>
      <c r="G24" s="9">
        <v>9</v>
      </c>
      <c r="H24" s="9">
        <v>1</v>
      </c>
      <c r="I24" s="9">
        <v>0</v>
      </c>
      <c r="J24" s="9">
        <v>4</v>
      </c>
      <c r="K24" s="9">
        <v>1</v>
      </c>
      <c r="L24" s="9">
        <v>0</v>
      </c>
      <c r="M24" s="9">
        <v>1</v>
      </c>
      <c r="N24" s="9">
        <v>0</v>
      </c>
      <c r="O24" s="9">
        <v>2</v>
      </c>
      <c r="P24" s="9">
        <v>1</v>
      </c>
      <c r="Q24" s="9">
        <v>1</v>
      </c>
      <c r="R24" s="9">
        <f>B24-SUM(C24:Q24)</f>
        <v>3</v>
      </c>
    </row>
    <row r="25" spans="1:18" ht="13.5">
      <c r="A25" s="14" t="s">
        <v>23</v>
      </c>
      <c r="B25" s="9">
        <v>284</v>
      </c>
      <c r="C25" s="9">
        <v>0</v>
      </c>
      <c r="D25" s="9">
        <v>69</v>
      </c>
      <c r="E25" s="9">
        <v>3</v>
      </c>
      <c r="F25" s="9">
        <v>2</v>
      </c>
      <c r="G25" s="9">
        <v>50</v>
      </c>
      <c r="H25" s="9">
        <v>30</v>
      </c>
      <c r="I25" s="9">
        <v>3</v>
      </c>
      <c r="J25" s="9">
        <v>27</v>
      </c>
      <c r="K25" s="9">
        <v>4</v>
      </c>
      <c r="L25" s="9">
        <v>0</v>
      </c>
      <c r="M25" s="9">
        <v>4</v>
      </c>
      <c r="N25" s="9">
        <v>4</v>
      </c>
      <c r="O25" s="9">
        <v>24</v>
      </c>
      <c r="P25" s="9">
        <v>14</v>
      </c>
      <c r="Q25" s="9">
        <v>4</v>
      </c>
      <c r="R25" s="9">
        <f>B25-SUM(C25:Q25)</f>
        <v>46</v>
      </c>
    </row>
    <row r="26" spans="1:18" ht="13.5">
      <c r="A26" s="14" t="s">
        <v>24</v>
      </c>
      <c r="B26" s="9">
        <v>142</v>
      </c>
      <c r="C26" s="9">
        <v>2</v>
      </c>
      <c r="D26" s="9">
        <v>31</v>
      </c>
      <c r="E26" s="9">
        <v>4</v>
      </c>
      <c r="F26" s="9">
        <v>0</v>
      </c>
      <c r="G26" s="9">
        <v>25</v>
      </c>
      <c r="H26" s="9">
        <v>18</v>
      </c>
      <c r="I26" s="9">
        <v>3</v>
      </c>
      <c r="J26" s="9">
        <v>14</v>
      </c>
      <c r="K26" s="9">
        <v>4</v>
      </c>
      <c r="L26" s="9">
        <v>0</v>
      </c>
      <c r="M26" s="9">
        <v>4</v>
      </c>
      <c r="N26" s="9">
        <v>4</v>
      </c>
      <c r="O26" s="9">
        <v>10</v>
      </c>
      <c r="P26" s="9">
        <v>2</v>
      </c>
      <c r="Q26" s="9">
        <v>1</v>
      </c>
      <c r="R26" s="9">
        <f>B26-SUM(C26:Q26)</f>
        <v>20</v>
      </c>
    </row>
    <row r="27" spans="1:18" ht="13.5">
      <c r="A27" s="14" t="s">
        <v>57</v>
      </c>
      <c r="B27" s="9">
        <v>209</v>
      </c>
      <c r="C27" s="9">
        <v>0</v>
      </c>
      <c r="D27" s="9">
        <v>57</v>
      </c>
      <c r="E27" s="9">
        <v>0</v>
      </c>
      <c r="F27" s="9">
        <v>0</v>
      </c>
      <c r="G27" s="9">
        <v>32</v>
      </c>
      <c r="H27" s="9">
        <v>30</v>
      </c>
      <c r="I27" s="9">
        <v>3</v>
      </c>
      <c r="J27" s="9">
        <v>28</v>
      </c>
      <c r="K27" s="9">
        <v>1</v>
      </c>
      <c r="L27" s="9">
        <v>0</v>
      </c>
      <c r="M27" s="9">
        <v>1</v>
      </c>
      <c r="N27" s="9">
        <v>4</v>
      </c>
      <c r="O27" s="9">
        <v>13</v>
      </c>
      <c r="P27" s="9">
        <v>4</v>
      </c>
      <c r="Q27" s="9">
        <v>3</v>
      </c>
      <c r="R27" s="9">
        <f>B27-SUM(C27:Q27)</f>
        <v>33</v>
      </c>
    </row>
    <row r="28" spans="1:18" ht="13.5">
      <c r="A28" s="15" t="s">
        <v>25</v>
      </c>
      <c r="B28" s="16">
        <f>SUM(C28:R28)</f>
        <v>123</v>
      </c>
      <c r="C28" s="16">
        <f>SUM(C29)</f>
        <v>0</v>
      </c>
      <c r="D28" s="16">
        <f aca="true" t="shared" si="6" ref="D28:R28">SUM(D29)</f>
        <v>32</v>
      </c>
      <c r="E28" s="16">
        <f t="shared" si="6"/>
        <v>1</v>
      </c>
      <c r="F28" s="16">
        <f t="shared" si="6"/>
        <v>0</v>
      </c>
      <c r="G28" s="16">
        <f t="shared" si="6"/>
        <v>16</v>
      </c>
      <c r="H28" s="16">
        <f t="shared" si="6"/>
        <v>17</v>
      </c>
      <c r="I28" s="16">
        <f t="shared" si="6"/>
        <v>1</v>
      </c>
      <c r="J28" s="16">
        <f t="shared" si="6"/>
        <v>12</v>
      </c>
      <c r="K28" s="16">
        <f t="shared" si="6"/>
        <v>2</v>
      </c>
      <c r="L28" s="16">
        <f t="shared" si="6"/>
        <v>0</v>
      </c>
      <c r="M28" s="16">
        <f t="shared" si="6"/>
        <v>4</v>
      </c>
      <c r="N28" s="16">
        <f t="shared" si="6"/>
        <v>0</v>
      </c>
      <c r="O28" s="16">
        <f t="shared" si="6"/>
        <v>2</v>
      </c>
      <c r="P28" s="16">
        <f t="shared" si="6"/>
        <v>3</v>
      </c>
      <c r="Q28" s="16">
        <f t="shared" si="6"/>
        <v>5</v>
      </c>
      <c r="R28" s="16">
        <f t="shared" si="6"/>
        <v>28</v>
      </c>
    </row>
    <row r="29" spans="1:18" ht="13.5">
      <c r="A29" s="14" t="s">
        <v>26</v>
      </c>
      <c r="B29" s="9">
        <v>123</v>
      </c>
      <c r="C29" s="9">
        <v>0</v>
      </c>
      <c r="D29" s="9">
        <v>32</v>
      </c>
      <c r="E29" s="9">
        <v>1</v>
      </c>
      <c r="F29" s="9">
        <v>0</v>
      </c>
      <c r="G29" s="9">
        <v>16</v>
      </c>
      <c r="H29" s="9">
        <v>17</v>
      </c>
      <c r="I29" s="9">
        <v>1</v>
      </c>
      <c r="J29" s="9">
        <v>12</v>
      </c>
      <c r="K29" s="9">
        <v>2</v>
      </c>
      <c r="L29" s="9">
        <v>0</v>
      </c>
      <c r="M29" s="9">
        <v>4</v>
      </c>
      <c r="N29" s="9">
        <v>0</v>
      </c>
      <c r="O29" s="9">
        <v>2</v>
      </c>
      <c r="P29" s="9">
        <v>3</v>
      </c>
      <c r="Q29" s="9">
        <v>5</v>
      </c>
      <c r="R29" s="9">
        <f>B29-SUM(C29:Q29)</f>
        <v>28</v>
      </c>
    </row>
    <row r="30" spans="1:18" ht="13.5">
      <c r="A30" s="15" t="s">
        <v>27</v>
      </c>
      <c r="B30" s="16">
        <f>SUM(C30:R30)</f>
        <v>435</v>
      </c>
      <c r="C30" s="16">
        <f>SUM(C31:C36)</f>
        <v>1</v>
      </c>
      <c r="D30" s="16">
        <f aca="true" t="shared" si="7" ref="D30:R30">SUM(D31:D36)</f>
        <v>106</v>
      </c>
      <c r="E30" s="16">
        <f t="shared" si="7"/>
        <v>13</v>
      </c>
      <c r="F30" s="16">
        <f t="shared" si="7"/>
        <v>1</v>
      </c>
      <c r="G30" s="16">
        <f t="shared" si="7"/>
        <v>61</v>
      </c>
      <c r="H30" s="16">
        <f t="shared" si="7"/>
        <v>46</v>
      </c>
      <c r="I30" s="16">
        <f t="shared" si="7"/>
        <v>4</v>
      </c>
      <c r="J30" s="16">
        <f t="shared" si="7"/>
        <v>38</v>
      </c>
      <c r="K30" s="16">
        <f t="shared" si="7"/>
        <v>6</v>
      </c>
      <c r="L30" s="16">
        <f t="shared" si="7"/>
        <v>0</v>
      </c>
      <c r="M30" s="16">
        <f t="shared" si="7"/>
        <v>2</v>
      </c>
      <c r="N30" s="16">
        <f t="shared" si="7"/>
        <v>9</v>
      </c>
      <c r="O30" s="16">
        <f t="shared" si="7"/>
        <v>31</v>
      </c>
      <c r="P30" s="16">
        <f t="shared" si="7"/>
        <v>25</v>
      </c>
      <c r="Q30" s="16">
        <f t="shared" si="7"/>
        <v>14</v>
      </c>
      <c r="R30" s="16">
        <f t="shared" si="7"/>
        <v>78</v>
      </c>
    </row>
    <row r="31" spans="1:18" ht="13.5">
      <c r="A31" s="14" t="s">
        <v>28</v>
      </c>
      <c r="B31" s="9">
        <v>16</v>
      </c>
      <c r="C31" s="9">
        <v>0</v>
      </c>
      <c r="D31" s="9">
        <v>5</v>
      </c>
      <c r="E31" s="9">
        <v>1</v>
      </c>
      <c r="F31" s="9">
        <v>0</v>
      </c>
      <c r="G31" s="9">
        <v>1</v>
      </c>
      <c r="H31" s="9">
        <v>0</v>
      </c>
      <c r="I31" s="9">
        <v>0</v>
      </c>
      <c r="J31" s="9">
        <v>1</v>
      </c>
      <c r="K31" s="9">
        <v>0</v>
      </c>
      <c r="L31" s="9">
        <v>0</v>
      </c>
      <c r="M31" s="9">
        <v>0</v>
      </c>
      <c r="N31" s="9">
        <v>1</v>
      </c>
      <c r="O31" s="9">
        <v>1</v>
      </c>
      <c r="P31" s="9">
        <v>2</v>
      </c>
      <c r="Q31" s="9">
        <v>0</v>
      </c>
      <c r="R31" s="9">
        <f aca="true" t="shared" si="8" ref="R31:R36">B31-SUM(C31:Q31)</f>
        <v>4</v>
      </c>
    </row>
    <row r="32" spans="1:18" ht="13.5">
      <c r="A32" s="14" t="s">
        <v>29</v>
      </c>
      <c r="B32" s="9">
        <v>41</v>
      </c>
      <c r="C32" s="9">
        <v>0</v>
      </c>
      <c r="D32" s="9">
        <v>10</v>
      </c>
      <c r="E32" s="9">
        <v>1</v>
      </c>
      <c r="F32" s="9">
        <v>0</v>
      </c>
      <c r="G32" s="9">
        <v>9</v>
      </c>
      <c r="H32" s="9">
        <v>3</v>
      </c>
      <c r="I32" s="9">
        <v>0</v>
      </c>
      <c r="J32" s="9">
        <v>8</v>
      </c>
      <c r="K32" s="9">
        <v>0</v>
      </c>
      <c r="L32" s="9">
        <v>0</v>
      </c>
      <c r="M32" s="9">
        <v>0</v>
      </c>
      <c r="N32" s="9">
        <v>0</v>
      </c>
      <c r="O32" s="9">
        <v>1</v>
      </c>
      <c r="P32" s="9">
        <v>4</v>
      </c>
      <c r="Q32" s="9">
        <v>0</v>
      </c>
      <c r="R32" s="9">
        <f t="shared" si="8"/>
        <v>5</v>
      </c>
    </row>
    <row r="33" spans="1:18" ht="13.5">
      <c r="A33" s="14" t="s">
        <v>30</v>
      </c>
      <c r="B33" s="9">
        <v>72</v>
      </c>
      <c r="C33" s="9">
        <v>0</v>
      </c>
      <c r="D33" s="9">
        <v>17</v>
      </c>
      <c r="E33" s="9">
        <v>1</v>
      </c>
      <c r="F33" s="9">
        <v>0</v>
      </c>
      <c r="G33" s="9">
        <v>13</v>
      </c>
      <c r="H33" s="9">
        <v>12</v>
      </c>
      <c r="I33" s="9">
        <v>0</v>
      </c>
      <c r="J33" s="9">
        <v>6</v>
      </c>
      <c r="K33" s="9">
        <v>2</v>
      </c>
      <c r="L33" s="9">
        <v>0</v>
      </c>
      <c r="M33" s="9">
        <v>0</v>
      </c>
      <c r="N33" s="9">
        <v>1</v>
      </c>
      <c r="O33" s="9">
        <v>2</v>
      </c>
      <c r="P33" s="9">
        <v>5</v>
      </c>
      <c r="Q33" s="9">
        <v>1</v>
      </c>
      <c r="R33" s="9">
        <f t="shared" si="8"/>
        <v>12</v>
      </c>
    </row>
    <row r="34" spans="1:18" ht="13.5">
      <c r="A34" s="14" t="s">
        <v>31</v>
      </c>
      <c r="B34" s="9">
        <v>56</v>
      </c>
      <c r="C34" s="9">
        <v>0</v>
      </c>
      <c r="D34" s="9">
        <v>15</v>
      </c>
      <c r="E34" s="9">
        <v>2</v>
      </c>
      <c r="F34" s="9">
        <v>0</v>
      </c>
      <c r="G34" s="9">
        <v>6</v>
      </c>
      <c r="H34" s="9">
        <v>6</v>
      </c>
      <c r="I34" s="9">
        <v>2</v>
      </c>
      <c r="J34" s="9">
        <v>7</v>
      </c>
      <c r="K34" s="9">
        <v>1</v>
      </c>
      <c r="L34" s="9">
        <v>0</v>
      </c>
      <c r="M34" s="9">
        <v>1</v>
      </c>
      <c r="N34" s="9">
        <v>1</v>
      </c>
      <c r="O34" s="9">
        <v>3</v>
      </c>
      <c r="P34" s="9">
        <v>3</v>
      </c>
      <c r="Q34" s="9">
        <v>0</v>
      </c>
      <c r="R34" s="9">
        <f t="shared" si="8"/>
        <v>9</v>
      </c>
    </row>
    <row r="35" spans="1:18" ht="13.5">
      <c r="A35" s="14" t="s">
        <v>51</v>
      </c>
      <c r="B35" s="9">
        <v>216</v>
      </c>
      <c r="C35" s="9">
        <v>1</v>
      </c>
      <c r="D35" s="9">
        <v>55</v>
      </c>
      <c r="E35" s="9">
        <v>6</v>
      </c>
      <c r="F35" s="9">
        <v>1</v>
      </c>
      <c r="G35" s="9">
        <v>29</v>
      </c>
      <c r="H35" s="9">
        <v>21</v>
      </c>
      <c r="I35" s="9">
        <v>2</v>
      </c>
      <c r="J35" s="9">
        <v>14</v>
      </c>
      <c r="K35" s="9">
        <v>3</v>
      </c>
      <c r="L35" s="9">
        <v>0</v>
      </c>
      <c r="M35" s="9">
        <v>0</v>
      </c>
      <c r="N35" s="9">
        <v>5</v>
      </c>
      <c r="O35" s="9">
        <v>15</v>
      </c>
      <c r="P35" s="9">
        <v>10</v>
      </c>
      <c r="Q35" s="9">
        <v>12</v>
      </c>
      <c r="R35" s="9">
        <f>B35-SUM(C35:Q35)</f>
        <v>42</v>
      </c>
    </row>
    <row r="36" spans="1:18" ht="13.5">
      <c r="A36" s="14" t="s">
        <v>32</v>
      </c>
      <c r="B36" s="9">
        <v>34</v>
      </c>
      <c r="C36" s="9">
        <v>0</v>
      </c>
      <c r="D36" s="9">
        <v>4</v>
      </c>
      <c r="E36" s="9">
        <v>2</v>
      </c>
      <c r="F36" s="9">
        <v>0</v>
      </c>
      <c r="G36" s="9">
        <v>3</v>
      </c>
      <c r="H36" s="9">
        <v>4</v>
      </c>
      <c r="I36" s="9">
        <v>0</v>
      </c>
      <c r="J36" s="9">
        <v>2</v>
      </c>
      <c r="K36" s="9">
        <v>0</v>
      </c>
      <c r="L36" s="9">
        <v>0</v>
      </c>
      <c r="M36" s="9">
        <v>1</v>
      </c>
      <c r="N36" s="9">
        <v>1</v>
      </c>
      <c r="O36" s="9">
        <v>9</v>
      </c>
      <c r="P36" s="9">
        <v>1</v>
      </c>
      <c r="Q36" s="9">
        <v>1</v>
      </c>
      <c r="R36" s="9">
        <f t="shared" si="8"/>
        <v>6</v>
      </c>
    </row>
    <row r="37" spans="1:18" ht="13.5">
      <c r="A37" s="15" t="s">
        <v>33</v>
      </c>
      <c r="B37" s="16">
        <f>SUM(C37:R37)</f>
        <v>27</v>
      </c>
      <c r="C37" s="16">
        <f>SUM(C38:C39)</f>
        <v>0</v>
      </c>
      <c r="D37" s="16">
        <f aca="true" t="shared" si="9" ref="D37:R37">SUM(D38:D39)</f>
        <v>10</v>
      </c>
      <c r="E37" s="16">
        <f t="shared" si="9"/>
        <v>0</v>
      </c>
      <c r="F37" s="16">
        <f t="shared" si="9"/>
        <v>1</v>
      </c>
      <c r="G37" s="16">
        <f t="shared" si="9"/>
        <v>4</v>
      </c>
      <c r="H37" s="16">
        <f t="shared" si="9"/>
        <v>4</v>
      </c>
      <c r="I37" s="16">
        <f t="shared" si="9"/>
        <v>0</v>
      </c>
      <c r="J37" s="16">
        <f t="shared" si="9"/>
        <v>2</v>
      </c>
      <c r="K37" s="16">
        <f t="shared" si="9"/>
        <v>0</v>
      </c>
      <c r="L37" s="16">
        <f t="shared" si="9"/>
        <v>0</v>
      </c>
      <c r="M37" s="16">
        <f t="shared" si="9"/>
        <v>1</v>
      </c>
      <c r="N37" s="16">
        <f t="shared" si="9"/>
        <v>0</v>
      </c>
      <c r="O37" s="16">
        <f t="shared" si="9"/>
        <v>1</v>
      </c>
      <c r="P37" s="16">
        <f t="shared" si="9"/>
        <v>0</v>
      </c>
      <c r="Q37" s="16">
        <f t="shared" si="9"/>
        <v>1</v>
      </c>
      <c r="R37" s="16">
        <f t="shared" si="9"/>
        <v>3</v>
      </c>
    </row>
    <row r="38" spans="1:18" ht="13.5">
      <c r="A38" s="14" t="s">
        <v>34</v>
      </c>
      <c r="B38" s="9">
        <v>13</v>
      </c>
      <c r="C38" s="9">
        <v>0</v>
      </c>
      <c r="D38" s="9">
        <v>6</v>
      </c>
      <c r="E38" s="9">
        <v>0</v>
      </c>
      <c r="F38" s="9">
        <v>1</v>
      </c>
      <c r="G38" s="9">
        <v>1</v>
      </c>
      <c r="H38" s="9">
        <v>3</v>
      </c>
      <c r="I38" s="9">
        <v>0</v>
      </c>
      <c r="J38" s="9">
        <v>1</v>
      </c>
      <c r="K38" s="9">
        <v>0</v>
      </c>
      <c r="L38" s="9">
        <v>0</v>
      </c>
      <c r="M38" s="9">
        <v>1</v>
      </c>
      <c r="N38" s="9">
        <v>0</v>
      </c>
      <c r="O38" s="9">
        <v>0</v>
      </c>
      <c r="P38" s="9">
        <v>0</v>
      </c>
      <c r="Q38" s="9">
        <v>0</v>
      </c>
      <c r="R38" s="9">
        <f>B38-SUM(C38:Q38)</f>
        <v>0</v>
      </c>
    </row>
    <row r="39" spans="1:18" ht="13.5">
      <c r="A39" s="14" t="s">
        <v>35</v>
      </c>
      <c r="B39" s="9">
        <v>14</v>
      </c>
      <c r="C39" s="9">
        <v>0</v>
      </c>
      <c r="D39" s="9">
        <v>4</v>
      </c>
      <c r="E39" s="9">
        <v>0</v>
      </c>
      <c r="F39" s="9">
        <v>0</v>
      </c>
      <c r="G39" s="9">
        <v>3</v>
      </c>
      <c r="H39" s="9">
        <v>1</v>
      </c>
      <c r="I39" s="9">
        <v>0</v>
      </c>
      <c r="J39" s="9">
        <v>1</v>
      </c>
      <c r="K39" s="9">
        <v>0</v>
      </c>
      <c r="L39" s="9">
        <v>0</v>
      </c>
      <c r="M39" s="9">
        <v>0</v>
      </c>
      <c r="N39" s="9">
        <v>0</v>
      </c>
      <c r="O39" s="9">
        <v>1</v>
      </c>
      <c r="P39" s="9">
        <v>0</v>
      </c>
      <c r="Q39" s="9">
        <v>1</v>
      </c>
      <c r="R39" s="9">
        <f>B39-SUM(C39:Q39)</f>
        <v>3</v>
      </c>
    </row>
    <row r="40" spans="1:18" ht="13.5">
      <c r="A40" s="15" t="s">
        <v>52</v>
      </c>
      <c r="B40" s="16">
        <f>SUM(C40:R40)</f>
        <v>4799</v>
      </c>
      <c r="C40" s="16">
        <f>SUM(C8,C14:C17,C20,C29)</f>
        <v>9</v>
      </c>
      <c r="D40" s="16">
        <f aca="true" t="shared" si="10" ref="D40:R40">SUM(D8,D14:D17,D20,D29)</f>
        <v>1347</v>
      </c>
      <c r="E40" s="16">
        <f t="shared" si="10"/>
        <v>64</v>
      </c>
      <c r="F40" s="16">
        <f t="shared" si="10"/>
        <v>24</v>
      </c>
      <c r="G40" s="16">
        <f t="shared" si="10"/>
        <v>727</v>
      </c>
      <c r="H40" s="16">
        <f t="shared" si="10"/>
        <v>496</v>
      </c>
      <c r="I40" s="16">
        <f t="shared" si="10"/>
        <v>60</v>
      </c>
      <c r="J40" s="16">
        <f t="shared" si="10"/>
        <v>481</v>
      </c>
      <c r="K40" s="16">
        <f t="shared" si="10"/>
        <v>64</v>
      </c>
      <c r="L40" s="16">
        <f t="shared" si="10"/>
        <v>10</v>
      </c>
      <c r="M40" s="16">
        <f t="shared" si="10"/>
        <v>58</v>
      </c>
      <c r="N40" s="16">
        <f t="shared" si="10"/>
        <v>66</v>
      </c>
      <c r="O40" s="16">
        <f t="shared" si="10"/>
        <v>228</v>
      </c>
      <c r="P40" s="16">
        <f t="shared" si="10"/>
        <v>154</v>
      </c>
      <c r="Q40" s="16">
        <f t="shared" si="10"/>
        <v>115</v>
      </c>
      <c r="R40" s="16">
        <f t="shared" si="10"/>
        <v>896</v>
      </c>
    </row>
    <row r="41" spans="1:18" ht="13.5">
      <c r="A41" s="15" t="s">
        <v>53</v>
      </c>
      <c r="B41" s="16">
        <f>SUM(C41:R41)</f>
        <v>1621</v>
      </c>
      <c r="C41" s="16">
        <f>SUM(C10,C12,C18)</f>
        <v>0</v>
      </c>
      <c r="D41" s="16">
        <f aca="true" t="shared" si="11" ref="D41:R41">SUM(D10,D12,D18)</f>
        <v>429</v>
      </c>
      <c r="E41" s="16">
        <f t="shared" si="11"/>
        <v>25</v>
      </c>
      <c r="F41" s="16">
        <f t="shared" si="11"/>
        <v>6</v>
      </c>
      <c r="G41" s="16">
        <f t="shared" si="11"/>
        <v>238</v>
      </c>
      <c r="H41" s="16">
        <f t="shared" si="11"/>
        <v>167</v>
      </c>
      <c r="I41" s="16">
        <f t="shared" si="11"/>
        <v>26</v>
      </c>
      <c r="J41" s="16">
        <f t="shared" si="11"/>
        <v>153</v>
      </c>
      <c r="K41" s="16">
        <f t="shared" si="11"/>
        <v>17</v>
      </c>
      <c r="L41" s="16">
        <f t="shared" si="11"/>
        <v>4</v>
      </c>
      <c r="M41" s="16">
        <f t="shared" si="11"/>
        <v>27</v>
      </c>
      <c r="N41" s="16">
        <f t="shared" si="11"/>
        <v>31</v>
      </c>
      <c r="O41" s="16">
        <f t="shared" si="11"/>
        <v>118</v>
      </c>
      <c r="P41" s="16">
        <f t="shared" si="11"/>
        <v>52</v>
      </c>
      <c r="Q41" s="16">
        <f t="shared" si="11"/>
        <v>26</v>
      </c>
      <c r="R41" s="16">
        <f t="shared" si="11"/>
        <v>302</v>
      </c>
    </row>
    <row r="42" spans="1:18" ht="13.5">
      <c r="A42" s="15" t="s">
        <v>54</v>
      </c>
      <c r="B42" s="16">
        <f>SUM(C42:R42)</f>
        <v>925</v>
      </c>
      <c r="C42" s="16">
        <f>SUM(C21,C23)</f>
        <v>3</v>
      </c>
      <c r="D42" s="16">
        <f aca="true" t="shared" si="12" ref="D42:R42">SUM(D21,D23)</f>
        <v>230</v>
      </c>
      <c r="E42" s="16">
        <f t="shared" si="12"/>
        <v>13</v>
      </c>
      <c r="F42" s="16">
        <f t="shared" si="12"/>
        <v>2</v>
      </c>
      <c r="G42" s="16">
        <f t="shared" si="12"/>
        <v>151</v>
      </c>
      <c r="H42" s="16">
        <f t="shared" si="12"/>
        <v>111</v>
      </c>
      <c r="I42" s="16">
        <f t="shared" si="12"/>
        <v>12</v>
      </c>
      <c r="J42" s="16">
        <f t="shared" si="12"/>
        <v>93</v>
      </c>
      <c r="K42" s="16">
        <f t="shared" si="12"/>
        <v>12</v>
      </c>
      <c r="L42" s="16">
        <f t="shared" si="12"/>
        <v>0</v>
      </c>
      <c r="M42" s="16">
        <f t="shared" si="12"/>
        <v>13</v>
      </c>
      <c r="N42" s="16">
        <f t="shared" si="12"/>
        <v>17</v>
      </c>
      <c r="O42" s="16">
        <f t="shared" si="12"/>
        <v>73</v>
      </c>
      <c r="P42" s="16">
        <f t="shared" si="12"/>
        <v>28</v>
      </c>
      <c r="Q42" s="16">
        <f t="shared" si="12"/>
        <v>12</v>
      </c>
      <c r="R42" s="16">
        <f t="shared" si="12"/>
        <v>155</v>
      </c>
    </row>
    <row r="43" spans="1:18" ht="13.5">
      <c r="A43" s="17" t="s">
        <v>55</v>
      </c>
      <c r="B43" s="18">
        <f>SUM(C43:R43)</f>
        <v>2013</v>
      </c>
      <c r="C43" s="18">
        <f>SUM(C9,C11,C13,C19,C30,C37)</f>
        <v>1</v>
      </c>
      <c r="D43" s="18">
        <f aca="true" t="shared" si="13" ref="D43:R43">SUM(D9,D11,D13,D19,D30,D37)</f>
        <v>535</v>
      </c>
      <c r="E43" s="18">
        <f t="shared" si="13"/>
        <v>36</v>
      </c>
      <c r="F43" s="18">
        <f t="shared" si="13"/>
        <v>10</v>
      </c>
      <c r="G43" s="18">
        <f t="shared" si="13"/>
        <v>293</v>
      </c>
      <c r="H43" s="18">
        <f t="shared" si="13"/>
        <v>211</v>
      </c>
      <c r="I43" s="18">
        <f t="shared" si="13"/>
        <v>13</v>
      </c>
      <c r="J43" s="18">
        <f t="shared" si="13"/>
        <v>185</v>
      </c>
      <c r="K43" s="18">
        <f t="shared" si="13"/>
        <v>30</v>
      </c>
      <c r="L43" s="18">
        <f t="shared" si="13"/>
        <v>3</v>
      </c>
      <c r="M43" s="18">
        <f t="shared" si="13"/>
        <v>24</v>
      </c>
      <c r="N43" s="18">
        <f t="shared" si="13"/>
        <v>43</v>
      </c>
      <c r="O43" s="18">
        <f t="shared" si="13"/>
        <v>138</v>
      </c>
      <c r="P43" s="18">
        <f t="shared" si="13"/>
        <v>90</v>
      </c>
      <c r="Q43" s="18">
        <f t="shared" si="13"/>
        <v>59</v>
      </c>
      <c r="R43" s="18">
        <f t="shared" si="13"/>
        <v>342</v>
      </c>
    </row>
    <row r="44" spans="9:18" ht="13.5">
      <c r="I44" s="20"/>
      <c r="N44" s="7"/>
      <c r="R44" s="20"/>
    </row>
    <row r="45" spans="2:18" ht="13.5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</row>
    <row r="46" ht="13.5">
      <c r="N46" s="7"/>
    </row>
    <row r="47" ht="13.5">
      <c r="N47" s="7"/>
    </row>
    <row r="48" ht="13.5">
      <c r="N48" s="7"/>
    </row>
    <row r="49" ht="13.5">
      <c r="N49" s="7"/>
    </row>
    <row r="50" ht="13.5">
      <c r="N50" s="7"/>
    </row>
    <row r="51" ht="13.5">
      <c r="N51" s="7"/>
    </row>
    <row r="52" ht="13.5">
      <c r="N52" s="7"/>
    </row>
    <row r="53" ht="13.5">
      <c r="N53" s="7"/>
    </row>
    <row r="54" ht="13.5">
      <c r="N54" s="7"/>
    </row>
    <row r="55" ht="13.5">
      <c r="N55" s="7"/>
    </row>
    <row r="56" ht="13.5">
      <c r="N56" s="7"/>
    </row>
    <row r="57" ht="13.5">
      <c r="N57" s="7"/>
    </row>
    <row r="58" ht="13.5">
      <c r="N58" s="7"/>
    </row>
    <row r="59" ht="13.5">
      <c r="N59" s="7"/>
    </row>
    <row r="60" ht="13.5">
      <c r="N60" s="7"/>
    </row>
    <row r="61" ht="13.5">
      <c r="N61" s="7"/>
    </row>
    <row r="62" ht="13.5">
      <c r="N62" s="7"/>
    </row>
    <row r="63" ht="13.5">
      <c r="N63" s="7"/>
    </row>
    <row r="64" ht="13.5">
      <c r="N64" s="7"/>
    </row>
    <row r="65" ht="13.5">
      <c r="N65" s="7"/>
    </row>
    <row r="66" ht="13.5">
      <c r="N66" s="7"/>
    </row>
    <row r="67" ht="13.5">
      <c r="N67" s="7"/>
    </row>
    <row r="68" ht="13.5">
      <c r="N68" s="7"/>
    </row>
    <row r="69" ht="13.5">
      <c r="N69" s="7"/>
    </row>
    <row r="70" ht="13.5">
      <c r="N70" s="7"/>
    </row>
    <row r="71" ht="13.5">
      <c r="N71" s="7"/>
    </row>
    <row r="72" ht="13.5">
      <c r="N72" s="7"/>
    </row>
    <row r="73" ht="13.5">
      <c r="N73" s="7"/>
    </row>
    <row r="74" ht="13.5">
      <c r="N74" s="7"/>
    </row>
    <row r="75" ht="13.5">
      <c r="N75" s="7"/>
    </row>
    <row r="76" ht="13.5">
      <c r="N76" s="7"/>
    </row>
    <row r="77" ht="13.5">
      <c r="N77" s="7"/>
    </row>
    <row r="78" ht="13.5">
      <c r="N78" s="7"/>
    </row>
    <row r="79" ht="13.5">
      <c r="N79" s="7"/>
    </row>
    <row r="80" ht="13.5">
      <c r="N80" s="7"/>
    </row>
    <row r="81" ht="13.5">
      <c r="N81" s="7"/>
    </row>
    <row r="82" ht="13.5">
      <c r="N82" s="7"/>
    </row>
  </sheetData>
  <sheetProtection/>
  <hyperlinks>
    <hyperlink ref="A1" r:id="rId1" display="市町村別特定死因別死亡者数ページ &lt;&lt;"/>
  </hyperlinks>
  <printOptions/>
  <pageMargins left="0.7874015748031497" right="0.1968503937007874" top="0.6299212598425197" bottom="0.1968503937007874" header="0.35433070866141736" footer="0.1968503937007874"/>
  <pageSetup fitToHeight="1" fitToWidth="1" horizontalDpi="600" verticalDpi="600" orientation="landscape" paperSize="9" scale="79" r:id="rId2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市町村別特定死因別死亡者数</dc:title>
  <dc:subject>「人口動態調査」（平成１３年）</dc:subject>
  <dc:creator/>
  <cp:keywords/>
  <dc:description/>
  <cp:lastModifiedBy>山梨県</cp:lastModifiedBy>
  <cp:lastPrinted>2012-10-19T01:30:30Z</cp:lastPrinted>
  <dcterms:created xsi:type="dcterms:W3CDTF">1997-12-22T08:09:35Z</dcterms:created>
  <dcterms:modified xsi:type="dcterms:W3CDTF">2016-01-27T10:20:46Z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