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<sst xmlns="http://schemas.openxmlformats.org/spreadsheetml/2006/main" count="46" uniqueCount="34">
  <si>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（km）</t>
  </si>
  <si>
    <t>（％）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</si>
  <si>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</si>
  <si>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</si>
  <si>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</si>
  <si>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</si>
  <si>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</si>
  <si>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</si>
  <si>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</si>
  <si>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</si>
  <si>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</si>
  <si>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トンネル数</t>
  </si>
  <si>
    <t>トンネル延長</t>
  </si>
  <si>
    <t>一般国道指定区間</t>
  </si>
  <si>
    <t>一般国道指定区間外</t>
  </si>
  <si>
    <t>一般国道計</t>
  </si>
  <si>
    <t>主要地方道</t>
  </si>
  <si>
    <t>一般県道</t>
  </si>
  <si>
    <t>県道計</t>
  </si>
  <si>
    <t>国道県道合計</t>
  </si>
  <si>
    <t>市町村道</t>
  </si>
  <si>
    <t>総計</t>
  </si>
  <si>
    <t>高速自動車国道</t>
  </si>
  <si>
    <t>東富士五湖道路</t>
  </si>
  <si>
    <t>山梨県の道路現況ページ &lt;&lt;</t>
  </si>
  <si>
    <t>※改良済欄は車道幅員5.5ｍ未満も含む。舗装済欄は簡易舗装を含む。</t>
  </si>
  <si>
    <t>　橋梁は延長2.0ｍ以上のもの。</t>
  </si>
  <si>
    <t>　国道139号には指定区間と指定区間外がある。（国道の路線数に注意のこと）</t>
  </si>
  <si>
    <t>　一般国道（指定区間）には、東富士五湖道路を含まない。</t>
  </si>
  <si>
    <t>　一般国道（指定区間外）、県道には有料道路を含む。</t>
  </si>
  <si>
    <t>　市町村道は独立専用自歩道を含まない。</t>
  </si>
  <si>
    <t>山梨県の道路現況</t>
  </si>
  <si>
    <t>平成24年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</si>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</sst>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_);\(0\)"/>
    <numFmt numFmtId="179" formatCode="#,##0_);\(#,##0\)"/>
    <numFmt numFmtId="180" formatCode="#,##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_);[Red]\(0.0\)"/>
    <numFmt numFmtId="188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1" fontId="0" fillId="0" borderId="16" xfId="0" applyNumberFormat="1" applyFill="1" applyBorder="1" applyAlignment="1">
      <alignment horizontal="right"/>
    </xf>
    <xf numFmtId="41" fontId="0" fillId="0" borderId="1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81" fontId="38" fillId="0" borderId="16" xfId="49" applyNumberFormat="1" applyFont="1" applyBorder="1" applyAlignment="1">
      <alignment horizontal="right"/>
    </xf>
    <xf numFmtId="186" fontId="39" fillId="0" borderId="0" xfId="49" applyNumberFormat="1" applyFont="1" applyFill="1" applyBorder="1" applyAlignment="1">
      <alignment vertical="center"/>
    </xf>
    <xf numFmtId="186" fontId="39" fillId="0" borderId="16" xfId="49" applyNumberFormat="1" applyFont="1" applyFill="1" applyBorder="1" applyAlignment="1">
      <alignment vertical="center"/>
    </xf>
    <xf numFmtId="187" fontId="39" fillId="0" borderId="18" xfId="49" applyNumberFormat="1" applyFont="1" applyFill="1" applyBorder="1" applyAlignment="1">
      <alignment horizontal="right" vertical="center"/>
    </xf>
    <xf numFmtId="38" fontId="39" fillId="0" borderId="16" xfId="49" applyFont="1" applyFill="1" applyBorder="1" applyAlignment="1">
      <alignment vertical="center"/>
    </xf>
    <xf numFmtId="187" fontId="39" fillId="0" borderId="16" xfId="49" applyNumberFormat="1" applyFont="1" applyFill="1" applyBorder="1" applyAlignment="1">
      <alignment horizontal="right" vertical="center"/>
    </xf>
    <xf numFmtId="188" fontId="38" fillId="0" borderId="16" xfId="49" applyNumberFormat="1" applyFont="1" applyFill="1" applyBorder="1" applyAlignment="1">
      <alignment horizontal="right" vertical="center"/>
    </xf>
    <xf numFmtId="38" fontId="39" fillId="0" borderId="16" xfId="49" applyNumberFormat="1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/>
    </xf>
    <xf numFmtId="38" fontId="38" fillId="0" borderId="16" xfId="49" applyFont="1" applyFill="1" applyBorder="1" applyAlignment="1">
      <alignment horizontal="right" vertical="center" shrinkToFit="1"/>
    </xf>
    <xf numFmtId="186" fontId="38" fillId="0" borderId="0" xfId="49" applyNumberFormat="1" applyFont="1" applyFill="1" applyBorder="1" applyAlignment="1">
      <alignment horizontal="right" vertical="center" shrinkToFit="1"/>
    </xf>
    <xf numFmtId="186" fontId="38" fillId="0" borderId="16" xfId="49" applyNumberFormat="1" applyFont="1" applyFill="1" applyBorder="1" applyAlignment="1">
      <alignment horizontal="right" vertical="center" shrinkToFit="1"/>
    </xf>
    <xf numFmtId="186" fontId="38" fillId="0" borderId="11" xfId="49" applyNumberFormat="1" applyFont="1" applyFill="1" applyBorder="1" applyAlignment="1">
      <alignment horizontal="right" vertical="center" shrinkToFit="1"/>
    </xf>
    <xf numFmtId="186" fontId="39" fillId="0" borderId="0" xfId="49" applyNumberFormat="1" applyFont="1" applyFill="1" applyBorder="1" applyAlignment="1">
      <alignment horizontal="right" vertical="center" shrinkToFit="1"/>
    </xf>
    <xf numFmtId="186" fontId="39" fillId="0" borderId="16" xfId="49" applyNumberFormat="1" applyFont="1" applyFill="1" applyBorder="1" applyAlignment="1">
      <alignment horizontal="right" vertical="center" shrinkToFit="1"/>
    </xf>
    <xf numFmtId="38" fontId="39" fillId="0" borderId="16" xfId="49" applyFont="1" applyFill="1" applyBorder="1" applyAlignment="1">
      <alignment horizontal="right" vertical="center" shrinkToFit="1"/>
    </xf>
    <xf numFmtId="187" fontId="39" fillId="0" borderId="11" xfId="49" applyNumberFormat="1" applyFont="1" applyFill="1" applyBorder="1" applyAlignment="1">
      <alignment horizontal="right" vertical="center"/>
    </xf>
    <xf numFmtId="38" fontId="38" fillId="0" borderId="17" xfId="49" applyFont="1" applyFill="1" applyBorder="1" applyAlignment="1">
      <alignment horizontal="right" vertical="center" shrinkToFit="1"/>
    </xf>
    <xf numFmtId="186" fontId="39" fillId="0" borderId="19" xfId="49" applyNumberFormat="1" applyFont="1" applyFill="1" applyBorder="1" applyAlignment="1">
      <alignment horizontal="right" vertical="center" shrinkToFit="1"/>
    </xf>
    <xf numFmtId="186" fontId="39" fillId="0" borderId="17" xfId="49" applyNumberFormat="1" applyFont="1" applyFill="1" applyBorder="1" applyAlignment="1">
      <alignment horizontal="right" vertical="center" shrinkToFit="1"/>
    </xf>
    <xf numFmtId="187" fontId="39" fillId="0" borderId="17" xfId="49" applyNumberFormat="1" applyFont="1" applyFill="1" applyBorder="1" applyAlignment="1">
      <alignment horizontal="right" vertical="center"/>
    </xf>
    <xf numFmtId="187" fontId="39" fillId="0" borderId="12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I19" sqref="I19"/>
    </sheetView>
  </sheetViews>
  <sheetFormatPr defaultColWidth="9.00390625" defaultRowHeight="13.5"/>
  <cols>
    <col min="1" max="1" width="19.25390625" style="0" customWidth="1"/>
    <col min="2" max="2" width="10.625" style="0" customWidth="1"/>
    <col min="3" max="3" width="10.625" style="1" customWidth="1"/>
    <col min="4" max="11" width="10.625" style="0" customWidth="1"/>
  </cols>
  <sheetData>
    <row r="1" ht="13.5">
      <c r="A1" s="2" t="s">
        <v>24</v>
      </c>
    </row>
    <row r="2" ht="13.5">
      <c r="A2" t="s">
        <v>31</v>
      </c>
    </row>
    <row r="3" spans="1:11" ht="13.5">
      <c r="A3" t="s">
        <v>32</v>
      </c>
      <c r="B3" s="12"/>
      <c r="C3" s="13" t="s">
        <v>0</v>
      </c>
      <c r="D3" s="12" t="s">
        <v>0</v>
      </c>
      <c r="E3" s="12" t="s">
        <v>1</v>
      </c>
      <c r="F3" s="12" t="s">
        <v>0</v>
      </c>
      <c r="G3" s="12" t="s">
        <v>1</v>
      </c>
      <c r="H3" s="12"/>
      <c r="I3" s="12" t="s">
        <v>0</v>
      </c>
      <c r="J3" s="12"/>
      <c r="K3" s="12" t="s">
        <v>0</v>
      </c>
    </row>
    <row r="4" spans="1:11" ht="13.5">
      <c r="A4" s="3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8" t="s">
        <v>8</v>
      </c>
      <c r="H4" s="6" t="s">
        <v>9</v>
      </c>
      <c r="I4" s="8" t="s">
        <v>10</v>
      </c>
      <c r="J4" s="6" t="s">
        <v>11</v>
      </c>
      <c r="K4" s="9" t="s">
        <v>12</v>
      </c>
    </row>
    <row r="5" spans="1:11" ht="13.5">
      <c r="A5" s="4" t="s">
        <v>13</v>
      </c>
      <c r="B5" s="14">
        <v>4</v>
      </c>
      <c r="C5" s="15">
        <v>258.1</v>
      </c>
      <c r="D5" s="16">
        <v>258.1</v>
      </c>
      <c r="E5" s="17">
        <f aca="true" t="shared" si="0" ref="E5:E15">D5/C5*100</f>
        <v>100</v>
      </c>
      <c r="F5" s="16">
        <v>258.1</v>
      </c>
      <c r="G5" s="17">
        <f aca="true" t="shared" si="1" ref="G5:G15">F5/C5*100</f>
        <v>100</v>
      </c>
      <c r="H5" s="18">
        <v>195</v>
      </c>
      <c r="I5" s="16">
        <v>12.1</v>
      </c>
      <c r="J5" s="18">
        <f>11+2/2</f>
        <v>12</v>
      </c>
      <c r="K5" s="16">
        <v>7</v>
      </c>
    </row>
    <row r="6" spans="1:11" ht="13.5">
      <c r="A6" s="4" t="s">
        <v>14</v>
      </c>
      <c r="B6" s="14">
        <v>9</v>
      </c>
      <c r="C6" s="15">
        <v>353.8</v>
      </c>
      <c r="D6" s="16">
        <v>314</v>
      </c>
      <c r="E6" s="19">
        <f t="shared" si="0"/>
        <v>88.75070661390616</v>
      </c>
      <c r="F6" s="16">
        <v>353.8</v>
      </c>
      <c r="G6" s="19">
        <f t="shared" si="1"/>
        <v>100</v>
      </c>
      <c r="H6" s="18">
        <v>420</v>
      </c>
      <c r="I6" s="16">
        <v>18.5</v>
      </c>
      <c r="J6" s="18">
        <v>40</v>
      </c>
      <c r="K6" s="16">
        <v>19.9</v>
      </c>
    </row>
    <row r="7" spans="1:11" ht="13.5">
      <c r="A7" s="4" t="s">
        <v>15</v>
      </c>
      <c r="B7" s="20">
        <v>12</v>
      </c>
      <c r="C7" s="15">
        <f>SUM(C5:C6)</f>
        <v>611.9000000000001</v>
      </c>
      <c r="D7" s="16">
        <f>SUM(D5:D6)</f>
        <v>572.1</v>
      </c>
      <c r="E7" s="19">
        <f t="shared" si="0"/>
        <v>93.49566922699786</v>
      </c>
      <c r="F7" s="16">
        <f>SUM(F5:F6)</f>
        <v>611.9000000000001</v>
      </c>
      <c r="G7" s="19">
        <f t="shared" si="1"/>
        <v>100</v>
      </c>
      <c r="H7" s="21">
        <f>SUM(H5:H6)</f>
        <v>615</v>
      </c>
      <c r="I7" s="16">
        <f>SUM(I5:I6)</f>
        <v>30.6</v>
      </c>
      <c r="J7" s="21">
        <f>SUM(J5:J6)</f>
        <v>52</v>
      </c>
      <c r="K7" s="16">
        <f>SUM(K5:K6)</f>
        <v>26.9</v>
      </c>
    </row>
    <row r="8" spans="1:11" ht="13.5">
      <c r="A8" s="4" t="s">
        <v>16</v>
      </c>
      <c r="B8" s="20">
        <v>34</v>
      </c>
      <c r="C8" s="15">
        <v>636.5</v>
      </c>
      <c r="D8" s="16">
        <v>558.4</v>
      </c>
      <c r="E8" s="19">
        <f t="shared" si="0"/>
        <v>87.7297721916732</v>
      </c>
      <c r="F8" s="16">
        <v>636.5</v>
      </c>
      <c r="G8" s="19">
        <f t="shared" si="1"/>
        <v>100</v>
      </c>
      <c r="H8" s="18">
        <v>682</v>
      </c>
      <c r="I8" s="16">
        <v>24.9</v>
      </c>
      <c r="J8" s="18">
        <v>64</v>
      </c>
      <c r="K8" s="16">
        <v>12.7</v>
      </c>
    </row>
    <row r="9" spans="1:11" ht="13.5">
      <c r="A9" s="4" t="s">
        <v>17</v>
      </c>
      <c r="B9" s="22">
        <v>137</v>
      </c>
      <c r="C9" s="15">
        <v>863.3</v>
      </c>
      <c r="D9" s="16">
        <v>607.8</v>
      </c>
      <c r="E9" s="19">
        <f t="shared" si="0"/>
        <v>70.40426271284605</v>
      </c>
      <c r="F9" s="16">
        <v>797.4</v>
      </c>
      <c r="G9" s="19">
        <f t="shared" si="1"/>
        <v>92.36650063709023</v>
      </c>
      <c r="H9" s="18">
        <v>682</v>
      </c>
      <c r="I9" s="16">
        <v>16.8</v>
      </c>
      <c r="J9" s="18">
        <v>25</v>
      </c>
      <c r="K9" s="16">
        <v>7.5</v>
      </c>
    </row>
    <row r="10" spans="1:11" ht="13.5">
      <c r="A10" s="4" t="s">
        <v>18</v>
      </c>
      <c r="B10" s="23">
        <f>SUM(B8:B9)</f>
        <v>171</v>
      </c>
      <c r="C10" s="24">
        <f aca="true" t="shared" si="2" ref="C10:K10">SUM(C8:C9)</f>
        <v>1499.8</v>
      </c>
      <c r="D10" s="25">
        <f t="shared" si="2"/>
        <v>1166.1999999999998</v>
      </c>
      <c r="E10" s="19">
        <f t="shared" si="0"/>
        <v>77.75703427123617</v>
      </c>
      <c r="F10" s="25">
        <f t="shared" si="2"/>
        <v>1433.9</v>
      </c>
      <c r="G10" s="19">
        <f t="shared" si="1"/>
        <v>95.60608081077477</v>
      </c>
      <c r="H10" s="23">
        <f t="shared" si="2"/>
        <v>1364</v>
      </c>
      <c r="I10" s="25">
        <f t="shared" si="2"/>
        <v>41.7</v>
      </c>
      <c r="J10" s="23">
        <f t="shared" si="2"/>
        <v>89</v>
      </c>
      <c r="K10" s="25">
        <f t="shared" si="2"/>
        <v>20.2</v>
      </c>
    </row>
    <row r="11" spans="1:11" ht="13.5">
      <c r="A11" s="4" t="s">
        <v>19</v>
      </c>
      <c r="B11" s="23">
        <f>SUM(B7,B10)</f>
        <v>183</v>
      </c>
      <c r="C11" s="26">
        <f aca="true" t="shared" si="3" ref="C11:K11">SUM(C7,C10)</f>
        <v>2111.7</v>
      </c>
      <c r="D11" s="25">
        <f t="shared" si="3"/>
        <v>1738.2999999999997</v>
      </c>
      <c r="E11" s="19">
        <f t="shared" si="0"/>
        <v>82.31756404792347</v>
      </c>
      <c r="F11" s="25">
        <f t="shared" si="3"/>
        <v>2045.8000000000002</v>
      </c>
      <c r="G11" s="19">
        <f t="shared" si="1"/>
        <v>96.87929156603687</v>
      </c>
      <c r="H11" s="23">
        <f t="shared" si="3"/>
        <v>1979</v>
      </c>
      <c r="I11" s="25">
        <f t="shared" si="3"/>
        <v>72.30000000000001</v>
      </c>
      <c r="J11" s="23">
        <f t="shared" si="3"/>
        <v>141</v>
      </c>
      <c r="K11" s="25">
        <f t="shared" si="3"/>
        <v>47.099999999999994</v>
      </c>
    </row>
    <row r="12" spans="1:11" ht="13.5">
      <c r="A12" s="4" t="s">
        <v>20</v>
      </c>
      <c r="B12" s="23">
        <v>25372</v>
      </c>
      <c r="C12" s="27">
        <v>8978.4</v>
      </c>
      <c r="D12" s="28">
        <v>5313.6</v>
      </c>
      <c r="E12" s="19">
        <f t="shared" si="0"/>
        <v>59.18203688853249</v>
      </c>
      <c r="F12" s="28">
        <v>7453.7</v>
      </c>
      <c r="G12" s="19">
        <f t="shared" si="1"/>
        <v>83.01813240666489</v>
      </c>
      <c r="H12" s="29">
        <f>5642+(12+165)/2+5</f>
        <v>5735.5</v>
      </c>
      <c r="I12" s="28">
        <v>69.1</v>
      </c>
      <c r="J12" s="29">
        <v>36</v>
      </c>
      <c r="K12" s="28">
        <v>7</v>
      </c>
    </row>
    <row r="13" spans="1:11" ht="13.5">
      <c r="A13" s="4" t="s">
        <v>21</v>
      </c>
      <c r="B13" s="23">
        <f>SUM(B11:B12)</f>
        <v>25555</v>
      </c>
      <c r="C13" s="25">
        <f aca="true" t="shared" si="4" ref="C13:K13">SUM(C11:C12)</f>
        <v>11090.099999999999</v>
      </c>
      <c r="D13" s="25">
        <f t="shared" si="4"/>
        <v>7051.9</v>
      </c>
      <c r="E13" s="19">
        <f t="shared" si="0"/>
        <v>63.58734366687406</v>
      </c>
      <c r="F13" s="25">
        <f t="shared" si="4"/>
        <v>9499.5</v>
      </c>
      <c r="G13" s="19">
        <f t="shared" si="1"/>
        <v>85.65747829144914</v>
      </c>
      <c r="H13" s="23">
        <f t="shared" si="4"/>
        <v>7714.5</v>
      </c>
      <c r="I13" s="25">
        <f t="shared" si="4"/>
        <v>141.4</v>
      </c>
      <c r="J13" s="23">
        <f t="shared" si="4"/>
        <v>177</v>
      </c>
      <c r="K13" s="25">
        <f t="shared" si="4"/>
        <v>54.099999999999994</v>
      </c>
    </row>
    <row r="14" spans="1:11" ht="13.5">
      <c r="A14" s="4" t="s">
        <v>22</v>
      </c>
      <c r="B14" s="23">
        <v>3</v>
      </c>
      <c r="C14" s="27">
        <v>139.1</v>
      </c>
      <c r="D14" s="28">
        <v>139.1</v>
      </c>
      <c r="E14" s="19">
        <f t="shared" si="0"/>
        <v>100</v>
      </c>
      <c r="F14" s="28">
        <v>139.1</v>
      </c>
      <c r="G14" s="30">
        <f t="shared" si="1"/>
        <v>100</v>
      </c>
      <c r="H14" s="10" t="s">
        <v>33</v>
      </c>
      <c r="I14" s="10" t="s">
        <v>33</v>
      </c>
      <c r="J14" s="10" t="s">
        <v>33</v>
      </c>
      <c r="K14" s="10" t="s">
        <v>33</v>
      </c>
    </row>
    <row r="15" spans="1:11" ht="13.5">
      <c r="A15" s="5" t="s">
        <v>23</v>
      </c>
      <c r="B15" s="31">
        <v>1</v>
      </c>
      <c r="C15" s="32">
        <v>13.8</v>
      </c>
      <c r="D15" s="33">
        <v>13.8</v>
      </c>
      <c r="E15" s="34">
        <f t="shared" si="0"/>
        <v>100</v>
      </c>
      <c r="F15" s="33">
        <v>13.8</v>
      </c>
      <c r="G15" s="35">
        <f t="shared" si="1"/>
        <v>100</v>
      </c>
      <c r="H15" s="11" t="s">
        <v>33</v>
      </c>
      <c r="I15" s="11" t="s">
        <v>33</v>
      </c>
      <c r="J15" s="11" t="s">
        <v>33</v>
      </c>
      <c r="K15" s="11" t="s">
        <v>33</v>
      </c>
    </row>
    <row r="16" ht="13.5">
      <c r="A16" t="s">
        <v>25</v>
      </c>
    </row>
    <row r="17" ht="13.5">
      <c r="A17" t="s">
        <v>26</v>
      </c>
    </row>
    <row r="18" ht="13.5">
      <c r="A18" t="s">
        <v>27</v>
      </c>
    </row>
    <row r="19" ht="13.5">
      <c r="A19" t="s">
        <v>28</v>
      </c>
    </row>
    <row r="20" ht="13.5">
      <c r="A20" t="s">
        <v>29</v>
      </c>
    </row>
    <row r="21" ht="13.5">
      <c r="A21" t="s">
        <v>30</v>
      </c>
    </row>
  </sheetData>
  <sheetProtection/>
  <hyperlinks>
    <hyperlink ref="A1" r:id="rId1" display="http://www.pref.yamanashi.jp/toukei_2/DB/EDP/dbpa01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山梨県の道路現況</dc:title>
  <dc:subject>「道路現況調査」（平成１４年）</dc:subject>
  <dc:creator/>
  <cp:keywords/>
  <dc:description/>
  <cp:lastModifiedBy>d00pc000</cp:lastModifiedBy>
  <cp:lastPrinted>2011-03-25T11:40:17Z</cp:lastPrinted>
  <dcterms:created xsi:type="dcterms:W3CDTF">2000-05-16T08:11:30Z</dcterms:created>
  <dcterms:modified xsi:type="dcterms:W3CDTF">2013-03-19T02:03:05Z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