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44" windowHeight="56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<sst xmlns="http://schemas.openxmlformats.org/spreadsheetml/2006/main" count="37" uniqueCount="32">
  <si>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（km）</t>
  </si>
  <si>
    <t>（％）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</si>
  <si>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</si>
  <si>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</si>
  <si>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</si>
  <si>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</si>
  <si>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</si>
  <si>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</si>
  <si>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</si>
  <si>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</si>
  <si>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</si>
  <si>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トンネル数</t>
  </si>
  <si>
    <t>トンネル延長</t>
  </si>
  <si>
    <t>一般国道指定区間</t>
  </si>
  <si>
    <t>一般国道指定区間外</t>
  </si>
  <si>
    <t>一般国道計</t>
  </si>
  <si>
    <t>主要地方道</t>
  </si>
  <si>
    <t>一般県道</t>
  </si>
  <si>
    <t>県道計</t>
  </si>
  <si>
    <t>国道県道合計</t>
  </si>
  <si>
    <t>市町村道</t>
  </si>
  <si>
    <t>総計</t>
  </si>
  <si>
    <t>高速自動車国道</t>
  </si>
  <si>
    <t>東富士五湖道路</t>
  </si>
  <si>
    <t>山梨県の道路現況ページ &lt;&lt;</t>
  </si>
  <si>
    <t>※改良済欄は車道幅員5.5ｍ未満も含む。舗装済欄は簡易舗装を含む。</t>
  </si>
  <si>
    <t>　国道139号には指定区間と指定区間外がある。（国道の路線数に注意のこと）</t>
  </si>
  <si>
    <t>　市町村道は独立専用自歩道を含まない。</t>
  </si>
  <si>
    <t>山梨県の道路現況</t>
  </si>
  <si>
    <t>令和２年</t>
  </si>
  <si>
    <r>
      <t>　一般国道（指定区間）には、</t>
    </r>
    <r>
      <rPr>
        <sz val="11"/>
        <rFont val="ＭＳ Ｐゴシック"/>
        <family val="3"/>
      </rPr>
      <t>東富士五湖道路を含まない。</t>
    </r>
  </si>
  <si>
    <r>
      <t>　一般国道（指定区間外）</t>
    </r>
    <r>
      <rPr>
        <sz val="11"/>
        <rFont val="ＭＳ Ｐゴシック"/>
        <family val="3"/>
      </rPr>
      <t>及び県道には有料道路を含む。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</si>
</sst>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_);\(0\)"/>
    <numFmt numFmtId="179" formatCode="#,##0_);\(#,##0\)"/>
    <numFmt numFmtId="180" formatCode="#,##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_);[Red]\(0.0\)"/>
    <numFmt numFmtId="188" formatCode="0_ "/>
    <numFmt numFmtId="189" formatCode="#,##0.0_ ;[Red]\-#,##0.0\ "/>
    <numFmt numFmtId="190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81" fontId="38" fillId="0" borderId="16" xfId="49" applyNumberFormat="1" applyFont="1" applyBorder="1" applyAlignment="1">
      <alignment horizontal="right"/>
    </xf>
    <xf numFmtId="181" fontId="38" fillId="0" borderId="16" xfId="49" applyNumberFormat="1" applyFont="1" applyFill="1" applyBorder="1" applyAlignment="1">
      <alignment horizontal="right" vertical="center"/>
    </xf>
    <xf numFmtId="181" fontId="38" fillId="0" borderId="16" xfId="49" applyNumberFormat="1" applyFont="1" applyFill="1" applyBorder="1" applyAlignment="1">
      <alignment vertical="center"/>
    </xf>
    <xf numFmtId="181" fontId="38" fillId="0" borderId="16" xfId="49" applyNumberFormat="1" applyFont="1" applyFill="1" applyBorder="1" applyAlignment="1">
      <alignment horizontal="right" vertical="center" shrinkToFit="1"/>
    </xf>
    <xf numFmtId="181" fontId="38" fillId="0" borderId="17" xfId="49" applyNumberFormat="1" applyFont="1" applyFill="1" applyBorder="1" applyAlignment="1">
      <alignment horizontal="right" vertical="center" shrinkToFit="1"/>
    </xf>
    <xf numFmtId="181" fontId="39" fillId="0" borderId="16" xfId="49" applyNumberFormat="1" applyFont="1" applyFill="1" applyBorder="1" applyAlignment="1">
      <alignment vertical="center"/>
    </xf>
    <xf numFmtId="181" fontId="39" fillId="0" borderId="16" xfId="49" applyNumberFormat="1" applyFont="1" applyFill="1" applyBorder="1" applyAlignment="1">
      <alignment horizontal="right" vertical="center" shrinkToFit="1"/>
    </xf>
    <xf numFmtId="177" fontId="39" fillId="0" borderId="0" xfId="49" applyNumberFormat="1" applyFont="1" applyFill="1" applyBorder="1" applyAlignment="1">
      <alignment vertical="center"/>
    </xf>
    <xf numFmtId="177" fontId="38" fillId="0" borderId="16" xfId="49" applyNumberFormat="1" applyFont="1" applyFill="1" applyBorder="1" applyAlignment="1">
      <alignment horizontal="right" vertical="center"/>
    </xf>
    <xf numFmtId="177" fontId="39" fillId="0" borderId="0" xfId="49" applyNumberFormat="1" applyFont="1" applyFill="1" applyBorder="1" applyAlignment="1">
      <alignment horizontal="right" vertical="center" shrinkToFit="1"/>
    </xf>
    <xf numFmtId="177" fontId="39" fillId="0" borderId="18" xfId="49" applyNumberFormat="1" applyFont="1" applyFill="1" applyBorder="1" applyAlignment="1">
      <alignment horizontal="right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39" fillId="0" borderId="16" xfId="49" applyNumberFormat="1" applyFont="1" applyFill="1" applyBorder="1" applyAlignment="1">
      <alignment vertical="center"/>
    </xf>
    <xf numFmtId="177" fontId="39" fillId="0" borderId="16" xfId="49" applyNumberFormat="1" applyFont="1" applyFill="1" applyBorder="1" applyAlignment="1">
      <alignment horizontal="right" vertical="center"/>
    </xf>
    <xf numFmtId="177" fontId="39" fillId="0" borderId="16" xfId="49" applyNumberFormat="1" applyFont="1" applyFill="1" applyBorder="1" applyAlignment="1">
      <alignment horizontal="right" vertical="center" shrinkToFit="1"/>
    </xf>
    <xf numFmtId="177" fontId="39" fillId="0" borderId="17" xfId="49" applyNumberFormat="1" applyFont="1" applyFill="1" applyBorder="1" applyAlignment="1">
      <alignment horizontal="right" vertical="center" shrinkToFit="1"/>
    </xf>
    <xf numFmtId="177" fontId="39" fillId="0" borderId="17" xfId="49" applyNumberFormat="1" applyFont="1" applyFill="1" applyBorder="1" applyAlignment="1">
      <alignment horizontal="right" vertical="center"/>
    </xf>
    <xf numFmtId="181" fontId="38" fillId="0" borderId="16" xfId="49" applyNumberFormat="1" applyFont="1" applyFill="1" applyBorder="1" applyAlignment="1">
      <alignment horizontal="right"/>
    </xf>
    <xf numFmtId="177" fontId="39" fillId="0" borderId="19" xfId="49" applyNumberFormat="1" applyFon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13</xdr:row>
      <xdr:rowOff>9525</xdr:rowOff>
    </xdr:from>
    <xdr:to>
      <xdr:col>11</xdr:col>
      <xdr:colOff>19050</xdr:colOff>
      <xdr:row>14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6315075" y="2114550"/>
          <a:ext cx="3267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1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A22" sqref="A22"/>
    </sheetView>
  </sheetViews>
  <sheetFormatPr defaultColWidth="9.00390625" defaultRowHeight="13.5"/>
  <cols>
    <col min="1" max="1" width="19.25390625" style="0" customWidth="1"/>
    <col min="2" max="2" width="10.625" style="0" customWidth="1"/>
    <col min="3" max="3" width="10.625" style="1" customWidth="1"/>
    <col min="4" max="11" width="10.625" style="0" customWidth="1"/>
  </cols>
  <sheetData>
    <row r="1" ht="12.75">
      <c r="A1" s="2" t="s">
        <v>24</v>
      </c>
    </row>
    <row r="2" ht="12.75">
      <c r="A2" t="s">
        <v>28</v>
      </c>
    </row>
    <row r="3" spans="1:11" ht="12.75">
      <c r="A3" t="s">
        <v>29</v>
      </c>
      <c r="B3" s="10"/>
      <c r="C3" s="11" t="s">
        <v>0</v>
      </c>
      <c r="D3" s="10" t="s">
        <v>0</v>
      </c>
      <c r="E3" s="10" t="s">
        <v>1</v>
      </c>
      <c r="F3" s="10" t="s">
        <v>0</v>
      </c>
      <c r="G3" s="10" t="s">
        <v>1</v>
      </c>
      <c r="H3" s="10"/>
      <c r="I3" s="10" t="s">
        <v>0</v>
      </c>
      <c r="J3" s="10"/>
      <c r="K3" s="10" t="s">
        <v>0</v>
      </c>
    </row>
    <row r="4" spans="1:11" ht="12.75">
      <c r="A4" s="3" t="s">
        <v>2</v>
      </c>
      <c r="B4" s="6" t="s">
        <v>3</v>
      </c>
      <c r="C4" s="7" t="s">
        <v>4</v>
      </c>
      <c r="D4" s="23" t="s">
        <v>5</v>
      </c>
      <c r="E4" s="24" t="s">
        <v>6</v>
      </c>
      <c r="F4" s="23" t="s">
        <v>7</v>
      </c>
      <c r="G4" s="24" t="s">
        <v>8</v>
      </c>
      <c r="H4" s="6" t="s">
        <v>9</v>
      </c>
      <c r="I4" s="8" t="s">
        <v>10</v>
      </c>
      <c r="J4" s="6" t="s">
        <v>11</v>
      </c>
      <c r="K4" s="9" t="s">
        <v>12</v>
      </c>
    </row>
    <row r="5" spans="1:11" ht="12.75">
      <c r="A5" s="4" t="s">
        <v>13</v>
      </c>
      <c r="B5" s="30">
        <v>4</v>
      </c>
      <c r="C5" s="19">
        <v>239.8</v>
      </c>
      <c r="D5" s="25">
        <v>239.8</v>
      </c>
      <c r="E5" s="31">
        <f aca="true" t="shared" si="0" ref="E5:E15">ROUND(D5/C5*100,2)</f>
        <v>100</v>
      </c>
      <c r="F5" s="25">
        <v>239.8</v>
      </c>
      <c r="G5" s="31">
        <f>ROUND(F5/C5*100,2)</f>
        <v>100</v>
      </c>
      <c r="H5" s="17">
        <v>298</v>
      </c>
      <c r="I5" s="25">
        <v>17.3</v>
      </c>
      <c r="J5" s="17">
        <v>12</v>
      </c>
      <c r="K5" s="25">
        <v>7</v>
      </c>
    </row>
    <row r="6" spans="1:11" ht="12.75">
      <c r="A6" s="4" t="s">
        <v>14</v>
      </c>
      <c r="B6" s="12">
        <v>9</v>
      </c>
      <c r="C6" s="19">
        <v>346</v>
      </c>
      <c r="D6" s="25">
        <v>318.3</v>
      </c>
      <c r="E6" s="26">
        <f t="shared" si="0"/>
        <v>91.99</v>
      </c>
      <c r="F6" s="25">
        <v>346</v>
      </c>
      <c r="G6" s="26">
        <f>ROUND(F6/C6*100,2)</f>
        <v>100</v>
      </c>
      <c r="H6" s="17">
        <v>474</v>
      </c>
      <c r="I6" s="25">
        <v>20.8</v>
      </c>
      <c r="J6" s="17">
        <v>50</v>
      </c>
      <c r="K6" s="25">
        <v>28.4</v>
      </c>
    </row>
    <row r="7" spans="1:11" ht="12.75">
      <c r="A7" s="4" t="s">
        <v>15</v>
      </c>
      <c r="B7" s="13">
        <v>12</v>
      </c>
      <c r="C7" s="20">
        <f aca="true" t="shared" si="1" ref="C7:J7">C5+C6</f>
        <v>585.8</v>
      </c>
      <c r="D7" s="20">
        <f t="shared" si="1"/>
        <v>558.1</v>
      </c>
      <c r="E7" s="26">
        <f t="shared" si="0"/>
        <v>95.27</v>
      </c>
      <c r="F7" s="20">
        <f t="shared" si="1"/>
        <v>585.8</v>
      </c>
      <c r="G7" s="26">
        <f aca="true" t="shared" si="2" ref="G7:G15">ROUND(F7/C7*100,2)</f>
        <v>100</v>
      </c>
      <c r="H7" s="13">
        <f t="shared" si="1"/>
        <v>772</v>
      </c>
      <c r="I7" s="20">
        <f t="shared" si="1"/>
        <v>38.1</v>
      </c>
      <c r="J7" s="13">
        <f t="shared" si="1"/>
        <v>62</v>
      </c>
      <c r="K7" s="20">
        <f>K5+K6</f>
        <v>35.4</v>
      </c>
    </row>
    <row r="8" spans="1:11" ht="12.75">
      <c r="A8" s="4" t="s">
        <v>16</v>
      </c>
      <c r="B8" s="13">
        <v>36</v>
      </c>
      <c r="C8" s="19">
        <v>650.2</v>
      </c>
      <c r="D8" s="25">
        <v>587.2</v>
      </c>
      <c r="E8" s="26">
        <f t="shared" si="0"/>
        <v>90.31</v>
      </c>
      <c r="F8" s="25">
        <v>650.2</v>
      </c>
      <c r="G8" s="26">
        <f t="shared" si="2"/>
        <v>100</v>
      </c>
      <c r="H8" s="17">
        <v>775</v>
      </c>
      <c r="I8" s="25">
        <v>31.1</v>
      </c>
      <c r="J8" s="17">
        <v>62</v>
      </c>
      <c r="K8" s="25">
        <v>14.8</v>
      </c>
    </row>
    <row r="9" spans="1:11" ht="12.75">
      <c r="A9" s="4" t="s">
        <v>17</v>
      </c>
      <c r="B9" s="14">
        <v>136</v>
      </c>
      <c r="C9" s="19">
        <v>853.3</v>
      </c>
      <c r="D9" s="25">
        <v>630.3</v>
      </c>
      <c r="E9" s="26">
        <f t="shared" si="0"/>
        <v>73.87</v>
      </c>
      <c r="F9" s="25">
        <v>788.5</v>
      </c>
      <c r="G9" s="26">
        <f t="shared" si="2"/>
        <v>92.41</v>
      </c>
      <c r="H9" s="17">
        <v>720</v>
      </c>
      <c r="I9" s="25">
        <v>19.1</v>
      </c>
      <c r="J9" s="17">
        <v>25</v>
      </c>
      <c r="K9" s="25">
        <v>7.4</v>
      </c>
    </row>
    <row r="10" spans="1:11" ht="12.75">
      <c r="A10" s="4" t="s">
        <v>18</v>
      </c>
      <c r="B10" s="13">
        <f>B8+B9</f>
        <v>172</v>
      </c>
      <c r="C10" s="20">
        <f>C8+C9</f>
        <v>1503.5</v>
      </c>
      <c r="D10" s="20">
        <f>D8+D9</f>
        <v>1217.5</v>
      </c>
      <c r="E10" s="26">
        <f t="shared" si="0"/>
        <v>80.98</v>
      </c>
      <c r="F10" s="20">
        <f>F8+F9</f>
        <v>1438.7</v>
      </c>
      <c r="G10" s="26">
        <f>ROUND(F10/C10*100,2)</f>
        <v>95.69</v>
      </c>
      <c r="H10" s="13">
        <f>H8+H9</f>
        <v>1495</v>
      </c>
      <c r="I10" s="20">
        <f>I8+I9</f>
        <v>50.2</v>
      </c>
      <c r="J10" s="13">
        <f>J8+J9</f>
        <v>87</v>
      </c>
      <c r="K10" s="20">
        <f>K8+K9</f>
        <v>22.200000000000003</v>
      </c>
    </row>
    <row r="11" spans="1:11" ht="12.75">
      <c r="A11" s="4" t="s">
        <v>19</v>
      </c>
      <c r="B11" s="13">
        <f>B7+B10</f>
        <v>184</v>
      </c>
      <c r="C11" s="20">
        <f>C7+C10</f>
        <v>2089.3</v>
      </c>
      <c r="D11" s="20">
        <f>D7+D10</f>
        <v>1775.6</v>
      </c>
      <c r="E11" s="26">
        <f t="shared" si="0"/>
        <v>84.99</v>
      </c>
      <c r="F11" s="20">
        <f>F7+F10</f>
        <v>2024.5</v>
      </c>
      <c r="G11" s="26">
        <f>ROUND(F11/C11*100,2)</f>
        <v>96.9</v>
      </c>
      <c r="H11" s="13">
        <f>H7+H10</f>
        <v>2267</v>
      </c>
      <c r="I11" s="20">
        <f>I7+I10</f>
        <v>88.30000000000001</v>
      </c>
      <c r="J11" s="13">
        <f>J7+J10</f>
        <v>149</v>
      </c>
      <c r="K11" s="20">
        <f>K7+K10</f>
        <v>57.6</v>
      </c>
    </row>
    <row r="12" spans="1:11" ht="12.75">
      <c r="A12" s="4" t="s">
        <v>20</v>
      </c>
      <c r="B12" s="15">
        <v>26208</v>
      </c>
      <c r="C12" s="21">
        <v>9092.3</v>
      </c>
      <c r="D12" s="27">
        <v>5704.8</v>
      </c>
      <c r="E12" s="26">
        <f t="shared" si="0"/>
        <v>62.74</v>
      </c>
      <c r="F12" s="27">
        <v>7681.3</v>
      </c>
      <c r="G12" s="26">
        <f t="shared" si="2"/>
        <v>84.48</v>
      </c>
      <c r="H12" s="18">
        <v>5871</v>
      </c>
      <c r="I12" s="27">
        <v>75.7</v>
      </c>
      <c r="J12" s="18">
        <v>37</v>
      </c>
      <c r="K12" s="27">
        <v>6.2</v>
      </c>
    </row>
    <row r="13" spans="1:11" ht="12.75">
      <c r="A13" s="4" t="s">
        <v>21</v>
      </c>
      <c r="B13" s="13">
        <f>B11+B12</f>
        <v>26392</v>
      </c>
      <c r="C13" s="20">
        <f>C11+C12</f>
        <v>11181.599999999999</v>
      </c>
      <c r="D13" s="20">
        <f>D11+D12</f>
        <v>7480.4</v>
      </c>
      <c r="E13" s="26">
        <f t="shared" si="0"/>
        <v>66.9</v>
      </c>
      <c r="F13" s="20">
        <f>F11+F12</f>
        <v>9705.8</v>
      </c>
      <c r="G13" s="26">
        <f t="shared" si="2"/>
        <v>86.8</v>
      </c>
      <c r="H13" s="13">
        <f>H11+H12</f>
        <v>8138</v>
      </c>
      <c r="I13" s="20">
        <f>I11+I12</f>
        <v>164</v>
      </c>
      <c r="J13" s="13">
        <f>J11+J12</f>
        <v>186</v>
      </c>
      <c r="K13" s="20">
        <f>K11+K12</f>
        <v>63.800000000000004</v>
      </c>
    </row>
    <row r="14" spans="1:11" ht="12.75">
      <c r="A14" s="4" t="s">
        <v>22</v>
      </c>
      <c r="B14" s="15">
        <v>3</v>
      </c>
      <c r="C14" s="21">
        <v>172.79999999999998</v>
      </c>
      <c r="D14" s="27">
        <v>172.79999999999998</v>
      </c>
      <c r="E14" s="26">
        <f t="shared" si="0"/>
        <v>100</v>
      </c>
      <c r="F14" s="27">
        <v>172.79999999999998</v>
      </c>
      <c r="G14" s="26">
        <f t="shared" si="2"/>
        <v>100</v>
      </c>
      <c r="H14" s="32"/>
      <c r="I14" s="33"/>
      <c r="J14" s="33"/>
      <c r="K14" s="34"/>
    </row>
    <row r="15" spans="1:11" ht="12.75">
      <c r="A15" s="5" t="s">
        <v>23</v>
      </c>
      <c r="B15" s="16">
        <v>1</v>
      </c>
      <c r="C15" s="22">
        <v>13.8</v>
      </c>
      <c r="D15" s="28">
        <v>13.8</v>
      </c>
      <c r="E15" s="29">
        <f t="shared" si="0"/>
        <v>100</v>
      </c>
      <c r="F15" s="28">
        <v>13.8</v>
      </c>
      <c r="G15" s="29">
        <f t="shared" si="2"/>
        <v>100</v>
      </c>
      <c r="H15" s="35"/>
      <c r="I15" s="36"/>
      <c r="J15" s="36"/>
      <c r="K15" s="37"/>
    </row>
    <row r="16" ht="12.75">
      <c r="A16" t="s">
        <v>25</v>
      </c>
    </row>
    <row r="17" ht="12.75">
      <c r="A17" t="s">
        <v>26</v>
      </c>
    </row>
    <row r="18" spans="1:4" ht="12.75">
      <c r="A18" s="38" t="s">
        <v>30</v>
      </c>
      <c r="B18" s="38"/>
      <c r="C18" s="39"/>
      <c r="D18" s="38"/>
    </row>
    <row r="19" spans="1:4" ht="12.75">
      <c r="A19" s="38" t="s">
        <v>31</v>
      </c>
      <c r="B19" s="38"/>
      <c r="C19" s="39"/>
      <c r="D19" s="38"/>
    </row>
    <row r="20" spans="1:4" ht="12.75">
      <c r="A20" s="38" t="s">
        <v>27</v>
      </c>
      <c r="B20" s="38"/>
      <c r="C20" s="39"/>
      <c r="D20" s="38"/>
    </row>
  </sheetData>
  <sheetProtection/>
  <mergeCells count="1">
    <mergeCell ref="H14:K15"/>
  </mergeCells>
  <hyperlinks>
    <hyperlink ref="A1" r:id="rId1" display="http://www.pref.yamanashi.jp/toukei_2/DB/EDP/dbpa01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山梨県の道路現況</dc:title>
  <dc:subject>「道路現況調査」（平成１４年）</dc:subject>
  <dc:creator>u11526n130162</dc:creator>
  <cp:keywords/>
  <dc:description/>
  <cp:lastModifiedBy>山梨県</cp:lastModifiedBy>
  <cp:lastPrinted>2019-03-13T04:24:45Z</cp:lastPrinted>
  <dcterms:created xsi:type="dcterms:W3CDTF">2000-05-16T08:11:30Z</dcterms:created>
  <dcterms:modified xsi:type="dcterms:W3CDTF">2021-03-09T00:50:52Z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