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<sst xmlns="http://schemas.openxmlformats.org/spreadsheetml/2006/main" count="34" uniqueCount="29">
  <si>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県管理道路現況</t>
  </si>
  <si>
    <t>(m)</t>
  </si>
  <si>
    <t>(％）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</si>
  <si>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</si>
  <si>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</si>
  <si>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</si>
  <si>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</si>
  <si>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</si>
  <si>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</si>
  <si>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</si>
  <si>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</si>
  <si>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</si>
  <si>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トンネル個数</t>
  </si>
  <si>
    <t>トンネル延長</t>
  </si>
  <si>
    <t xml:space="preserve"> </t>
  </si>
  <si>
    <t>指定区間外国道</t>
  </si>
  <si>
    <t>主要地方道（一般道路）</t>
  </si>
  <si>
    <t>主要地方道計</t>
  </si>
  <si>
    <t>一般県道（一般道路）</t>
  </si>
  <si>
    <t>一般県道（有料道路）</t>
  </si>
  <si>
    <t>一般県道（自転車道）</t>
  </si>
  <si>
    <t>一般県道計</t>
  </si>
  <si>
    <t>県道合計</t>
  </si>
  <si>
    <t>県管理道路総計</t>
  </si>
  <si>
    <t>県管理道路現況ページ &lt;&lt;</t>
  </si>
  <si>
    <t xml:space="preserve">(注）有料道路は山梨県道路公社が管理　 </t>
  </si>
  <si>
    <t>　　　改良済欄は車道幅員5.5ｍ未満を含む。舗装済欄は簡易舗装を含む。　</t>
  </si>
  <si>
    <t>　　　有料道路の路線数は一般道路と重複するので合計数に注意のこと。</t>
  </si>
  <si>
    <t>平成24年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</si>
</sst>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);\(0\)"/>
    <numFmt numFmtId="179" formatCode="#,##0_);\(#,##0\)"/>
    <numFmt numFmtId="180" formatCode="#,##0.0_);[Red]\(#,##0.0\)"/>
    <numFmt numFmtId="181" formatCode="#,##0_);[Red]\(#,##0\)"/>
    <numFmt numFmtId="182" formatCode="#,##0.00_ "/>
    <numFmt numFmtId="183" formatCode="#,##0.000_ "/>
    <numFmt numFmtId="184" formatCode="#,##0_ 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_);[Red]\(0.0\)"/>
    <numFmt numFmtId="192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1" xfId="49" applyNumberFormat="1" applyFont="1" applyBorder="1" applyAlignment="1">
      <alignment horizontal="right"/>
    </xf>
    <xf numFmtId="181" fontId="0" fillId="0" borderId="12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38" fontId="37" fillId="0" borderId="0" xfId="49" applyFont="1" applyFill="1" applyBorder="1" applyAlignment="1">
      <alignment vertical="center"/>
    </xf>
    <xf numFmtId="38" fontId="37" fillId="0" borderId="11" xfId="49" applyFont="1" applyFill="1" applyBorder="1" applyAlignment="1">
      <alignment vertical="center"/>
    </xf>
    <xf numFmtId="176" fontId="38" fillId="0" borderId="11" xfId="49" applyNumberFormat="1" applyFont="1" applyFill="1" applyBorder="1" applyAlignment="1">
      <alignment horizontal="right" vertical="center"/>
    </xf>
    <xf numFmtId="38" fontId="37" fillId="0" borderId="13" xfId="49" applyFont="1" applyFill="1" applyBorder="1" applyAlignment="1">
      <alignment horizontal="right" vertical="center"/>
    </xf>
    <xf numFmtId="38" fontId="37" fillId="0" borderId="11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2" xfId="49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21.50390625" style="0" customWidth="1"/>
    <col min="2" max="2" width="7.50390625" style="0" customWidth="1"/>
    <col min="3" max="7" width="11.25390625" style="0" customWidth="1"/>
    <col min="8" max="8" width="7.50390625" style="0" customWidth="1"/>
    <col min="9" max="11" width="11.25390625" style="0" customWidth="1"/>
  </cols>
  <sheetData>
    <row r="1" ht="13.5">
      <c r="A1" s="2" t="s">
        <v>24</v>
      </c>
    </row>
    <row r="2" ht="13.5">
      <c r="A2" t="s">
        <v>0</v>
      </c>
    </row>
    <row r="3" spans="1:11" ht="13.5">
      <c r="A3" t="s">
        <v>28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2</v>
      </c>
      <c r="H3" s="1"/>
      <c r="I3" s="1" t="s">
        <v>1</v>
      </c>
      <c r="J3" s="1"/>
      <c r="K3" s="1" t="s">
        <v>1</v>
      </c>
    </row>
    <row r="4" spans="1:12" ht="13.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t="s">
        <v>14</v>
      </c>
    </row>
    <row r="5" spans="1:11" ht="13.5">
      <c r="A5" s="4" t="s">
        <v>15</v>
      </c>
      <c r="B5" s="12">
        <v>9</v>
      </c>
      <c r="C5" s="10">
        <v>353813</v>
      </c>
      <c r="D5" s="11">
        <v>314012</v>
      </c>
      <c r="E5" s="13">
        <f>D5/C5*100</f>
        <v>88.75083730671287</v>
      </c>
      <c r="F5" s="11">
        <v>353813</v>
      </c>
      <c r="G5" s="13">
        <f aca="true" t="shared" si="0" ref="G5:G11">F5/C5*100</f>
        <v>100</v>
      </c>
      <c r="H5" s="11">
        <v>420</v>
      </c>
      <c r="I5" s="11">
        <v>18457</v>
      </c>
      <c r="J5" s="11">
        <v>40</v>
      </c>
      <c r="K5" s="11">
        <f>16158+1856+1927</f>
        <v>19941</v>
      </c>
    </row>
    <row r="6" spans="1:11" ht="13.5">
      <c r="A6" s="4" t="s">
        <v>16</v>
      </c>
      <c r="B6" s="12">
        <v>34</v>
      </c>
      <c r="C6" s="11">
        <v>636529</v>
      </c>
      <c r="D6" s="11">
        <v>558426</v>
      </c>
      <c r="E6" s="14">
        <f>D6/C6*100</f>
        <v>87.72985991211712</v>
      </c>
      <c r="F6" s="11">
        <v>636529</v>
      </c>
      <c r="G6" s="14">
        <f t="shared" si="0"/>
        <v>100</v>
      </c>
      <c r="H6" s="11">
        <v>682</v>
      </c>
      <c r="I6" s="11">
        <v>24922</v>
      </c>
      <c r="J6" s="11">
        <v>64</v>
      </c>
      <c r="K6" s="11">
        <v>12682</v>
      </c>
    </row>
    <row r="7" spans="1:11" ht="13.5">
      <c r="A7" s="4" t="s">
        <v>17</v>
      </c>
      <c r="B7" s="12">
        <v>34</v>
      </c>
      <c r="C7" s="11">
        <f>SUM(C6:C6)</f>
        <v>636529</v>
      </c>
      <c r="D7" s="11">
        <f>SUM(D6:D6)</f>
        <v>558426</v>
      </c>
      <c r="E7" s="14">
        <f>D7/C7*100</f>
        <v>87.72985991211712</v>
      </c>
      <c r="F7" s="11">
        <f>SUM(F6:F6)</f>
        <v>636529</v>
      </c>
      <c r="G7" s="14">
        <f t="shared" si="0"/>
        <v>100</v>
      </c>
      <c r="H7" s="11">
        <f>H6</f>
        <v>682</v>
      </c>
      <c r="I7" s="11">
        <f>I6</f>
        <v>24922</v>
      </c>
      <c r="J7" s="11">
        <f>J6</f>
        <v>64</v>
      </c>
      <c r="K7" s="11">
        <f>K6</f>
        <v>12682</v>
      </c>
    </row>
    <row r="8" spans="1:11" ht="13.5">
      <c r="A8" s="4" t="s">
        <v>18</v>
      </c>
      <c r="B8" s="12">
        <v>133</v>
      </c>
      <c r="C8" s="11">
        <v>773471</v>
      </c>
      <c r="D8" s="11">
        <v>517913</v>
      </c>
      <c r="E8" s="14">
        <f>D8/C8*100</f>
        <v>66.95958865943261</v>
      </c>
      <c r="F8" s="11">
        <v>707557</v>
      </c>
      <c r="G8" s="14">
        <f t="shared" si="0"/>
        <v>91.47815496637884</v>
      </c>
      <c r="H8" s="11">
        <v>649</v>
      </c>
      <c r="I8" s="11">
        <v>16462</v>
      </c>
      <c r="J8" s="11">
        <v>25</v>
      </c>
      <c r="K8" s="11">
        <v>7484.8</v>
      </c>
    </row>
    <row r="9" spans="1:11" ht="13.5">
      <c r="A9" s="4" t="s">
        <v>19</v>
      </c>
      <c r="B9" s="12">
        <v>1</v>
      </c>
      <c r="C9" s="11">
        <f>31046-1417-180</f>
        <v>29449</v>
      </c>
      <c r="D9" s="11">
        <f>31046-1417-180</f>
        <v>29449</v>
      </c>
      <c r="E9" s="14">
        <f>D9/C9*100</f>
        <v>100</v>
      </c>
      <c r="F9" s="11">
        <f>31046-1417-180</f>
        <v>29449</v>
      </c>
      <c r="G9" s="14">
        <f t="shared" si="0"/>
        <v>100</v>
      </c>
      <c r="H9" s="11">
        <v>10</v>
      </c>
      <c r="I9" s="11">
        <v>156</v>
      </c>
      <c r="J9" s="11">
        <v>0</v>
      </c>
      <c r="K9" s="11">
        <v>0</v>
      </c>
    </row>
    <row r="10" spans="1:11" ht="13.5">
      <c r="A10" s="4" t="s">
        <v>20</v>
      </c>
      <c r="B10" s="12">
        <v>4</v>
      </c>
      <c r="C10" s="11">
        <v>60391</v>
      </c>
      <c r="D10" s="11">
        <v>60391</v>
      </c>
      <c r="E10" s="14">
        <f>D10/C10*100</f>
        <v>100</v>
      </c>
      <c r="F10" s="11">
        <v>60391</v>
      </c>
      <c r="G10" s="14">
        <f t="shared" si="0"/>
        <v>100</v>
      </c>
      <c r="H10" s="11">
        <v>23</v>
      </c>
      <c r="I10" s="11">
        <v>156</v>
      </c>
      <c r="J10" s="11">
        <v>0</v>
      </c>
      <c r="K10" s="11">
        <v>0</v>
      </c>
    </row>
    <row r="11" spans="1:11" ht="13.5">
      <c r="A11" s="4" t="s">
        <v>21</v>
      </c>
      <c r="B11" s="12">
        <v>137</v>
      </c>
      <c r="C11" s="11">
        <v>863311</v>
      </c>
      <c r="D11" s="11">
        <v>607753</v>
      </c>
      <c r="E11" s="14">
        <f>D11/C11*100</f>
        <v>70.39792149063315</v>
      </c>
      <c r="F11" s="11">
        <v>797397</v>
      </c>
      <c r="G11" s="14">
        <f t="shared" si="0"/>
        <v>92.36497623683701</v>
      </c>
      <c r="H11" s="11">
        <f>H8+H9+H10</f>
        <v>682</v>
      </c>
      <c r="I11" s="11">
        <f>I8+I9+I10</f>
        <v>16774</v>
      </c>
      <c r="J11" s="11">
        <f>J8+J9+J10</f>
        <v>25</v>
      </c>
      <c r="K11" s="11">
        <f>K8+K9+K10</f>
        <v>7484.8</v>
      </c>
    </row>
    <row r="12" spans="1:11" ht="13.5">
      <c r="A12" s="4" t="s">
        <v>22</v>
      </c>
      <c r="B12" s="7">
        <v>171</v>
      </c>
      <c r="C12" s="15">
        <v>1499840</v>
      </c>
      <c r="D12" s="15">
        <v>1166179</v>
      </c>
      <c r="E12" s="16">
        <v>77.75356037977384</v>
      </c>
      <c r="F12" s="15">
        <v>1433926</v>
      </c>
      <c r="G12" s="16">
        <v>95.60526456155323</v>
      </c>
      <c r="H12" s="15">
        <v>1364</v>
      </c>
      <c r="I12" s="15">
        <v>41696</v>
      </c>
      <c r="J12" s="15">
        <v>89</v>
      </c>
      <c r="K12" s="15">
        <v>20166.8</v>
      </c>
    </row>
    <row r="13" spans="1:11" ht="13.5">
      <c r="A13" s="5" t="s">
        <v>23</v>
      </c>
      <c r="B13" s="8">
        <v>180</v>
      </c>
      <c r="C13" s="17">
        <v>1853653</v>
      </c>
      <c r="D13" s="17">
        <v>1480191</v>
      </c>
      <c r="E13" s="18">
        <v>79.85264771777673</v>
      </c>
      <c r="F13" s="17">
        <v>1787739</v>
      </c>
      <c r="G13" s="18">
        <v>96.44410253699047</v>
      </c>
      <c r="H13" s="17">
        <v>1784</v>
      </c>
      <c r="I13" s="17">
        <v>60153.1</v>
      </c>
      <c r="J13" s="17">
        <v>129</v>
      </c>
      <c r="K13" s="17">
        <v>40107.8</v>
      </c>
    </row>
    <row r="14" ht="13.5">
      <c r="A14" t="s">
        <v>25</v>
      </c>
    </row>
    <row r="15" spans="1:3" ht="13.5">
      <c r="A15" t="s">
        <v>26</v>
      </c>
      <c r="C15" s="1"/>
    </row>
    <row r="16" ht="13.5">
      <c r="A16" t="s">
        <v>27</v>
      </c>
    </row>
    <row r="18" spans="2:12" ht="13.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hyperlinks>
    <hyperlink ref="A1" r:id="rId1" display="http://www.pref.yamanashi.jp/toukei_2/DB/EDP/dbpa02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県管理道路現況</dc:title>
  <dc:subject>「道路現況調査」（平成１４年）</dc:subject>
  <dc:creator/>
  <cp:keywords/>
  <dc:description/>
  <cp:lastModifiedBy>d00pc000</cp:lastModifiedBy>
  <cp:lastPrinted>2009-07-28T04:15:04Z</cp:lastPrinted>
  <dcterms:created xsi:type="dcterms:W3CDTF">2000-05-17T04:52:21Z</dcterms:created>
  <dcterms:modified xsi:type="dcterms:W3CDTF">2013-03-19T02:25:20Z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