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356" windowWidth="7650" windowHeight="8715" activeTab="0"/>
  </bookViews>
  <sheets>
    <sheet name="H22～27" sheetId="1" r:id="rId1"/>
  </sheets>
  <definedNames>
    <definedName name="_xlnm.Print_Titles" localSheetId="0">'H22～27'!$2:$6</definedName>
  </definedNames>
  <calcPr fullCalcOnLoad="1"/>
</workbook>
</file>

<file path=xl/sharedStrings.xml><?xml version="1.0" encoding="utf-8"?>
<sst xmlns="http://schemas.openxmlformats.org/spreadsheetml/2006/main" count="68" uniqueCount="47">
  <si>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</si>
  <si>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</si>
  <si>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</si>
  <si>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</si>
  <si>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</si>
  <si>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</si>
  <si>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</si>
  <si>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</si>
  <si>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小菅村</t>
  </si>
  <si>
    <t>丹波山村</t>
  </si>
  <si>
    <t>市町村名</t>
  </si>
  <si>
    <t>世帯数</t>
  </si>
  <si>
    <t>男</t>
  </si>
  <si>
    <t>女</t>
  </si>
  <si>
    <t>甲府市</t>
  </si>
  <si>
    <t>富士吉田市</t>
  </si>
  <si>
    <t>都留市</t>
  </si>
  <si>
    <t>山梨市</t>
  </si>
  <si>
    <t>大月市</t>
  </si>
  <si>
    <t>韮崎市</t>
  </si>
  <si>
    <t>鳴沢村</t>
  </si>
  <si>
    <t>南アルプス市</t>
  </si>
  <si>
    <t>北杜市</t>
  </si>
  <si>
    <t>甲斐市</t>
  </si>
  <si>
    <t>笛吹市</t>
  </si>
  <si>
    <t>上野原市</t>
  </si>
  <si>
    <t>富士河口湖町</t>
  </si>
  <si>
    <t>総　数</t>
  </si>
  <si>
    <t>人　　　　　　口</t>
  </si>
  <si>
    <t>人　　　　口</t>
  </si>
  <si>
    <t>市部</t>
  </si>
  <si>
    <t>郡部</t>
  </si>
  <si>
    <t>１ 世 帯
当たりの
世帯人員</t>
  </si>
  <si>
    <t>世　　　　　帯</t>
  </si>
  <si>
    <t>県計</t>
  </si>
  <si>
    <t>甲州市</t>
  </si>
  <si>
    <t>中央市</t>
  </si>
  <si>
    <t>市川三郷町</t>
  </si>
  <si>
    <t>富士川町</t>
  </si>
  <si>
    <t>平成２２年国勢調査</t>
  </si>
  <si>
    <t>（人、世帯、％）</t>
  </si>
  <si>
    <t>平成２７年国勢調査</t>
  </si>
  <si>
    <t>平成２２年～２７年人口増減数</t>
  </si>
  <si>
    <t>平成２２年～２７年人口増減率</t>
  </si>
  <si>
    <t>割合（％）</t>
  </si>
  <si>
    <t>市町村別の人口及び世帯数の増減（平成２２年～平成２７年）</t>
  </si>
  <si>
    <t>△2.9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</si>
</sst>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0;&quot;△ &quot;0"/>
    <numFmt numFmtId="180" formatCode="#,##0.00_ ;[Red]\-#,##0.00\ "/>
    <numFmt numFmtId="181" formatCode="0.0;&quot;△ &quot;0.0"/>
    <numFmt numFmtId="182" formatCode="0.0_ "/>
    <numFmt numFmtId="183" formatCode="0_ "/>
    <numFmt numFmtId="184" formatCode="0.00_);[Red]\(0.00\)"/>
    <numFmt numFmtId="185" formatCode="#,##0.00_ "/>
    <numFmt numFmtId="186" formatCode="0.000;&quot;△ &quot;0.000"/>
    <numFmt numFmtId="187" formatCode="###,###,###,##0;&quot;-&quot;##,###,###,##0"/>
    <numFmt numFmtId="188" formatCode="#,##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 style="thin"/>
      <bottom style="medium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178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horizontal="distributed" vertical="center"/>
    </xf>
    <xf numFmtId="0" fontId="2" fillId="0" borderId="20" xfId="0" applyNumberFormat="1" applyFont="1" applyBorder="1" applyAlignment="1">
      <alignment horizontal="distributed" vertical="center"/>
    </xf>
    <xf numFmtId="181" fontId="2" fillId="0" borderId="14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15" xfId="0" applyNumberFormat="1" applyFont="1" applyBorder="1" applyAlignment="1">
      <alignment vertical="center"/>
    </xf>
    <xf numFmtId="181" fontId="2" fillId="0" borderId="17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vertical="center"/>
    </xf>
    <xf numFmtId="181" fontId="2" fillId="0" borderId="18" xfId="0" applyNumberFormat="1" applyFont="1" applyBorder="1" applyAlignment="1">
      <alignment vertical="center"/>
    </xf>
    <xf numFmtId="178" fontId="2" fillId="0" borderId="21" xfId="0" applyNumberFormat="1" applyFont="1" applyBorder="1" applyAlignment="1">
      <alignment vertical="center"/>
    </xf>
    <xf numFmtId="184" fontId="4" fillId="0" borderId="22" xfId="0" applyNumberFormat="1" applyFont="1" applyBorder="1" applyAlignment="1">
      <alignment horizontal="center" vertical="center" wrapText="1"/>
    </xf>
    <xf numFmtId="178" fontId="2" fillId="0" borderId="19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78" fontId="2" fillId="0" borderId="24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8" fontId="2" fillId="0" borderId="25" xfId="0" applyNumberFormat="1" applyFont="1" applyBorder="1" applyAlignment="1">
      <alignment vertical="center"/>
    </xf>
    <xf numFmtId="178" fontId="2" fillId="0" borderId="26" xfId="0" applyNumberFormat="1" applyFont="1" applyBorder="1" applyAlignment="1">
      <alignment vertical="center"/>
    </xf>
    <xf numFmtId="185" fontId="2" fillId="0" borderId="27" xfId="0" applyNumberFormat="1" applyFont="1" applyBorder="1" applyAlignment="1">
      <alignment vertical="center"/>
    </xf>
    <xf numFmtId="185" fontId="2" fillId="0" borderId="28" xfId="0" applyNumberFormat="1" applyFont="1" applyBorder="1" applyAlignment="1">
      <alignment vertical="center"/>
    </xf>
    <xf numFmtId="185" fontId="2" fillId="0" borderId="23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188" fontId="2" fillId="0" borderId="29" xfId="0" applyNumberFormat="1" applyFont="1" applyBorder="1" applyAlignment="1">
      <alignment vertical="center"/>
    </xf>
    <xf numFmtId="193" fontId="2" fillId="0" borderId="29" xfId="0" applyNumberFormat="1" applyFont="1" applyBorder="1" applyAlignment="1">
      <alignment vertical="center"/>
    </xf>
    <xf numFmtId="193" fontId="2" fillId="0" borderId="30" xfId="0" applyNumberFormat="1" applyFont="1" applyBorder="1" applyAlignment="1">
      <alignment vertical="center"/>
    </xf>
    <xf numFmtId="193" fontId="2" fillId="0" borderId="16" xfId="0" applyNumberFormat="1" applyFont="1" applyBorder="1" applyAlignment="1">
      <alignment vertical="center"/>
    </xf>
    <xf numFmtId="188" fontId="2" fillId="0" borderId="31" xfId="0" applyNumberFormat="1" applyFont="1" applyBorder="1" applyAlignment="1">
      <alignment vertical="center"/>
    </xf>
    <xf numFmtId="188" fontId="2" fillId="0" borderId="16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horizontal="distributed" vertical="center"/>
    </xf>
    <xf numFmtId="178" fontId="2" fillId="0" borderId="21" xfId="0" applyNumberFormat="1" applyFont="1" applyFill="1" applyBorder="1" applyAlignment="1">
      <alignment vertical="center"/>
    </xf>
    <xf numFmtId="193" fontId="2" fillId="0" borderId="32" xfId="0" applyNumberFormat="1" applyFont="1" applyBorder="1" applyAlignment="1">
      <alignment vertical="center"/>
    </xf>
    <xf numFmtId="185" fontId="2" fillId="0" borderId="33" xfId="0" applyNumberFormat="1" applyFont="1" applyBorder="1" applyAlignment="1">
      <alignment vertical="center"/>
    </xf>
    <xf numFmtId="188" fontId="2" fillId="0" borderId="32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81" fontId="2" fillId="0" borderId="34" xfId="0" applyNumberFormat="1" applyFont="1" applyBorder="1" applyAlignment="1">
      <alignment vertical="center"/>
    </xf>
    <xf numFmtId="181" fontId="2" fillId="0" borderId="21" xfId="0" applyNumberFormat="1" applyFont="1" applyBorder="1" applyAlignment="1">
      <alignment vertical="center"/>
    </xf>
    <xf numFmtId="181" fontId="2" fillId="0" borderId="33" xfId="0" applyNumberFormat="1" applyFont="1" applyBorder="1" applyAlignment="1">
      <alignment vertical="center"/>
    </xf>
    <xf numFmtId="185" fontId="2" fillId="0" borderId="35" xfId="0" applyNumberFormat="1" applyFont="1" applyBorder="1" applyAlignment="1">
      <alignment vertical="center"/>
    </xf>
    <xf numFmtId="0" fontId="2" fillId="0" borderId="36" xfId="0" applyNumberFormat="1" applyFont="1" applyBorder="1" applyAlignment="1">
      <alignment horizontal="distributed" vertical="center"/>
    </xf>
    <xf numFmtId="178" fontId="2" fillId="0" borderId="37" xfId="0" applyNumberFormat="1" applyFont="1" applyBorder="1" applyAlignment="1">
      <alignment vertical="center"/>
    </xf>
    <xf numFmtId="178" fontId="2" fillId="0" borderId="38" xfId="0" applyNumberFormat="1" applyFont="1" applyBorder="1" applyAlignment="1">
      <alignment vertical="center"/>
    </xf>
    <xf numFmtId="193" fontId="2" fillId="0" borderId="39" xfId="0" applyNumberFormat="1" applyFont="1" applyBorder="1" applyAlignment="1">
      <alignment vertical="center"/>
    </xf>
    <xf numFmtId="185" fontId="2" fillId="0" borderId="40" xfId="0" applyNumberFormat="1" applyFont="1" applyBorder="1" applyAlignment="1">
      <alignment vertical="center"/>
    </xf>
    <xf numFmtId="188" fontId="2" fillId="0" borderId="39" xfId="0" applyNumberFormat="1" applyFont="1" applyBorder="1" applyAlignment="1">
      <alignment vertical="center"/>
    </xf>
    <xf numFmtId="177" fontId="2" fillId="0" borderId="37" xfId="0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81" fontId="2" fillId="0" borderId="37" xfId="0" applyNumberFormat="1" applyFont="1" applyBorder="1" applyAlignment="1">
      <alignment vertical="center"/>
    </xf>
    <xf numFmtId="181" fontId="2" fillId="0" borderId="38" xfId="0" applyNumberFormat="1" applyFont="1" applyBorder="1" applyAlignment="1">
      <alignment vertical="center"/>
    </xf>
    <xf numFmtId="181" fontId="2" fillId="0" borderId="40" xfId="0" applyNumberFormat="1" applyFont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193" fontId="2" fillId="0" borderId="31" xfId="0" applyNumberFormat="1" applyFont="1" applyBorder="1" applyAlignment="1">
      <alignment vertical="center"/>
    </xf>
    <xf numFmtId="185" fontId="2" fillId="0" borderId="18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49" xfId="0" applyFont="1" applyBorder="1" applyAlignment="1">
      <alignment horizontal="right" vertic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51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81" fontId="2" fillId="0" borderId="3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PageLayoutView="0" workbookViewId="0" topLeftCell="A1">
      <pane xSplit="1" ySplit="6" topLeftCell="B7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Q3" sqref="Q3"/>
    </sheetView>
  </sheetViews>
  <sheetFormatPr defaultColWidth="9.00390625" defaultRowHeight="13.5"/>
  <cols>
    <col min="1" max="1" width="12.125" style="6" customWidth="1"/>
    <col min="2" max="4" width="7.25390625" style="3" customWidth="1"/>
    <col min="5" max="6" width="5.625" style="3" customWidth="1"/>
    <col min="7" max="7" width="7.25390625" style="3" customWidth="1"/>
    <col min="8" max="8" width="6.25390625" style="3" customWidth="1"/>
    <col min="9" max="11" width="7.25390625" style="3" customWidth="1"/>
    <col min="12" max="13" width="5.625" style="3" customWidth="1"/>
    <col min="14" max="14" width="7.25390625" style="3" customWidth="1"/>
    <col min="15" max="15" width="6.25390625" style="3" customWidth="1"/>
    <col min="16" max="18" width="8.00390625" style="3" customWidth="1"/>
    <col min="19" max="19" width="7.25390625" style="3" customWidth="1"/>
    <col min="20" max="20" width="6.875" style="3" customWidth="1"/>
    <col min="21" max="23" width="6.375" style="3" customWidth="1"/>
    <col min="24" max="16384" width="9.00390625" style="3" customWidth="1"/>
  </cols>
  <sheetData>
    <row r="1" ht="12.75" customHeight="1">
      <c r="A1" s="39"/>
    </row>
    <row r="2" spans="1:23" ht="23.25" customHeight="1">
      <c r="A2" s="74" t="s">
        <v>45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pans="20:23" ht="15" customHeight="1" thickBot="1">
      <c r="T3" s="83" t="s">
        <v>40</v>
      </c>
      <c r="U3" s="83"/>
      <c r="V3" s="83"/>
      <c r="W3" s="83"/>
    </row>
    <row r="4" spans="1:23" ht="15.75" customHeight="1">
      <c r="A4" s="84" t="s">
        <v>10</v>
      </c>
      <c r="B4" s="90" t="s">
        <v>41</v>
      </c>
      <c r="C4" s="91"/>
      <c r="D4" s="91"/>
      <c r="E4" s="91"/>
      <c r="F4" s="91"/>
      <c r="G4" s="91"/>
      <c r="H4" s="92"/>
      <c r="I4" s="90" t="s">
        <v>39</v>
      </c>
      <c r="J4" s="91"/>
      <c r="K4" s="91"/>
      <c r="L4" s="91"/>
      <c r="M4" s="91"/>
      <c r="N4" s="91"/>
      <c r="O4" s="92"/>
      <c r="P4" s="75" t="s">
        <v>42</v>
      </c>
      <c r="Q4" s="76"/>
      <c r="R4" s="76"/>
      <c r="S4" s="77"/>
      <c r="T4" s="75" t="s">
        <v>43</v>
      </c>
      <c r="U4" s="76"/>
      <c r="V4" s="76"/>
      <c r="W4" s="77"/>
    </row>
    <row r="5" spans="1:23" ht="15.75" customHeight="1">
      <c r="A5" s="85"/>
      <c r="B5" s="87" t="s">
        <v>28</v>
      </c>
      <c r="C5" s="88"/>
      <c r="D5" s="88"/>
      <c r="E5" s="89" t="s">
        <v>44</v>
      </c>
      <c r="F5" s="80"/>
      <c r="G5" s="78" t="s">
        <v>33</v>
      </c>
      <c r="H5" s="93"/>
      <c r="I5" s="87" t="s">
        <v>28</v>
      </c>
      <c r="J5" s="88"/>
      <c r="K5" s="88"/>
      <c r="L5" s="89" t="s">
        <v>44</v>
      </c>
      <c r="M5" s="80"/>
      <c r="N5" s="78" t="s">
        <v>33</v>
      </c>
      <c r="O5" s="93"/>
      <c r="P5" s="78" t="s">
        <v>29</v>
      </c>
      <c r="Q5" s="79"/>
      <c r="R5" s="80"/>
      <c r="S5" s="81" t="s">
        <v>11</v>
      </c>
      <c r="T5" s="78" t="s">
        <v>29</v>
      </c>
      <c r="U5" s="79"/>
      <c r="V5" s="80"/>
      <c r="W5" s="81" t="s">
        <v>11</v>
      </c>
    </row>
    <row r="6" spans="1:23" ht="30.75" customHeight="1" thickBot="1">
      <c r="A6" s="86"/>
      <c r="B6" s="7" t="s">
        <v>27</v>
      </c>
      <c r="C6" s="1" t="s">
        <v>12</v>
      </c>
      <c r="D6" s="2" t="s">
        <v>13</v>
      </c>
      <c r="E6" s="2" t="s">
        <v>12</v>
      </c>
      <c r="F6" s="2" t="s">
        <v>13</v>
      </c>
      <c r="G6" s="2" t="s">
        <v>11</v>
      </c>
      <c r="H6" s="25" t="s">
        <v>32</v>
      </c>
      <c r="I6" s="1" t="s">
        <v>27</v>
      </c>
      <c r="J6" s="1" t="s">
        <v>12</v>
      </c>
      <c r="K6" s="2" t="s">
        <v>13</v>
      </c>
      <c r="L6" s="2" t="s">
        <v>12</v>
      </c>
      <c r="M6" s="2" t="s">
        <v>13</v>
      </c>
      <c r="N6" s="2" t="s">
        <v>11</v>
      </c>
      <c r="O6" s="25" t="s">
        <v>32</v>
      </c>
      <c r="P6" s="1" t="s">
        <v>27</v>
      </c>
      <c r="Q6" s="1" t="s">
        <v>12</v>
      </c>
      <c r="R6" s="2" t="s">
        <v>13</v>
      </c>
      <c r="S6" s="82"/>
      <c r="T6" s="1" t="s">
        <v>27</v>
      </c>
      <c r="U6" s="1" t="s">
        <v>12</v>
      </c>
      <c r="V6" s="2" t="s">
        <v>13</v>
      </c>
      <c r="W6" s="82"/>
    </row>
    <row r="7" spans="1:23" ht="15" customHeight="1" thickBot="1">
      <c r="A7" s="59" t="s">
        <v>34</v>
      </c>
      <c r="B7" s="60">
        <f>C7+D7</f>
        <v>835165</v>
      </c>
      <c r="C7" s="61">
        <v>408383</v>
      </c>
      <c r="D7" s="61">
        <v>426782</v>
      </c>
      <c r="E7" s="62">
        <f aca="true" t="shared" si="0" ref="E7:E36">C7/B7*100</f>
        <v>48.89848113845767</v>
      </c>
      <c r="F7" s="62">
        <f aca="true" t="shared" si="1" ref="F7:F36">D7/B7*100</f>
        <v>51.10151886154233</v>
      </c>
      <c r="G7" s="61">
        <f>SUM(G10:G36)</f>
        <v>329953</v>
      </c>
      <c r="H7" s="63">
        <f>B7/G7</f>
        <v>2.53116352935115</v>
      </c>
      <c r="I7" s="60">
        <f>J7+K7</f>
        <v>863075</v>
      </c>
      <c r="J7" s="61">
        <v>422526</v>
      </c>
      <c r="K7" s="61">
        <v>440549</v>
      </c>
      <c r="L7" s="64">
        <f aca="true" t="shared" si="2" ref="L7:L36">J7/I7*100</f>
        <v>48.955884482808564</v>
      </c>
      <c r="M7" s="64">
        <f aca="true" t="shared" si="3" ref="M7:M36">K7/I7*100</f>
        <v>51.044115517191436</v>
      </c>
      <c r="N7" s="61">
        <v>327721</v>
      </c>
      <c r="O7" s="63">
        <f>I7/N7</f>
        <v>2.6335663567485756</v>
      </c>
      <c r="P7" s="65">
        <f>B7-I7</f>
        <v>-27910</v>
      </c>
      <c r="Q7" s="66">
        <f>C7-J7</f>
        <v>-14143</v>
      </c>
      <c r="R7" s="66">
        <f>D7-K7</f>
        <v>-13767</v>
      </c>
      <c r="S7" s="67">
        <f>G7-N7</f>
        <v>2232</v>
      </c>
      <c r="T7" s="68">
        <f>ROUND(P7/I7*100,2)</f>
        <v>-3.23</v>
      </c>
      <c r="U7" s="69">
        <f>Q7/J7*100</f>
        <v>-3.3472496367087468</v>
      </c>
      <c r="V7" s="69">
        <f>R7/K7*100</f>
        <v>-3.1249645328896443</v>
      </c>
      <c r="W7" s="70">
        <f>S7/N7*100</f>
        <v>0.6810671272210203</v>
      </c>
    </row>
    <row r="8" spans="1:23" ht="15" customHeight="1">
      <c r="A8" s="47" t="s">
        <v>30</v>
      </c>
      <c r="B8" s="32">
        <f aca="true" t="shared" si="4" ref="B8:B36">C8+D8</f>
        <v>713066</v>
      </c>
      <c r="C8" s="48">
        <f>SUM(C10:C22)</f>
        <v>348125</v>
      </c>
      <c r="D8" s="48">
        <f>SUM(D10:D22)</f>
        <v>364941</v>
      </c>
      <c r="E8" s="49">
        <f t="shared" si="0"/>
        <v>48.820866511655304</v>
      </c>
      <c r="F8" s="49">
        <f t="shared" si="1"/>
        <v>51.179133488344696</v>
      </c>
      <c r="G8" s="24">
        <f>SUM(G10:G22)</f>
        <v>283192</v>
      </c>
      <c r="H8" s="50">
        <f aca="true" t="shared" si="5" ref="H8:H36">B8/G8</f>
        <v>2.5179595468798555</v>
      </c>
      <c r="I8" s="32">
        <f aca="true" t="shared" si="6" ref="I8:I36">J8+K8</f>
        <v>736930</v>
      </c>
      <c r="J8" s="24">
        <v>360456</v>
      </c>
      <c r="K8" s="24">
        <v>376474</v>
      </c>
      <c r="L8" s="51">
        <f t="shared" si="2"/>
        <v>48.91319392615309</v>
      </c>
      <c r="M8" s="51">
        <f t="shared" si="3"/>
        <v>51.0868060738469</v>
      </c>
      <c r="N8" s="24">
        <v>281653</v>
      </c>
      <c r="O8" s="50">
        <f aca="true" t="shared" si="7" ref="O8:O36">I8/N8</f>
        <v>2.6164464784681862</v>
      </c>
      <c r="P8" s="52">
        <f aca="true" t="shared" si="8" ref="P8:P36">B8-I8</f>
        <v>-23864</v>
      </c>
      <c r="Q8" s="53">
        <f aca="true" t="shared" si="9" ref="Q8:Q36">C8-J8</f>
        <v>-12331</v>
      </c>
      <c r="R8" s="53">
        <f aca="true" t="shared" si="10" ref="R8:R36">D8-K8</f>
        <v>-11533</v>
      </c>
      <c r="S8" s="54">
        <f aca="true" t="shared" si="11" ref="S8:S36">G8-N8</f>
        <v>1539</v>
      </c>
      <c r="T8" s="55">
        <f aca="true" t="shared" si="12" ref="T8:T36">ROUND(P8/I8*100,2)</f>
        <v>-3.24</v>
      </c>
      <c r="U8" s="56">
        <f aca="true" t="shared" si="13" ref="U8:U36">Q8/J8*100</f>
        <v>-3.420944581308121</v>
      </c>
      <c r="V8" s="56">
        <f aca="true" t="shared" si="14" ref="V8:V36">R8/K8*100</f>
        <v>-3.0634253627076506</v>
      </c>
      <c r="W8" s="57">
        <f aca="true" t="shared" si="15" ref="W8:W36">S8/N8*100</f>
        <v>0.5464170450873947</v>
      </c>
    </row>
    <row r="9" spans="1:23" ht="15" customHeight="1" thickBot="1">
      <c r="A9" s="17" t="s">
        <v>31</v>
      </c>
      <c r="B9" s="33">
        <f t="shared" si="4"/>
        <v>122099</v>
      </c>
      <c r="C9" s="71">
        <f>SUM(C23:C36)</f>
        <v>60258</v>
      </c>
      <c r="D9" s="71">
        <f>SUM(D23:D36)</f>
        <v>61841</v>
      </c>
      <c r="E9" s="72">
        <f t="shared" si="0"/>
        <v>49.351755542633434</v>
      </c>
      <c r="F9" s="72">
        <f t="shared" si="1"/>
        <v>50.648244457366566</v>
      </c>
      <c r="G9" s="12">
        <f>SUM(G23:G36)</f>
        <v>46761</v>
      </c>
      <c r="H9" s="73">
        <f t="shared" si="5"/>
        <v>2.6111289322298497</v>
      </c>
      <c r="I9" s="33">
        <f t="shared" si="6"/>
        <v>126145</v>
      </c>
      <c r="J9" s="12">
        <v>62070</v>
      </c>
      <c r="K9" s="12">
        <v>64075</v>
      </c>
      <c r="L9" s="45">
        <f t="shared" si="2"/>
        <v>49.205279638511236</v>
      </c>
      <c r="M9" s="45">
        <f t="shared" si="3"/>
        <v>50.794720361488764</v>
      </c>
      <c r="N9" s="12">
        <v>46068</v>
      </c>
      <c r="O9" s="73">
        <f t="shared" si="7"/>
        <v>2.738234783363723</v>
      </c>
      <c r="P9" s="13">
        <f t="shared" si="8"/>
        <v>-4046</v>
      </c>
      <c r="Q9" s="14">
        <f t="shared" si="9"/>
        <v>-1812</v>
      </c>
      <c r="R9" s="14">
        <f t="shared" si="10"/>
        <v>-2234</v>
      </c>
      <c r="S9" s="15">
        <f t="shared" si="11"/>
        <v>693</v>
      </c>
      <c r="T9" s="21">
        <f t="shared" si="12"/>
        <v>-3.21</v>
      </c>
      <c r="U9" s="22">
        <f t="shared" si="13"/>
        <v>-2.9192846785886903</v>
      </c>
      <c r="V9" s="22">
        <f t="shared" si="14"/>
        <v>-3.4865392118611007</v>
      </c>
      <c r="W9" s="23">
        <f t="shared" si="15"/>
        <v>1.5042979942693409</v>
      </c>
    </row>
    <row r="10" spans="1:23" ht="15" customHeight="1">
      <c r="A10" s="47" t="s">
        <v>14</v>
      </c>
      <c r="B10" s="32">
        <f t="shared" si="4"/>
        <v>193123</v>
      </c>
      <c r="C10" s="24">
        <v>94434</v>
      </c>
      <c r="D10" s="34">
        <v>98689</v>
      </c>
      <c r="E10" s="49">
        <f t="shared" si="0"/>
        <v>48.89837046856149</v>
      </c>
      <c r="F10" s="49">
        <f t="shared" si="1"/>
        <v>51.101629531438505</v>
      </c>
      <c r="G10" s="24">
        <v>84522</v>
      </c>
      <c r="H10" s="50">
        <f t="shared" si="5"/>
        <v>2.284884408792977</v>
      </c>
      <c r="I10" s="32">
        <f t="shared" si="6"/>
        <v>198992</v>
      </c>
      <c r="J10" s="24">
        <v>97754</v>
      </c>
      <c r="K10" s="34">
        <v>101238</v>
      </c>
      <c r="L10" s="51">
        <f t="shared" si="2"/>
        <v>49.12458792313259</v>
      </c>
      <c r="M10" s="51">
        <f t="shared" si="3"/>
        <v>50.87541207686741</v>
      </c>
      <c r="N10" s="24">
        <v>85101</v>
      </c>
      <c r="O10" s="50">
        <f t="shared" si="7"/>
        <v>2.3383038977215307</v>
      </c>
      <c r="P10" s="52">
        <f t="shared" si="8"/>
        <v>-5869</v>
      </c>
      <c r="Q10" s="53">
        <f t="shared" si="9"/>
        <v>-3320</v>
      </c>
      <c r="R10" s="53">
        <f t="shared" si="10"/>
        <v>-2549</v>
      </c>
      <c r="S10" s="54">
        <f t="shared" si="11"/>
        <v>-579</v>
      </c>
      <c r="T10" s="94" t="s">
        <v>46</v>
      </c>
      <c r="U10" s="56">
        <f t="shared" si="13"/>
        <v>-3.3962804591116473</v>
      </c>
      <c r="V10" s="56">
        <f t="shared" si="14"/>
        <v>-2.5178292735929197</v>
      </c>
      <c r="W10" s="57">
        <f t="shared" si="15"/>
        <v>-0.6803680332781049</v>
      </c>
    </row>
    <row r="11" spans="1:23" ht="15" customHeight="1">
      <c r="A11" s="16" t="s">
        <v>15</v>
      </c>
      <c r="B11" s="26">
        <f t="shared" si="4"/>
        <v>49024</v>
      </c>
      <c r="C11" s="8">
        <v>23900</v>
      </c>
      <c r="D11" s="31">
        <v>25124</v>
      </c>
      <c r="E11" s="42">
        <f t="shared" si="0"/>
        <v>48.751631853785895</v>
      </c>
      <c r="F11" s="42">
        <f t="shared" si="1"/>
        <v>51.2483681462141</v>
      </c>
      <c r="G11" s="8">
        <v>18082</v>
      </c>
      <c r="H11" s="36">
        <f t="shared" si="5"/>
        <v>2.7112045127751356</v>
      </c>
      <c r="I11" s="26">
        <f t="shared" si="6"/>
        <v>50619</v>
      </c>
      <c r="J11" s="8">
        <v>24728</v>
      </c>
      <c r="K11" s="31">
        <v>25891</v>
      </c>
      <c r="L11" s="41">
        <f t="shared" si="2"/>
        <v>48.85122187320967</v>
      </c>
      <c r="M11" s="41">
        <f t="shared" si="3"/>
        <v>51.14877812679034</v>
      </c>
      <c r="N11" s="8">
        <v>17713</v>
      </c>
      <c r="O11" s="36">
        <f t="shared" si="7"/>
        <v>2.857731609552306</v>
      </c>
      <c r="P11" s="9">
        <f t="shared" si="8"/>
        <v>-1595</v>
      </c>
      <c r="Q11" s="10">
        <f t="shared" si="9"/>
        <v>-828</v>
      </c>
      <c r="R11" s="10">
        <f t="shared" si="10"/>
        <v>-767</v>
      </c>
      <c r="S11" s="11">
        <f t="shared" si="11"/>
        <v>369</v>
      </c>
      <c r="T11" s="18">
        <f t="shared" si="12"/>
        <v>-3.15</v>
      </c>
      <c r="U11" s="19">
        <f t="shared" si="13"/>
        <v>-3.348430928502103</v>
      </c>
      <c r="V11" s="19">
        <f t="shared" si="14"/>
        <v>-2.9624193735274806</v>
      </c>
      <c r="W11" s="20">
        <f t="shared" si="15"/>
        <v>2.083215717269802</v>
      </c>
    </row>
    <row r="12" spans="1:23" ht="15" customHeight="1">
      <c r="A12" s="16" t="s">
        <v>16</v>
      </c>
      <c r="B12" s="26">
        <f t="shared" si="4"/>
        <v>32014</v>
      </c>
      <c r="C12" s="8">
        <v>15369</v>
      </c>
      <c r="D12" s="31">
        <v>16645</v>
      </c>
      <c r="E12" s="42">
        <f t="shared" si="0"/>
        <v>48.007121884175675</v>
      </c>
      <c r="F12" s="42">
        <f t="shared" si="1"/>
        <v>51.992878115824325</v>
      </c>
      <c r="G12" s="8">
        <v>13440</v>
      </c>
      <c r="H12" s="36">
        <f t="shared" si="5"/>
        <v>2.3819940476190475</v>
      </c>
      <c r="I12" s="26">
        <f t="shared" si="6"/>
        <v>33588</v>
      </c>
      <c r="J12" s="8">
        <v>16117</v>
      </c>
      <c r="K12" s="31">
        <v>17471</v>
      </c>
      <c r="L12" s="41">
        <f t="shared" si="2"/>
        <v>47.98439919018697</v>
      </c>
      <c r="M12" s="41">
        <f t="shared" si="3"/>
        <v>52.01560080981302</v>
      </c>
      <c r="N12" s="8">
        <v>13536</v>
      </c>
      <c r="O12" s="36">
        <f t="shared" si="7"/>
        <v>2.481382978723404</v>
      </c>
      <c r="P12" s="9">
        <f t="shared" si="8"/>
        <v>-1574</v>
      </c>
      <c r="Q12" s="10">
        <f t="shared" si="9"/>
        <v>-748</v>
      </c>
      <c r="R12" s="10">
        <f t="shared" si="10"/>
        <v>-826</v>
      </c>
      <c r="S12" s="11">
        <f t="shared" si="11"/>
        <v>-96</v>
      </c>
      <c r="T12" s="18">
        <f t="shared" si="12"/>
        <v>-4.69</v>
      </c>
      <c r="U12" s="19">
        <f t="shared" si="13"/>
        <v>-4.641062232425389</v>
      </c>
      <c r="V12" s="19">
        <f t="shared" si="14"/>
        <v>-4.727834697498713</v>
      </c>
      <c r="W12" s="20">
        <f t="shared" si="15"/>
        <v>-0.7092198581560284</v>
      </c>
    </row>
    <row r="13" spans="1:23" ht="15" customHeight="1">
      <c r="A13" s="16" t="s">
        <v>17</v>
      </c>
      <c r="B13" s="26">
        <f t="shared" si="4"/>
        <v>35155</v>
      </c>
      <c r="C13" s="8">
        <v>16817</v>
      </c>
      <c r="D13" s="31">
        <v>18338</v>
      </c>
      <c r="E13" s="42">
        <f t="shared" si="0"/>
        <v>47.83672308348741</v>
      </c>
      <c r="F13" s="42">
        <f t="shared" si="1"/>
        <v>52.163276916512594</v>
      </c>
      <c r="G13" s="8">
        <v>12890</v>
      </c>
      <c r="H13" s="36">
        <f t="shared" si="5"/>
        <v>2.727307990690458</v>
      </c>
      <c r="I13" s="26">
        <f t="shared" si="6"/>
        <v>36832</v>
      </c>
      <c r="J13" s="8">
        <v>17673</v>
      </c>
      <c r="K13" s="31">
        <v>19159</v>
      </c>
      <c r="L13" s="41">
        <f t="shared" si="2"/>
        <v>47.98273240660295</v>
      </c>
      <c r="M13" s="41">
        <f t="shared" si="3"/>
        <v>52.017267593397044</v>
      </c>
      <c r="N13" s="8">
        <v>13039</v>
      </c>
      <c r="O13" s="36">
        <f t="shared" si="7"/>
        <v>2.8247564997315746</v>
      </c>
      <c r="P13" s="9">
        <f t="shared" si="8"/>
        <v>-1677</v>
      </c>
      <c r="Q13" s="10">
        <f t="shared" si="9"/>
        <v>-856</v>
      </c>
      <c r="R13" s="10">
        <f t="shared" si="10"/>
        <v>-821</v>
      </c>
      <c r="S13" s="11">
        <f t="shared" si="11"/>
        <v>-149</v>
      </c>
      <c r="T13" s="18">
        <f t="shared" si="12"/>
        <v>-4.55</v>
      </c>
      <c r="U13" s="19">
        <f t="shared" si="13"/>
        <v>-4.843546653086629</v>
      </c>
      <c r="V13" s="19">
        <f t="shared" si="14"/>
        <v>-4.285192337804687</v>
      </c>
      <c r="W13" s="20">
        <f t="shared" si="15"/>
        <v>-1.142725669146407</v>
      </c>
    </row>
    <row r="14" spans="1:23" ht="15" customHeight="1">
      <c r="A14" s="16" t="s">
        <v>18</v>
      </c>
      <c r="B14" s="26">
        <f t="shared" si="4"/>
        <v>25437</v>
      </c>
      <c r="C14" s="8">
        <v>12378</v>
      </c>
      <c r="D14" s="31">
        <v>13059</v>
      </c>
      <c r="E14" s="42">
        <f t="shared" si="0"/>
        <v>48.66139874985257</v>
      </c>
      <c r="F14" s="42">
        <f t="shared" si="1"/>
        <v>51.33860125014742</v>
      </c>
      <c r="G14" s="8">
        <v>9733</v>
      </c>
      <c r="H14" s="36">
        <f t="shared" si="5"/>
        <v>2.6134799136956746</v>
      </c>
      <c r="I14" s="26">
        <f t="shared" si="6"/>
        <v>28120</v>
      </c>
      <c r="J14" s="8">
        <v>13639</v>
      </c>
      <c r="K14" s="31">
        <v>14481</v>
      </c>
      <c r="L14" s="41">
        <f t="shared" si="2"/>
        <v>48.50284495021337</v>
      </c>
      <c r="M14" s="41">
        <f t="shared" si="3"/>
        <v>51.49715504978663</v>
      </c>
      <c r="N14" s="8">
        <v>10151</v>
      </c>
      <c r="O14" s="36">
        <f t="shared" si="7"/>
        <v>2.7701704265589595</v>
      </c>
      <c r="P14" s="9">
        <f t="shared" si="8"/>
        <v>-2683</v>
      </c>
      <c r="Q14" s="10">
        <f t="shared" si="9"/>
        <v>-1261</v>
      </c>
      <c r="R14" s="10">
        <f t="shared" si="10"/>
        <v>-1422</v>
      </c>
      <c r="S14" s="11">
        <f t="shared" si="11"/>
        <v>-418</v>
      </c>
      <c r="T14" s="18">
        <f t="shared" si="12"/>
        <v>-9.54</v>
      </c>
      <c r="U14" s="19">
        <f t="shared" si="13"/>
        <v>-9.245545861133515</v>
      </c>
      <c r="V14" s="19">
        <f t="shared" si="14"/>
        <v>-9.819763828464884</v>
      </c>
      <c r="W14" s="20">
        <f t="shared" si="15"/>
        <v>-4.1178209043444</v>
      </c>
    </row>
    <row r="15" spans="1:23" ht="15" customHeight="1">
      <c r="A15" s="16" t="s">
        <v>19</v>
      </c>
      <c r="B15" s="26">
        <f t="shared" si="4"/>
        <v>30672</v>
      </c>
      <c r="C15" s="8">
        <v>15240</v>
      </c>
      <c r="D15" s="31">
        <v>15432</v>
      </c>
      <c r="E15" s="42">
        <f t="shared" si="0"/>
        <v>49.68701095461659</v>
      </c>
      <c r="F15" s="42">
        <f t="shared" si="1"/>
        <v>50.31298904538342</v>
      </c>
      <c r="G15" s="8">
        <v>11600</v>
      </c>
      <c r="H15" s="36">
        <f t="shared" si="5"/>
        <v>2.6441379310344826</v>
      </c>
      <c r="I15" s="26">
        <f t="shared" si="6"/>
        <v>32477</v>
      </c>
      <c r="J15" s="8">
        <v>16179</v>
      </c>
      <c r="K15" s="31">
        <v>16298</v>
      </c>
      <c r="L15" s="41">
        <f t="shared" si="2"/>
        <v>49.81679342303784</v>
      </c>
      <c r="M15" s="41">
        <f t="shared" si="3"/>
        <v>50.18320657696216</v>
      </c>
      <c r="N15" s="8">
        <v>11826</v>
      </c>
      <c r="O15" s="36">
        <f t="shared" si="7"/>
        <v>2.7462371046845933</v>
      </c>
      <c r="P15" s="9">
        <f t="shared" si="8"/>
        <v>-1805</v>
      </c>
      <c r="Q15" s="10">
        <f t="shared" si="9"/>
        <v>-939</v>
      </c>
      <c r="R15" s="10">
        <f t="shared" si="10"/>
        <v>-866</v>
      </c>
      <c r="S15" s="11">
        <f t="shared" si="11"/>
        <v>-226</v>
      </c>
      <c r="T15" s="18">
        <f t="shared" si="12"/>
        <v>-5.56</v>
      </c>
      <c r="U15" s="19">
        <f t="shared" si="13"/>
        <v>-5.803819766363805</v>
      </c>
      <c r="V15" s="19">
        <f t="shared" si="14"/>
        <v>-5.313535403116947</v>
      </c>
      <c r="W15" s="20">
        <f t="shared" si="15"/>
        <v>-1.911043463554879</v>
      </c>
    </row>
    <row r="16" spans="1:23" ht="15" customHeight="1">
      <c r="A16" s="16" t="s">
        <v>21</v>
      </c>
      <c r="B16" s="26">
        <f t="shared" si="4"/>
        <v>70843</v>
      </c>
      <c r="C16" s="8">
        <v>34744</v>
      </c>
      <c r="D16" s="31">
        <v>36099</v>
      </c>
      <c r="E16" s="42">
        <f t="shared" si="0"/>
        <v>49.04365992405742</v>
      </c>
      <c r="F16" s="42">
        <f t="shared" si="1"/>
        <v>50.95634007594258</v>
      </c>
      <c r="G16" s="8">
        <v>24979</v>
      </c>
      <c r="H16" s="36">
        <f t="shared" si="5"/>
        <v>2.836102325953801</v>
      </c>
      <c r="I16" s="26">
        <f t="shared" si="6"/>
        <v>72635</v>
      </c>
      <c r="J16" s="8">
        <v>35708</v>
      </c>
      <c r="K16" s="31">
        <v>36927</v>
      </c>
      <c r="L16" s="41">
        <f t="shared" si="2"/>
        <v>49.16087285743787</v>
      </c>
      <c r="M16" s="41">
        <f t="shared" si="3"/>
        <v>50.83912714256213</v>
      </c>
      <c r="N16" s="8">
        <v>24500</v>
      </c>
      <c r="O16" s="36">
        <f t="shared" si="7"/>
        <v>2.9646938775510203</v>
      </c>
      <c r="P16" s="9">
        <f t="shared" si="8"/>
        <v>-1792</v>
      </c>
      <c r="Q16" s="10">
        <f t="shared" si="9"/>
        <v>-964</v>
      </c>
      <c r="R16" s="10">
        <f t="shared" si="10"/>
        <v>-828</v>
      </c>
      <c r="S16" s="11">
        <f t="shared" si="11"/>
        <v>479</v>
      </c>
      <c r="T16" s="18">
        <f t="shared" si="12"/>
        <v>-2.47</v>
      </c>
      <c r="U16" s="19">
        <f t="shared" si="13"/>
        <v>-2.699675142825137</v>
      </c>
      <c r="V16" s="19">
        <f t="shared" si="14"/>
        <v>-2.2422617596880334</v>
      </c>
      <c r="W16" s="20">
        <f t="shared" si="15"/>
        <v>1.9551020408163267</v>
      </c>
    </row>
    <row r="17" spans="1:23" ht="15" customHeight="1">
      <c r="A17" s="16" t="s">
        <v>22</v>
      </c>
      <c r="B17" s="26">
        <f t="shared" si="4"/>
        <v>45116</v>
      </c>
      <c r="C17" s="8">
        <v>21953</v>
      </c>
      <c r="D17" s="31">
        <v>23163</v>
      </c>
      <c r="E17" s="42">
        <f t="shared" si="0"/>
        <v>48.65901232378757</v>
      </c>
      <c r="F17" s="42">
        <f t="shared" si="1"/>
        <v>51.340987676212436</v>
      </c>
      <c r="G17" s="8">
        <v>18407</v>
      </c>
      <c r="H17" s="36">
        <f t="shared" si="5"/>
        <v>2.451024066931059</v>
      </c>
      <c r="I17" s="26">
        <f t="shared" si="6"/>
        <v>46968</v>
      </c>
      <c r="J17" s="8">
        <v>22830</v>
      </c>
      <c r="K17" s="31">
        <v>24138</v>
      </c>
      <c r="L17" s="41">
        <f t="shared" si="2"/>
        <v>48.60756259580991</v>
      </c>
      <c r="M17" s="41">
        <f t="shared" si="3"/>
        <v>51.39243740419008</v>
      </c>
      <c r="N17" s="8">
        <v>18281</v>
      </c>
      <c r="O17" s="36">
        <f t="shared" si="7"/>
        <v>2.5692248782889338</v>
      </c>
      <c r="P17" s="9">
        <f t="shared" si="8"/>
        <v>-1852</v>
      </c>
      <c r="Q17" s="10">
        <f t="shared" si="9"/>
        <v>-877</v>
      </c>
      <c r="R17" s="10">
        <f t="shared" si="10"/>
        <v>-975</v>
      </c>
      <c r="S17" s="11">
        <f t="shared" si="11"/>
        <v>126</v>
      </c>
      <c r="T17" s="18">
        <f t="shared" si="12"/>
        <v>-3.94</v>
      </c>
      <c r="U17" s="19">
        <f t="shared" si="13"/>
        <v>-3.84143670608848</v>
      </c>
      <c r="V17" s="19">
        <f t="shared" si="14"/>
        <v>-4.039274173502362</v>
      </c>
      <c r="W17" s="20">
        <f t="shared" si="15"/>
        <v>0.6892401947377058</v>
      </c>
    </row>
    <row r="18" spans="1:23" ht="15" customHeight="1">
      <c r="A18" s="16" t="s">
        <v>23</v>
      </c>
      <c r="B18" s="26">
        <f t="shared" si="4"/>
        <v>74417</v>
      </c>
      <c r="C18" s="8">
        <v>36580</v>
      </c>
      <c r="D18" s="31">
        <v>37837</v>
      </c>
      <c r="E18" s="42">
        <f t="shared" si="0"/>
        <v>49.15543491406533</v>
      </c>
      <c r="F18" s="42">
        <f t="shared" si="1"/>
        <v>50.84456508593467</v>
      </c>
      <c r="G18" s="8">
        <v>29441</v>
      </c>
      <c r="H18" s="38">
        <f t="shared" si="5"/>
        <v>2.5276655004925104</v>
      </c>
      <c r="I18" s="26">
        <f t="shared" si="6"/>
        <v>73807</v>
      </c>
      <c r="J18" s="8">
        <v>36470</v>
      </c>
      <c r="K18" s="31">
        <v>37337</v>
      </c>
      <c r="L18" s="41">
        <f t="shared" si="2"/>
        <v>49.41265733602504</v>
      </c>
      <c r="M18" s="41">
        <f t="shared" si="3"/>
        <v>50.587342663974965</v>
      </c>
      <c r="N18" s="8">
        <v>28207</v>
      </c>
      <c r="O18" s="38">
        <f t="shared" si="7"/>
        <v>2.6166199879462546</v>
      </c>
      <c r="P18" s="9">
        <f t="shared" si="8"/>
        <v>610</v>
      </c>
      <c r="Q18" s="10">
        <f t="shared" si="9"/>
        <v>110</v>
      </c>
      <c r="R18" s="10">
        <f t="shared" si="10"/>
        <v>500</v>
      </c>
      <c r="S18" s="11">
        <f t="shared" si="11"/>
        <v>1234</v>
      </c>
      <c r="T18" s="18">
        <f t="shared" si="12"/>
        <v>0.83</v>
      </c>
      <c r="U18" s="19">
        <f t="shared" si="13"/>
        <v>0.3016177680285166</v>
      </c>
      <c r="V18" s="19">
        <f t="shared" si="14"/>
        <v>1.3391541902134612</v>
      </c>
      <c r="W18" s="20">
        <f t="shared" si="15"/>
        <v>4.374800581415961</v>
      </c>
    </row>
    <row r="19" spans="1:23" ht="15" customHeight="1">
      <c r="A19" s="16" t="s">
        <v>24</v>
      </c>
      <c r="B19" s="26">
        <f t="shared" si="4"/>
        <v>69600</v>
      </c>
      <c r="C19" s="8">
        <v>33670</v>
      </c>
      <c r="D19" s="31">
        <v>35930</v>
      </c>
      <c r="E19" s="42">
        <f t="shared" si="0"/>
        <v>48.37643678160919</v>
      </c>
      <c r="F19" s="42">
        <f t="shared" si="1"/>
        <v>51.6235632183908</v>
      </c>
      <c r="G19" s="8">
        <v>26259</v>
      </c>
      <c r="H19" s="36">
        <f t="shared" si="5"/>
        <v>2.6505198217753914</v>
      </c>
      <c r="I19" s="26">
        <f t="shared" si="6"/>
        <v>70529</v>
      </c>
      <c r="J19" s="8">
        <v>33934</v>
      </c>
      <c r="K19" s="31">
        <v>36595</v>
      </c>
      <c r="L19" s="41">
        <f t="shared" si="2"/>
        <v>48.11354194728409</v>
      </c>
      <c r="M19" s="41">
        <f t="shared" si="3"/>
        <v>51.8864580527159</v>
      </c>
      <c r="N19" s="8">
        <v>25500</v>
      </c>
      <c r="O19" s="36">
        <f t="shared" si="7"/>
        <v>2.765843137254902</v>
      </c>
      <c r="P19" s="9">
        <f t="shared" si="8"/>
        <v>-929</v>
      </c>
      <c r="Q19" s="10">
        <f t="shared" si="9"/>
        <v>-264</v>
      </c>
      <c r="R19" s="10">
        <f t="shared" si="10"/>
        <v>-665</v>
      </c>
      <c r="S19" s="11">
        <f t="shared" si="11"/>
        <v>759</v>
      </c>
      <c r="T19" s="18">
        <f t="shared" si="12"/>
        <v>-1.32</v>
      </c>
      <c r="U19" s="19">
        <f t="shared" si="13"/>
        <v>-0.7779807862320975</v>
      </c>
      <c r="V19" s="19">
        <f t="shared" si="14"/>
        <v>-1.8171881404563464</v>
      </c>
      <c r="W19" s="20">
        <f t="shared" si="15"/>
        <v>2.9764705882352938</v>
      </c>
    </row>
    <row r="20" spans="1:23" ht="15" customHeight="1">
      <c r="A20" s="16" t="s">
        <v>25</v>
      </c>
      <c r="B20" s="26">
        <f t="shared" si="4"/>
        <v>24812</v>
      </c>
      <c r="C20" s="8">
        <v>12387</v>
      </c>
      <c r="D20" s="31">
        <v>12425</v>
      </c>
      <c r="E20" s="42">
        <f t="shared" si="0"/>
        <v>49.923424149605026</v>
      </c>
      <c r="F20" s="42">
        <f t="shared" si="1"/>
        <v>50.07657585039497</v>
      </c>
      <c r="G20" s="8">
        <v>9632</v>
      </c>
      <c r="H20" s="36">
        <f t="shared" si="5"/>
        <v>2.575996677740864</v>
      </c>
      <c r="I20" s="26">
        <f t="shared" si="6"/>
        <v>27114</v>
      </c>
      <c r="J20" s="8">
        <v>13539</v>
      </c>
      <c r="K20" s="31">
        <v>13575</v>
      </c>
      <c r="L20" s="41">
        <f t="shared" si="2"/>
        <v>49.93361363133437</v>
      </c>
      <c r="M20" s="41">
        <f t="shared" si="3"/>
        <v>50.06638636866564</v>
      </c>
      <c r="N20" s="8">
        <v>10032</v>
      </c>
      <c r="O20" s="36">
        <f t="shared" si="7"/>
        <v>2.702751196172249</v>
      </c>
      <c r="P20" s="9">
        <f t="shared" si="8"/>
        <v>-2302</v>
      </c>
      <c r="Q20" s="10">
        <f t="shared" si="9"/>
        <v>-1152</v>
      </c>
      <c r="R20" s="10">
        <f t="shared" si="10"/>
        <v>-1150</v>
      </c>
      <c r="S20" s="11">
        <f t="shared" si="11"/>
        <v>-400</v>
      </c>
      <c r="T20" s="18">
        <f t="shared" si="12"/>
        <v>-8.49</v>
      </c>
      <c r="U20" s="19">
        <f t="shared" si="13"/>
        <v>-8.508752492798582</v>
      </c>
      <c r="V20" s="19">
        <f t="shared" si="14"/>
        <v>-8.47145488029466</v>
      </c>
      <c r="W20" s="20">
        <f t="shared" si="15"/>
        <v>-3.9872408293460926</v>
      </c>
    </row>
    <row r="21" spans="1:23" ht="15" customHeight="1">
      <c r="A21" s="16" t="s">
        <v>35</v>
      </c>
      <c r="B21" s="26">
        <f t="shared" si="4"/>
        <v>31714</v>
      </c>
      <c r="C21" s="8">
        <v>15233</v>
      </c>
      <c r="D21" s="31">
        <v>16481</v>
      </c>
      <c r="E21" s="42">
        <f t="shared" si="0"/>
        <v>48.0324147064388</v>
      </c>
      <c r="F21" s="42">
        <f t="shared" si="1"/>
        <v>51.9675852935612</v>
      </c>
      <c r="G21" s="8">
        <v>11409</v>
      </c>
      <c r="H21" s="36">
        <f t="shared" si="5"/>
        <v>2.7797352966955913</v>
      </c>
      <c r="I21" s="26">
        <f t="shared" si="6"/>
        <v>33927</v>
      </c>
      <c r="J21" s="8">
        <v>16270</v>
      </c>
      <c r="K21" s="31">
        <v>17657</v>
      </c>
      <c r="L21" s="41">
        <f t="shared" si="2"/>
        <v>47.955905326141426</v>
      </c>
      <c r="M21" s="41">
        <f t="shared" si="3"/>
        <v>52.044094673858574</v>
      </c>
      <c r="N21" s="8">
        <v>11588</v>
      </c>
      <c r="O21" s="36">
        <f t="shared" si="7"/>
        <v>2.927770107007249</v>
      </c>
      <c r="P21" s="9">
        <f t="shared" si="8"/>
        <v>-2213</v>
      </c>
      <c r="Q21" s="10">
        <f t="shared" si="9"/>
        <v>-1037</v>
      </c>
      <c r="R21" s="10">
        <f t="shared" si="10"/>
        <v>-1176</v>
      </c>
      <c r="S21" s="11">
        <f t="shared" si="11"/>
        <v>-179</v>
      </c>
      <c r="T21" s="18">
        <f t="shared" si="12"/>
        <v>-6.52</v>
      </c>
      <c r="U21" s="19">
        <f t="shared" si="13"/>
        <v>-6.373693915181315</v>
      </c>
      <c r="V21" s="19">
        <f t="shared" si="14"/>
        <v>-6.660248060259387</v>
      </c>
      <c r="W21" s="20">
        <f t="shared" si="15"/>
        <v>-1.5447014152571625</v>
      </c>
    </row>
    <row r="22" spans="1:23" ht="15" customHeight="1" thickBot="1">
      <c r="A22" s="17" t="s">
        <v>36</v>
      </c>
      <c r="B22" s="33">
        <f t="shared" si="4"/>
        <v>31139</v>
      </c>
      <c r="C22" s="12">
        <v>15420</v>
      </c>
      <c r="D22" s="35">
        <v>15719</v>
      </c>
      <c r="E22" s="72">
        <f t="shared" si="0"/>
        <v>49.51989466585311</v>
      </c>
      <c r="F22" s="72">
        <f t="shared" si="1"/>
        <v>50.480105334146884</v>
      </c>
      <c r="G22" s="12">
        <v>12798</v>
      </c>
      <c r="H22" s="37">
        <f t="shared" si="5"/>
        <v>2.4331145491483044</v>
      </c>
      <c r="I22" s="33">
        <f t="shared" si="6"/>
        <v>31322</v>
      </c>
      <c r="J22" s="12">
        <v>15615</v>
      </c>
      <c r="K22" s="35">
        <v>15707</v>
      </c>
      <c r="L22" s="45">
        <f t="shared" si="2"/>
        <v>49.85313836919737</v>
      </c>
      <c r="M22" s="45">
        <f t="shared" si="3"/>
        <v>50.14686163080263</v>
      </c>
      <c r="N22" s="12">
        <v>12179</v>
      </c>
      <c r="O22" s="37">
        <f t="shared" si="7"/>
        <v>2.5718039247885707</v>
      </c>
      <c r="P22" s="13">
        <f t="shared" si="8"/>
        <v>-183</v>
      </c>
      <c r="Q22" s="14">
        <f t="shared" si="9"/>
        <v>-195</v>
      </c>
      <c r="R22" s="14">
        <f t="shared" si="10"/>
        <v>12</v>
      </c>
      <c r="S22" s="15">
        <f t="shared" si="11"/>
        <v>619</v>
      </c>
      <c r="T22" s="21">
        <f t="shared" si="12"/>
        <v>-0.58</v>
      </c>
      <c r="U22" s="22">
        <f t="shared" si="13"/>
        <v>-1.248799231508165</v>
      </c>
      <c r="V22" s="22">
        <f t="shared" si="14"/>
        <v>0.07639905774495448</v>
      </c>
      <c r="W22" s="23">
        <f t="shared" si="15"/>
        <v>5.082519090237294</v>
      </c>
    </row>
    <row r="23" spans="1:23" ht="15" customHeight="1">
      <c r="A23" s="47" t="s">
        <v>37</v>
      </c>
      <c r="B23" s="32">
        <f t="shared" si="4"/>
        <v>15663</v>
      </c>
      <c r="C23" s="24">
        <v>7555</v>
      </c>
      <c r="D23" s="34">
        <v>8108</v>
      </c>
      <c r="E23" s="49">
        <f t="shared" si="0"/>
        <v>48.234693226074185</v>
      </c>
      <c r="F23" s="49">
        <f t="shared" si="1"/>
        <v>51.765306773925815</v>
      </c>
      <c r="G23" s="24">
        <v>5881</v>
      </c>
      <c r="H23" s="58">
        <f t="shared" si="5"/>
        <v>2.6633225641897638</v>
      </c>
      <c r="I23" s="32">
        <f t="shared" si="6"/>
        <v>17111</v>
      </c>
      <c r="J23" s="24">
        <v>8300</v>
      </c>
      <c r="K23" s="34">
        <v>8811</v>
      </c>
      <c r="L23" s="51">
        <f t="shared" si="2"/>
        <v>48.50680848576939</v>
      </c>
      <c r="M23" s="51">
        <f t="shared" si="3"/>
        <v>51.49319151423061</v>
      </c>
      <c r="N23" s="24">
        <v>6074</v>
      </c>
      <c r="O23" s="58">
        <f t="shared" si="7"/>
        <v>2.8170892327955217</v>
      </c>
      <c r="P23" s="52">
        <f t="shared" si="8"/>
        <v>-1448</v>
      </c>
      <c r="Q23" s="53">
        <f t="shared" si="9"/>
        <v>-745</v>
      </c>
      <c r="R23" s="53">
        <f t="shared" si="10"/>
        <v>-703</v>
      </c>
      <c r="S23" s="54">
        <f t="shared" si="11"/>
        <v>-193</v>
      </c>
      <c r="T23" s="55">
        <f t="shared" si="12"/>
        <v>-8.46</v>
      </c>
      <c r="U23" s="56">
        <f t="shared" si="13"/>
        <v>-8.975903614457831</v>
      </c>
      <c r="V23" s="56">
        <f t="shared" si="14"/>
        <v>-7.9786630348428105</v>
      </c>
      <c r="W23" s="57">
        <f t="shared" si="15"/>
        <v>-3.1774777741191964</v>
      </c>
    </row>
    <row r="24" spans="1:23" ht="15" customHeight="1">
      <c r="A24" s="16" t="s">
        <v>0</v>
      </c>
      <c r="B24" s="32">
        <f t="shared" si="4"/>
        <v>1070</v>
      </c>
      <c r="C24" s="24">
        <v>536</v>
      </c>
      <c r="D24" s="34">
        <v>534</v>
      </c>
      <c r="E24" s="42">
        <f t="shared" si="0"/>
        <v>50.09345794392524</v>
      </c>
      <c r="F24" s="42">
        <f t="shared" si="1"/>
        <v>49.90654205607476</v>
      </c>
      <c r="G24" s="24">
        <v>573</v>
      </c>
      <c r="H24" s="36">
        <f t="shared" si="5"/>
        <v>1.8673647469458987</v>
      </c>
      <c r="I24" s="32">
        <f t="shared" si="6"/>
        <v>1246</v>
      </c>
      <c r="J24" s="24">
        <v>609</v>
      </c>
      <c r="K24" s="34">
        <v>637</v>
      </c>
      <c r="L24" s="41">
        <f t="shared" si="2"/>
        <v>48.87640449438202</v>
      </c>
      <c r="M24" s="41">
        <f t="shared" si="3"/>
        <v>51.12359550561798</v>
      </c>
      <c r="N24" s="24">
        <v>681</v>
      </c>
      <c r="O24" s="36">
        <f t="shared" si="7"/>
        <v>1.829662261380323</v>
      </c>
      <c r="P24" s="9">
        <f t="shared" si="8"/>
        <v>-176</v>
      </c>
      <c r="Q24" s="10">
        <f t="shared" si="9"/>
        <v>-73</v>
      </c>
      <c r="R24" s="10">
        <f t="shared" si="10"/>
        <v>-103</v>
      </c>
      <c r="S24" s="11">
        <f t="shared" si="11"/>
        <v>-108</v>
      </c>
      <c r="T24" s="18">
        <f t="shared" si="12"/>
        <v>-14.13</v>
      </c>
      <c r="U24" s="19">
        <f t="shared" si="13"/>
        <v>-11.986863711001643</v>
      </c>
      <c r="V24" s="19">
        <f t="shared" si="14"/>
        <v>-16.16954474097331</v>
      </c>
      <c r="W24" s="20">
        <f t="shared" si="15"/>
        <v>-15.859030837004406</v>
      </c>
    </row>
    <row r="25" spans="1:23" ht="15" customHeight="1">
      <c r="A25" s="16" t="s">
        <v>1</v>
      </c>
      <c r="B25" s="32">
        <f t="shared" si="4"/>
        <v>12673</v>
      </c>
      <c r="C25" s="24">
        <v>6171</v>
      </c>
      <c r="D25" s="34">
        <v>6502</v>
      </c>
      <c r="E25" s="42">
        <f t="shared" si="0"/>
        <v>48.69407401562377</v>
      </c>
      <c r="F25" s="42">
        <f t="shared" si="1"/>
        <v>51.30592598437623</v>
      </c>
      <c r="G25" s="24">
        <v>5198</v>
      </c>
      <c r="H25" s="36">
        <f t="shared" si="5"/>
        <v>2.438053097345133</v>
      </c>
      <c r="I25" s="32">
        <f t="shared" si="6"/>
        <v>14462</v>
      </c>
      <c r="J25" s="24">
        <v>6913</v>
      </c>
      <c r="K25" s="34">
        <v>7549</v>
      </c>
      <c r="L25" s="41">
        <f t="shared" si="2"/>
        <v>47.8011340063615</v>
      </c>
      <c r="M25" s="41">
        <f t="shared" si="3"/>
        <v>52.1988659936385</v>
      </c>
      <c r="N25" s="24">
        <v>5593</v>
      </c>
      <c r="O25" s="36">
        <f t="shared" si="7"/>
        <v>2.585732165206508</v>
      </c>
      <c r="P25" s="9">
        <f t="shared" si="8"/>
        <v>-1789</v>
      </c>
      <c r="Q25" s="10">
        <f t="shared" si="9"/>
        <v>-742</v>
      </c>
      <c r="R25" s="10">
        <f t="shared" si="10"/>
        <v>-1047</v>
      </c>
      <c r="S25" s="11">
        <f t="shared" si="11"/>
        <v>-395</v>
      </c>
      <c r="T25" s="18">
        <f t="shared" si="12"/>
        <v>-12.37</v>
      </c>
      <c r="U25" s="19">
        <f t="shared" si="13"/>
        <v>-10.733400838998987</v>
      </c>
      <c r="V25" s="19">
        <f t="shared" si="14"/>
        <v>-13.86938667373162</v>
      </c>
      <c r="W25" s="20">
        <f t="shared" si="15"/>
        <v>-7.062399427856249</v>
      </c>
    </row>
    <row r="26" spans="1:23" ht="15" customHeight="1">
      <c r="A26" s="16" t="s">
        <v>2</v>
      </c>
      <c r="B26" s="32">
        <f t="shared" si="4"/>
        <v>8071</v>
      </c>
      <c r="C26" s="24">
        <v>3934</v>
      </c>
      <c r="D26" s="34">
        <v>4137</v>
      </c>
      <c r="E26" s="42">
        <f t="shared" si="0"/>
        <v>48.74241110147442</v>
      </c>
      <c r="F26" s="42">
        <f t="shared" si="1"/>
        <v>51.25758889852558</v>
      </c>
      <c r="G26" s="24">
        <v>3002</v>
      </c>
      <c r="H26" s="36">
        <f t="shared" si="5"/>
        <v>2.688540972684877</v>
      </c>
      <c r="I26" s="32">
        <f t="shared" si="6"/>
        <v>9011</v>
      </c>
      <c r="J26" s="24">
        <v>4360</v>
      </c>
      <c r="K26" s="34">
        <v>4651</v>
      </c>
      <c r="L26" s="41">
        <f t="shared" si="2"/>
        <v>48.38530684718677</v>
      </c>
      <c r="M26" s="41">
        <f t="shared" si="3"/>
        <v>51.61469315281323</v>
      </c>
      <c r="N26" s="24">
        <v>3088</v>
      </c>
      <c r="O26" s="36">
        <f t="shared" si="7"/>
        <v>2.9180699481865284</v>
      </c>
      <c r="P26" s="9">
        <f t="shared" si="8"/>
        <v>-940</v>
      </c>
      <c r="Q26" s="10">
        <f t="shared" si="9"/>
        <v>-426</v>
      </c>
      <c r="R26" s="10">
        <f t="shared" si="10"/>
        <v>-514</v>
      </c>
      <c r="S26" s="11">
        <f t="shared" si="11"/>
        <v>-86</v>
      </c>
      <c r="T26" s="18">
        <f t="shared" si="12"/>
        <v>-10.43</v>
      </c>
      <c r="U26" s="19">
        <f t="shared" si="13"/>
        <v>-9.770642201834862</v>
      </c>
      <c r="V26" s="19">
        <f t="shared" si="14"/>
        <v>-11.05138679853795</v>
      </c>
      <c r="W26" s="20">
        <f t="shared" si="15"/>
        <v>-2.7849740932642484</v>
      </c>
    </row>
    <row r="27" spans="1:23" ht="15" customHeight="1">
      <c r="A27" s="16" t="s">
        <v>38</v>
      </c>
      <c r="B27" s="32">
        <f t="shared" si="4"/>
        <v>15290</v>
      </c>
      <c r="C27" s="24">
        <v>7361</v>
      </c>
      <c r="D27" s="34">
        <v>7929</v>
      </c>
      <c r="E27" s="42">
        <f t="shared" si="0"/>
        <v>48.142576847612816</v>
      </c>
      <c r="F27" s="42">
        <f t="shared" si="1"/>
        <v>51.857423152387184</v>
      </c>
      <c r="G27" s="24">
        <v>5673</v>
      </c>
      <c r="H27" s="36">
        <f t="shared" si="5"/>
        <v>2.6952229860743873</v>
      </c>
      <c r="I27" s="32">
        <f t="shared" si="6"/>
        <v>16307</v>
      </c>
      <c r="J27" s="24">
        <v>7856</v>
      </c>
      <c r="K27" s="34">
        <v>8451</v>
      </c>
      <c r="L27" s="41">
        <f t="shared" si="2"/>
        <v>48.17563009750414</v>
      </c>
      <c r="M27" s="41">
        <f t="shared" si="3"/>
        <v>51.82436990249586</v>
      </c>
      <c r="N27" s="24">
        <v>5769</v>
      </c>
      <c r="O27" s="36">
        <f t="shared" si="7"/>
        <v>2.826659733055989</v>
      </c>
      <c r="P27" s="9">
        <f t="shared" si="8"/>
        <v>-1017</v>
      </c>
      <c r="Q27" s="10">
        <f t="shared" si="9"/>
        <v>-495</v>
      </c>
      <c r="R27" s="10">
        <f t="shared" si="10"/>
        <v>-522</v>
      </c>
      <c r="S27" s="11">
        <f t="shared" si="11"/>
        <v>-96</v>
      </c>
      <c r="T27" s="18">
        <f t="shared" si="12"/>
        <v>-6.24</v>
      </c>
      <c r="U27" s="19">
        <f t="shared" si="13"/>
        <v>-6.3009164969450095</v>
      </c>
      <c r="V27" s="19">
        <f t="shared" si="14"/>
        <v>-6.17678381256656</v>
      </c>
      <c r="W27" s="20">
        <f t="shared" si="15"/>
        <v>-1.6640665626625066</v>
      </c>
    </row>
    <row r="28" spans="1:23" s="5" customFormat="1" ht="15" customHeight="1">
      <c r="A28" s="16" t="s">
        <v>3</v>
      </c>
      <c r="B28" s="26">
        <f t="shared" si="4"/>
        <v>19507</v>
      </c>
      <c r="C28" s="8">
        <v>9879</v>
      </c>
      <c r="D28" s="31">
        <v>9628</v>
      </c>
      <c r="E28" s="42">
        <f t="shared" si="0"/>
        <v>50.64335879427898</v>
      </c>
      <c r="F28" s="42">
        <f t="shared" si="1"/>
        <v>49.356641205721026</v>
      </c>
      <c r="G28" s="8">
        <v>8207</v>
      </c>
      <c r="H28" s="36">
        <f t="shared" si="5"/>
        <v>2.3768734007554526</v>
      </c>
      <c r="I28" s="26">
        <f t="shared" si="6"/>
        <v>17653</v>
      </c>
      <c r="J28" s="8">
        <v>9007</v>
      </c>
      <c r="K28" s="31">
        <v>8646</v>
      </c>
      <c r="L28" s="41">
        <f t="shared" si="2"/>
        <v>51.02248909533791</v>
      </c>
      <c r="M28" s="41">
        <f t="shared" si="3"/>
        <v>48.9775109046621</v>
      </c>
      <c r="N28" s="8">
        <v>7162</v>
      </c>
      <c r="O28" s="36">
        <f t="shared" si="7"/>
        <v>2.464814297682212</v>
      </c>
      <c r="P28" s="9">
        <f t="shared" si="8"/>
        <v>1854</v>
      </c>
      <c r="Q28" s="10">
        <f t="shared" si="9"/>
        <v>872</v>
      </c>
      <c r="R28" s="10">
        <f t="shared" si="10"/>
        <v>982</v>
      </c>
      <c r="S28" s="11">
        <f t="shared" si="11"/>
        <v>1045</v>
      </c>
      <c r="T28" s="18">
        <f t="shared" si="12"/>
        <v>10.5</v>
      </c>
      <c r="U28" s="19">
        <f t="shared" si="13"/>
        <v>9.6813589430443</v>
      </c>
      <c r="V28" s="19">
        <f t="shared" si="14"/>
        <v>11.357853342586168</v>
      </c>
      <c r="W28" s="20">
        <f t="shared" si="15"/>
        <v>14.590896397654287</v>
      </c>
    </row>
    <row r="29" spans="1:23" ht="15" customHeight="1">
      <c r="A29" s="16" t="s">
        <v>4</v>
      </c>
      <c r="B29" s="26">
        <f t="shared" si="4"/>
        <v>1743</v>
      </c>
      <c r="C29" s="8">
        <v>882</v>
      </c>
      <c r="D29" s="31">
        <v>861</v>
      </c>
      <c r="E29" s="42">
        <f t="shared" si="0"/>
        <v>50.602409638554214</v>
      </c>
      <c r="F29" s="42">
        <f t="shared" si="1"/>
        <v>49.39759036144578</v>
      </c>
      <c r="G29" s="8">
        <v>590</v>
      </c>
      <c r="H29" s="36">
        <f t="shared" si="5"/>
        <v>2.954237288135593</v>
      </c>
      <c r="I29" s="26">
        <f t="shared" si="6"/>
        <v>1919</v>
      </c>
      <c r="J29" s="8">
        <v>956</v>
      </c>
      <c r="K29" s="31">
        <v>963</v>
      </c>
      <c r="L29" s="41">
        <f t="shared" si="2"/>
        <v>49.8176133402814</v>
      </c>
      <c r="M29" s="41">
        <f t="shared" si="3"/>
        <v>50.1823866597186</v>
      </c>
      <c r="N29" s="8">
        <v>588</v>
      </c>
      <c r="O29" s="36">
        <f t="shared" si="7"/>
        <v>3.2636054421768708</v>
      </c>
      <c r="P29" s="9">
        <f t="shared" si="8"/>
        <v>-176</v>
      </c>
      <c r="Q29" s="10">
        <f t="shared" si="9"/>
        <v>-74</v>
      </c>
      <c r="R29" s="10">
        <f t="shared" si="10"/>
        <v>-102</v>
      </c>
      <c r="S29" s="11">
        <f t="shared" si="11"/>
        <v>2</v>
      </c>
      <c r="T29" s="18">
        <f t="shared" si="12"/>
        <v>-9.17</v>
      </c>
      <c r="U29" s="19">
        <f t="shared" si="13"/>
        <v>-7.740585774058577</v>
      </c>
      <c r="V29" s="19">
        <f t="shared" si="14"/>
        <v>-10.59190031152648</v>
      </c>
      <c r="W29" s="20">
        <f t="shared" si="15"/>
        <v>0.3401360544217687</v>
      </c>
    </row>
    <row r="30" spans="1:23" ht="15" customHeight="1">
      <c r="A30" s="16" t="s">
        <v>5</v>
      </c>
      <c r="B30" s="26">
        <f t="shared" si="4"/>
        <v>4345</v>
      </c>
      <c r="C30" s="8">
        <v>2118</v>
      </c>
      <c r="D30" s="31">
        <v>2227</v>
      </c>
      <c r="E30" s="42">
        <f t="shared" si="0"/>
        <v>48.745684695051786</v>
      </c>
      <c r="F30" s="42">
        <f t="shared" si="1"/>
        <v>51.254315304948214</v>
      </c>
      <c r="G30" s="8">
        <v>1472</v>
      </c>
      <c r="H30" s="36">
        <f t="shared" si="5"/>
        <v>2.951766304347826</v>
      </c>
      <c r="I30" s="26">
        <f t="shared" si="6"/>
        <v>4541</v>
      </c>
      <c r="J30" s="8">
        <v>2185</v>
      </c>
      <c r="K30" s="31">
        <v>2356</v>
      </c>
      <c r="L30" s="41">
        <f t="shared" si="2"/>
        <v>48.11715481171548</v>
      </c>
      <c r="M30" s="41">
        <f t="shared" si="3"/>
        <v>51.88284518828452</v>
      </c>
      <c r="N30" s="8">
        <v>1443</v>
      </c>
      <c r="O30" s="36">
        <f t="shared" si="7"/>
        <v>3.146916146916147</v>
      </c>
      <c r="P30" s="9">
        <f t="shared" si="8"/>
        <v>-196</v>
      </c>
      <c r="Q30" s="10">
        <f t="shared" si="9"/>
        <v>-67</v>
      </c>
      <c r="R30" s="10">
        <f t="shared" si="10"/>
        <v>-129</v>
      </c>
      <c r="S30" s="11">
        <f t="shared" si="11"/>
        <v>29</v>
      </c>
      <c r="T30" s="18">
        <f t="shared" si="12"/>
        <v>-4.32</v>
      </c>
      <c r="U30" s="19">
        <f t="shared" si="13"/>
        <v>-3.0663615560640736</v>
      </c>
      <c r="V30" s="19">
        <f t="shared" si="14"/>
        <v>-5.475382003395586</v>
      </c>
      <c r="W30" s="20">
        <f t="shared" si="15"/>
        <v>2.0097020097020097</v>
      </c>
    </row>
    <row r="31" spans="1:23" ht="15" customHeight="1">
      <c r="A31" s="16" t="s">
        <v>6</v>
      </c>
      <c r="B31" s="26">
        <f t="shared" si="4"/>
        <v>8974</v>
      </c>
      <c r="C31" s="8">
        <v>4855</v>
      </c>
      <c r="D31" s="31">
        <v>4119</v>
      </c>
      <c r="E31" s="42">
        <f t="shared" si="0"/>
        <v>54.10073545798974</v>
      </c>
      <c r="F31" s="42">
        <f t="shared" si="1"/>
        <v>45.89926454201026</v>
      </c>
      <c r="G31" s="8">
        <v>3035</v>
      </c>
      <c r="H31" s="36">
        <f t="shared" si="5"/>
        <v>2.956836902800659</v>
      </c>
      <c r="I31" s="26">
        <f t="shared" si="6"/>
        <v>8635</v>
      </c>
      <c r="J31" s="8">
        <v>4627</v>
      </c>
      <c r="K31" s="31">
        <v>4008</v>
      </c>
      <c r="L31" s="41">
        <f t="shared" si="2"/>
        <v>53.58425014475971</v>
      </c>
      <c r="M31" s="41">
        <f t="shared" si="3"/>
        <v>46.4157498552403</v>
      </c>
      <c r="N31" s="8">
        <v>2802</v>
      </c>
      <c r="O31" s="36">
        <f t="shared" si="7"/>
        <v>3.0817273376159884</v>
      </c>
      <c r="P31" s="9">
        <f t="shared" si="8"/>
        <v>339</v>
      </c>
      <c r="Q31" s="10">
        <f t="shared" si="9"/>
        <v>228</v>
      </c>
      <c r="R31" s="10">
        <f t="shared" si="10"/>
        <v>111</v>
      </c>
      <c r="S31" s="11">
        <f t="shared" si="11"/>
        <v>233</v>
      </c>
      <c r="T31" s="18">
        <f t="shared" si="12"/>
        <v>3.93</v>
      </c>
      <c r="U31" s="19">
        <f t="shared" si="13"/>
        <v>4.927598876161659</v>
      </c>
      <c r="V31" s="19">
        <f t="shared" si="14"/>
        <v>2.769461077844311</v>
      </c>
      <c r="W31" s="20">
        <f t="shared" si="15"/>
        <v>8.315488936473947</v>
      </c>
    </row>
    <row r="32" spans="1:23" ht="15" customHeight="1">
      <c r="A32" s="16" t="s">
        <v>7</v>
      </c>
      <c r="B32" s="26">
        <f t="shared" si="4"/>
        <v>5210</v>
      </c>
      <c r="C32" s="8">
        <v>2560</v>
      </c>
      <c r="D32" s="31">
        <v>2650</v>
      </c>
      <c r="E32" s="42">
        <f t="shared" si="0"/>
        <v>49.1362763915547</v>
      </c>
      <c r="F32" s="42">
        <f t="shared" si="1"/>
        <v>50.8637236084453</v>
      </c>
      <c r="G32" s="8">
        <v>1867</v>
      </c>
      <c r="H32" s="36">
        <f t="shared" si="5"/>
        <v>2.790573111944296</v>
      </c>
      <c r="I32" s="26">
        <f t="shared" si="6"/>
        <v>5324</v>
      </c>
      <c r="J32" s="8">
        <v>2608</v>
      </c>
      <c r="K32" s="31">
        <v>2716</v>
      </c>
      <c r="L32" s="41">
        <f t="shared" si="2"/>
        <v>48.98572501878287</v>
      </c>
      <c r="M32" s="41">
        <f t="shared" si="3"/>
        <v>51.014274981217135</v>
      </c>
      <c r="N32" s="8">
        <v>1763</v>
      </c>
      <c r="O32" s="36">
        <f t="shared" si="7"/>
        <v>3.0198525241066365</v>
      </c>
      <c r="P32" s="9">
        <f t="shared" si="8"/>
        <v>-114</v>
      </c>
      <c r="Q32" s="10">
        <f t="shared" si="9"/>
        <v>-48</v>
      </c>
      <c r="R32" s="10">
        <f t="shared" si="10"/>
        <v>-66</v>
      </c>
      <c r="S32" s="11">
        <f t="shared" si="11"/>
        <v>104</v>
      </c>
      <c r="T32" s="18">
        <f t="shared" si="12"/>
        <v>-2.14</v>
      </c>
      <c r="U32" s="19">
        <f t="shared" si="13"/>
        <v>-1.8404907975460123</v>
      </c>
      <c r="V32" s="19">
        <f t="shared" si="14"/>
        <v>-2.4300441826215025</v>
      </c>
      <c r="W32" s="20">
        <f t="shared" si="15"/>
        <v>5.899035734543392</v>
      </c>
    </row>
    <row r="33" spans="1:23" ht="15" customHeight="1">
      <c r="A33" s="16" t="s">
        <v>20</v>
      </c>
      <c r="B33" s="26">
        <f t="shared" si="4"/>
        <v>2921</v>
      </c>
      <c r="C33" s="8">
        <v>1405</v>
      </c>
      <c r="D33" s="31">
        <v>1516</v>
      </c>
      <c r="E33" s="42">
        <f t="shared" si="0"/>
        <v>48.09996576514892</v>
      </c>
      <c r="F33" s="42">
        <f t="shared" si="1"/>
        <v>51.90003423485108</v>
      </c>
      <c r="G33" s="8">
        <v>1033</v>
      </c>
      <c r="H33" s="36">
        <f t="shared" si="5"/>
        <v>2.8276863504356244</v>
      </c>
      <c r="I33" s="26">
        <f t="shared" si="6"/>
        <v>2964</v>
      </c>
      <c r="J33" s="8">
        <v>1429</v>
      </c>
      <c r="K33" s="31">
        <v>1535</v>
      </c>
      <c r="L33" s="41">
        <f t="shared" si="2"/>
        <v>48.21187584345479</v>
      </c>
      <c r="M33" s="41">
        <f t="shared" si="3"/>
        <v>51.78812415654521</v>
      </c>
      <c r="N33" s="8">
        <v>1015</v>
      </c>
      <c r="O33" s="36">
        <f t="shared" si="7"/>
        <v>2.920197044334975</v>
      </c>
      <c r="P33" s="9">
        <f t="shared" si="8"/>
        <v>-43</v>
      </c>
      <c r="Q33" s="10">
        <f t="shared" si="9"/>
        <v>-24</v>
      </c>
      <c r="R33" s="10">
        <f t="shared" si="10"/>
        <v>-19</v>
      </c>
      <c r="S33" s="11">
        <f t="shared" si="11"/>
        <v>18</v>
      </c>
      <c r="T33" s="18">
        <f t="shared" si="12"/>
        <v>-1.45</v>
      </c>
      <c r="U33" s="19">
        <f t="shared" si="13"/>
        <v>-1.6794961511546536</v>
      </c>
      <c r="V33" s="19">
        <f t="shared" si="14"/>
        <v>-1.2377850162866448</v>
      </c>
      <c r="W33" s="20">
        <f t="shared" si="15"/>
        <v>1.7733990147783252</v>
      </c>
    </row>
    <row r="34" spans="1:23" ht="15" customHeight="1">
      <c r="A34" s="16" t="s">
        <v>26</v>
      </c>
      <c r="B34" s="26">
        <f t="shared" si="4"/>
        <v>25341</v>
      </c>
      <c r="C34" s="8">
        <v>12359</v>
      </c>
      <c r="D34" s="31">
        <v>12982</v>
      </c>
      <c r="E34" s="42">
        <f t="shared" si="0"/>
        <v>48.77076674164398</v>
      </c>
      <c r="F34" s="42">
        <f t="shared" si="1"/>
        <v>51.22923325835602</v>
      </c>
      <c r="G34" s="8">
        <v>9600</v>
      </c>
      <c r="H34" s="36">
        <f t="shared" si="5"/>
        <v>2.6396875</v>
      </c>
      <c r="I34" s="26">
        <f t="shared" si="6"/>
        <v>25471</v>
      </c>
      <c r="J34" s="8">
        <v>12494</v>
      </c>
      <c r="K34" s="31">
        <v>12977</v>
      </c>
      <c r="L34" s="41">
        <f t="shared" si="2"/>
        <v>49.05186290290919</v>
      </c>
      <c r="M34" s="41">
        <f t="shared" si="3"/>
        <v>50.94813709709081</v>
      </c>
      <c r="N34" s="8">
        <v>9409</v>
      </c>
      <c r="O34" s="36">
        <f t="shared" si="7"/>
        <v>2.707088957381231</v>
      </c>
      <c r="P34" s="9">
        <f t="shared" si="8"/>
        <v>-130</v>
      </c>
      <c r="Q34" s="10">
        <f t="shared" si="9"/>
        <v>-135</v>
      </c>
      <c r="R34" s="10">
        <f t="shared" si="10"/>
        <v>5</v>
      </c>
      <c r="S34" s="11">
        <f t="shared" si="11"/>
        <v>191</v>
      </c>
      <c r="T34" s="18">
        <f t="shared" si="12"/>
        <v>-0.51</v>
      </c>
      <c r="U34" s="19">
        <f t="shared" si="13"/>
        <v>-1.0805186489514966</v>
      </c>
      <c r="V34" s="19">
        <f t="shared" si="14"/>
        <v>0.038529706403637204</v>
      </c>
      <c r="W34" s="20">
        <f t="shared" si="15"/>
        <v>2.0299713040705707</v>
      </c>
    </row>
    <row r="35" spans="1:23" ht="15" customHeight="1">
      <c r="A35" s="16" t="s">
        <v>8</v>
      </c>
      <c r="B35" s="26">
        <f t="shared" si="4"/>
        <v>726</v>
      </c>
      <c r="C35" s="8">
        <v>355</v>
      </c>
      <c r="D35" s="31">
        <v>371</v>
      </c>
      <c r="E35" s="42">
        <f t="shared" si="0"/>
        <v>48.89807162534435</v>
      </c>
      <c r="F35" s="42">
        <f t="shared" si="1"/>
        <v>51.10192837465565</v>
      </c>
      <c r="G35" s="8">
        <v>337</v>
      </c>
      <c r="H35" s="36">
        <f t="shared" si="5"/>
        <v>2.1543026706231454</v>
      </c>
      <c r="I35" s="26">
        <f t="shared" si="6"/>
        <v>816</v>
      </c>
      <c r="J35" s="8">
        <v>387</v>
      </c>
      <c r="K35" s="31">
        <v>429</v>
      </c>
      <c r="L35" s="41">
        <f t="shared" si="2"/>
        <v>47.42647058823529</v>
      </c>
      <c r="M35" s="41">
        <f t="shared" si="3"/>
        <v>52.57352941176471</v>
      </c>
      <c r="N35" s="8">
        <v>347</v>
      </c>
      <c r="O35" s="36">
        <f t="shared" si="7"/>
        <v>2.351585014409222</v>
      </c>
      <c r="P35" s="9">
        <f t="shared" si="8"/>
        <v>-90</v>
      </c>
      <c r="Q35" s="10">
        <f t="shared" si="9"/>
        <v>-32</v>
      </c>
      <c r="R35" s="10">
        <f t="shared" si="10"/>
        <v>-58</v>
      </c>
      <c r="S35" s="11">
        <f t="shared" si="11"/>
        <v>-10</v>
      </c>
      <c r="T35" s="18">
        <f t="shared" si="12"/>
        <v>-11.03</v>
      </c>
      <c r="U35" s="19">
        <f t="shared" si="13"/>
        <v>-8.2687338501292</v>
      </c>
      <c r="V35" s="19">
        <f t="shared" si="14"/>
        <v>-13.51981351981352</v>
      </c>
      <c r="W35" s="20">
        <f t="shared" si="15"/>
        <v>-2.881844380403458</v>
      </c>
    </row>
    <row r="36" spans="1:23" ht="15" customHeight="1" thickBot="1">
      <c r="A36" s="17" t="s">
        <v>9</v>
      </c>
      <c r="B36" s="33">
        <f t="shared" si="4"/>
        <v>565</v>
      </c>
      <c r="C36" s="12">
        <v>288</v>
      </c>
      <c r="D36" s="35">
        <v>277</v>
      </c>
      <c r="E36" s="43">
        <f t="shared" si="0"/>
        <v>50.97345132743363</v>
      </c>
      <c r="F36" s="44">
        <f t="shared" si="1"/>
        <v>49.02654867256637</v>
      </c>
      <c r="G36" s="12">
        <v>293</v>
      </c>
      <c r="H36" s="37">
        <f t="shared" si="5"/>
        <v>1.9283276450511946</v>
      </c>
      <c r="I36" s="33">
        <f t="shared" si="6"/>
        <v>685</v>
      </c>
      <c r="J36" s="12">
        <v>339</v>
      </c>
      <c r="K36" s="35">
        <v>346</v>
      </c>
      <c r="L36" s="46">
        <f t="shared" si="2"/>
        <v>49.48905109489051</v>
      </c>
      <c r="M36" s="45">
        <f t="shared" si="3"/>
        <v>50.51094890510949</v>
      </c>
      <c r="N36" s="12">
        <v>334</v>
      </c>
      <c r="O36" s="37">
        <f t="shared" si="7"/>
        <v>2.0508982035928143</v>
      </c>
      <c r="P36" s="13">
        <f t="shared" si="8"/>
        <v>-120</v>
      </c>
      <c r="Q36" s="14">
        <f t="shared" si="9"/>
        <v>-51</v>
      </c>
      <c r="R36" s="14">
        <f t="shared" si="10"/>
        <v>-69</v>
      </c>
      <c r="S36" s="15">
        <f t="shared" si="11"/>
        <v>-41</v>
      </c>
      <c r="T36" s="21">
        <f t="shared" si="12"/>
        <v>-17.52</v>
      </c>
      <c r="U36" s="22">
        <f t="shared" si="13"/>
        <v>-15.04424778761062</v>
      </c>
      <c r="V36" s="22">
        <f t="shared" si="14"/>
        <v>-19.942196531791907</v>
      </c>
      <c r="W36" s="23">
        <f t="shared" si="15"/>
        <v>-12.275449101796406</v>
      </c>
    </row>
    <row r="37" spans="2:17" ht="15" customHeight="1">
      <c r="B37" s="40"/>
      <c r="D37" s="28"/>
      <c r="E37" s="28"/>
      <c r="F37" s="28"/>
      <c r="G37" s="28"/>
      <c r="N37" s="4"/>
      <c r="O37" s="4"/>
      <c r="P37" s="4"/>
      <c r="Q37" s="4"/>
    </row>
    <row r="38" spans="11:18" ht="15" customHeight="1">
      <c r="K38" s="4"/>
      <c r="L38" s="4"/>
      <c r="M38" s="4"/>
      <c r="N38" s="4"/>
      <c r="O38" s="4"/>
      <c r="P38" s="4"/>
      <c r="Q38" s="4"/>
      <c r="R38" s="4"/>
    </row>
    <row r="39" spans="2:17" ht="12">
      <c r="B39" s="28"/>
      <c r="C39" s="28"/>
      <c r="D39" s="28"/>
      <c r="E39" s="28"/>
      <c r="G39" s="28"/>
      <c r="I39" s="28"/>
      <c r="J39" s="28"/>
      <c r="K39" s="28"/>
      <c r="N39" s="29"/>
      <c r="O39" s="4"/>
      <c r="P39" s="4"/>
      <c r="Q39" s="4"/>
    </row>
    <row r="40" spans="1:17" ht="12">
      <c r="A40" s="27"/>
      <c r="B40" s="28"/>
      <c r="C40" s="28"/>
      <c r="D40" s="28"/>
      <c r="E40" s="28"/>
      <c r="G40" s="28"/>
      <c r="I40" s="28"/>
      <c r="J40" s="28"/>
      <c r="K40" s="28"/>
      <c r="N40" s="30"/>
      <c r="O40" s="4"/>
      <c r="P40" s="4"/>
      <c r="Q40" s="4"/>
    </row>
    <row r="41" spans="1:17" ht="12">
      <c r="A41" s="27"/>
      <c r="B41" s="28"/>
      <c r="C41" s="28"/>
      <c r="D41" s="28"/>
      <c r="E41" s="28"/>
      <c r="G41" s="28"/>
      <c r="I41" s="28"/>
      <c r="J41" s="28"/>
      <c r="K41" s="28"/>
      <c r="N41" s="30"/>
      <c r="O41" s="4"/>
      <c r="P41" s="4"/>
      <c r="Q41" s="4"/>
    </row>
    <row r="42" spans="1:17" ht="12">
      <c r="A42" s="27"/>
      <c r="B42" s="28"/>
      <c r="C42" s="28"/>
      <c r="D42" s="28"/>
      <c r="E42" s="28"/>
      <c r="G42" s="28"/>
      <c r="I42" s="28"/>
      <c r="J42" s="28"/>
      <c r="K42" s="28"/>
      <c r="N42" s="30"/>
      <c r="O42" s="4"/>
      <c r="P42" s="4"/>
      <c r="Q42" s="4"/>
    </row>
    <row r="43" spans="2:17" ht="12">
      <c r="B43" s="28"/>
      <c r="C43" s="28"/>
      <c r="D43" s="28"/>
      <c r="E43" s="28"/>
      <c r="G43" s="28"/>
      <c r="I43" s="28"/>
      <c r="J43" s="28"/>
      <c r="K43" s="28"/>
      <c r="N43" s="30"/>
      <c r="O43" s="4"/>
      <c r="P43" s="4"/>
      <c r="Q43" s="4"/>
    </row>
    <row r="44" spans="2:17" ht="12">
      <c r="B44" s="28"/>
      <c r="C44" s="28"/>
      <c r="D44" s="28"/>
      <c r="E44" s="28"/>
      <c r="G44" s="28"/>
      <c r="I44" s="28"/>
      <c r="J44" s="28"/>
      <c r="K44" s="28"/>
      <c r="N44" s="29"/>
      <c r="O44" s="4"/>
      <c r="P44" s="4"/>
      <c r="Q44" s="4"/>
    </row>
    <row r="45" spans="1:17" ht="12">
      <c r="A45" s="27"/>
      <c r="B45" s="28"/>
      <c r="C45" s="28"/>
      <c r="D45" s="28"/>
      <c r="E45" s="28"/>
      <c r="G45" s="28"/>
      <c r="I45" s="28"/>
      <c r="J45" s="28"/>
      <c r="K45" s="28"/>
      <c r="N45" s="30"/>
      <c r="O45" s="4"/>
      <c r="P45" s="4"/>
      <c r="Q45" s="4"/>
    </row>
    <row r="46" spans="1:17" ht="12">
      <c r="A46" s="27"/>
      <c r="B46" s="28"/>
      <c r="C46" s="28"/>
      <c r="D46" s="28"/>
      <c r="E46" s="28"/>
      <c r="G46" s="28"/>
      <c r="I46" s="28"/>
      <c r="J46" s="28"/>
      <c r="K46" s="28"/>
      <c r="N46" s="30"/>
      <c r="O46" s="4"/>
      <c r="P46" s="4"/>
      <c r="Q46" s="4"/>
    </row>
    <row r="47" spans="2:17" ht="12">
      <c r="B47" s="28"/>
      <c r="C47" s="28"/>
      <c r="D47" s="28"/>
      <c r="E47" s="28"/>
      <c r="G47" s="28"/>
      <c r="I47" s="28"/>
      <c r="J47" s="28"/>
      <c r="K47" s="28"/>
      <c r="N47" s="30"/>
      <c r="O47" s="4"/>
      <c r="P47" s="4"/>
      <c r="Q47" s="4"/>
    </row>
    <row r="48" spans="2:17" ht="12">
      <c r="B48" s="28"/>
      <c r="C48" s="28"/>
      <c r="D48" s="28"/>
      <c r="E48" s="28"/>
      <c r="G48" s="28"/>
      <c r="I48" s="28"/>
      <c r="J48" s="28"/>
      <c r="K48" s="28"/>
      <c r="N48" s="29"/>
      <c r="O48" s="4"/>
      <c r="P48" s="4"/>
      <c r="Q48" s="4"/>
    </row>
    <row r="49" spans="1:17" ht="12">
      <c r="A49" s="27"/>
      <c r="B49" s="28"/>
      <c r="C49" s="28"/>
      <c r="D49" s="28"/>
      <c r="E49" s="28"/>
      <c r="G49" s="28"/>
      <c r="I49" s="28"/>
      <c r="J49" s="28"/>
      <c r="K49" s="28"/>
      <c r="N49" s="30"/>
      <c r="O49" s="4"/>
      <c r="P49" s="4"/>
      <c r="Q49" s="4"/>
    </row>
    <row r="50" spans="1:17" ht="12">
      <c r="A50" s="27"/>
      <c r="B50" s="28"/>
      <c r="C50" s="28"/>
      <c r="D50" s="28"/>
      <c r="E50" s="28"/>
      <c r="G50" s="28"/>
      <c r="I50" s="28"/>
      <c r="J50" s="28"/>
      <c r="K50" s="28"/>
      <c r="N50" s="30"/>
      <c r="O50" s="4"/>
      <c r="P50" s="4"/>
      <c r="Q50" s="4"/>
    </row>
    <row r="51" spans="1:17" ht="12">
      <c r="A51" s="27"/>
      <c r="B51" s="28"/>
      <c r="C51" s="28"/>
      <c r="D51" s="28"/>
      <c r="E51" s="28"/>
      <c r="G51" s="28"/>
      <c r="I51" s="28"/>
      <c r="J51" s="28"/>
      <c r="K51" s="28"/>
      <c r="N51" s="30"/>
      <c r="O51" s="4"/>
      <c r="P51" s="4"/>
      <c r="Q51" s="4"/>
    </row>
    <row r="52" spans="2:17" ht="12">
      <c r="B52" s="28"/>
      <c r="C52" s="28"/>
      <c r="D52" s="28"/>
      <c r="E52" s="28"/>
      <c r="G52" s="28"/>
      <c r="I52" s="28"/>
      <c r="J52" s="28"/>
      <c r="K52" s="28"/>
      <c r="N52" s="30"/>
      <c r="O52" s="4"/>
      <c r="P52" s="4"/>
      <c r="Q52" s="4"/>
    </row>
    <row r="53" spans="2:17" ht="12">
      <c r="B53" s="28"/>
      <c r="C53" s="28"/>
      <c r="D53" s="28"/>
      <c r="E53" s="28"/>
      <c r="G53" s="28"/>
      <c r="I53" s="28"/>
      <c r="J53" s="28"/>
      <c r="K53" s="28"/>
      <c r="N53" s="29"/>
      <c r="O53" s="4"/>
      <c r="P53" s="4"/>
      <c r="Q53" s="4"/>
    </row>
    <row r="54" spans="1:14" ht="12">
      <c r="A54" s="27"/>
      <c r="B54" s="28"/>
      <c r="C54" s="28"/>
      <c r="D54" s="28"/>
      <c r="E54" s="28"/>
      <c r="G54" s="28"/>
      <c r="I54" s="28"/>
      <c r="J54" s="28"/>
      <c r="K54" s="28"/>
      <c r="N54" s="29"/>
    </row>
    <row r="55" spans="1:14" ht="12">
      <c r="A55" s="27"/>
      <c r="B55" s="28"/>
      <c r="C55" s="28"/>
      <c r="D55" s="28"/>
      <c r="E55" s="28"/>
      <c r="G55" s="28"/>
      <c r="I55" s="28"/>
      <c r="J55" s="28"/>
      <c r="K55" s="28"/>
      <c r="N55" s="29"/>
    </row>
    <row r="56" spans="1:14" ht="12">
      <c r="A56" s="27"/>
      <c r="B56" s="28"/>
      <c r="C56" s="28"/>
      <c r="D56" s="28"/>
      <c r="E56" s="28"/>
      <c r="G56" s="28"/>
      <c r="I56" s="28"/>
      <c r="J56" s="28"/>
      <c r="K56" s="28"/>
      <c r="N56" s="29"/>
    </row>
    <row r="57" spans="2:14" ht="12">
      <c r="B57" s="28"/>
      <c r="C57" s="28"/>
      <c r="D57" s="28"/>
      <c r="E57" s="28"/>
      <c r="G57" s="28"/>
      <c r="I57" s="28"/>
      <c r="J57" s="28"/>
      <c r="K57" s="28"/>
      <c r="N57" s="29"/>
    </row>
    <row r="58" spans="2:14" ht="12">
      <c r="B58" s="28"/>
      <c r="C58" s="28"/>
      <c r="D58" s="28"/>
      <c r="E58" s="28"/>
      <c r="G58" s="28"/>
      <c r="I58" s="28"/>
      <c r="J58" s="28"/>
      <c r="K58" s="28"/>
      <c r="N58" s="29"/>
    </row>
    <row r="59" spans="1:14" ht="12">
      <c r="A59" s="27"/>
      <c r="B59" s="28"/>
      <c r="C59" s="28"/>
      <c r="D59" s="28"/>
      <c r="E59" s="28"/>
      <c r="G59" s="28"/>
      <c r="I59" s="28"/>
      <c r="J59" s="28"/>
      <c r="K59" s="28"/>
      <c r="N59" s="29"/>
    </row>
    <row r="60" spans="1:14" ht="12">
      <c r="A60" s="27"/>
      <c r="B60" s="28"/>
      <c r="C60" s="28"/>
      <c r="D60" s="28"/>
      <c r="E60" s="28"/>
      <c r="G60" s="28"/>
      <c r="I60" s="28"/>
      <c r="J60" s="28"/>
      <c r="K60" s="28"/>
      <c r="N60" s="29"/>
    </row>
    <row r="61" spans="2:14" ht="12">
      <c r="B61" s="28"/>
      <c r="C61" s="28"/>
      <c r="D61" s="28"/>
      <c r="E61" s="28"/>
      <c r="G61" s="28"/>
      <c r="I61" s="28"/>
      <c r="J61" s="28"/>
      <c r="K61" s="28"/>
      <c r="N61" s="29"/>
    </row>
    <row r="62" spans="2:14" ht="12">
      <c r="B62" s="28"/>
      <c r="C62" s="28"/>
      <c r="D62" s="28"/>
      <c r="E62" s="28"/>
      <c r="G62" s="28"/>
      <c r="I62" s="28"/>
      <c r="J62" s="28"/>
      <c r="K62" s="28"/>
      <c r="N62" s="29"/>
    </row>
    <row r="63" spans="1:14" ht="12">
      <c r="A63" s="27"/>
      <c r="B63" s="28"/>
      <c r="C63" s="28"/>
      <c r="D63" s="28"/>
      <c r="E63" s="28"/>
      <c r="G63" s="28"/>
      <c r="I63" s="28"/>
      <c r="J63" s="28"/>
      <c r="K63" s="28"/>
      <c r="N63" s="29"/>
    </row>
    <row r="64" spans="1:14" ht="12">
      <c r="A64" s="27"/>
      <c r="B64" s="28"/>
      <c r="C64" s="28"/>
      <c r="D64" s="28"/>
      <c r="E64" s="28"/>
      <c r="G64" s="28"/>
      <c r="I64" s="28"/>
      <c r="J64" s="28"/>
      <c r="K64" s="28"/>
      <c r="N64" s="29"/>
    </row>
  </sheetData>
  <sheetProtection/>
  <mergeCells count="17">
    <mergeCell ref="E5:F5"/>
    <mergeCell ref="I5:K5"/>
    <mergeCell ref="L5:M5"/>
    <mergeCell ref="B4:H4"/>
    <mergeCell ref="I4:O4"/>
    <mergeCell ref="G5:H5"/>
    <mergeCell ref="N5:O5"/>
    <mergeCell ref="A2:W2"/>
    <mergeCell ref="P4:S4"/>
    <mergeCell ref="P5:R5"/>
    <mergeCell ref="S5:S6"/>
    <mergeCell ref="T4:W4"/>
    <mergeCell ref="T5:V5"/>
    <mergeCell ref="T3:W3"/>
    <mergeCell ref="A4:A6"/>
    <mergeCell ref="W5:W6"/>
    <mergeCell ref="B5:D5"/>
  </mergeCells>
  <printOptions/>
  <pageMargins left="0.5118110236220472" right="0" top="0.7874015748031497" bottom="0.7874015748031497" header="0.3937007874015748" footer="0.3937007874015748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2015-12-10T09:51:14Z</cp:lastPrinted>
  <dcterms:created xsi:type="dcterms:W3CDTF">2000-12-21T05:44:45Z</dcterms:created>
  <dcterms:modified xsi:type="dcterms:W3CDTF">2015-12-25T07:30:09Z</dcterms:modified>
  <cp:category/>
  <cp:version/>
  <cp:contentType/>
  <cp:contentStatus/>
</cp:coreProperties>
</file>