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20" windowHeight="4065" tabRatio="865" activeTab="0"/>
  </bookViews>
  <sheets>
    <sheet name="高等学校" sheetId="1" r:id="rId1"/>
  </sheets>
  <definedNames>
    <definedName name="_xlnm.Print_Area" localSheetId="0">'高等学校'!$A$1:$Y$62</definedName>
    <definedName name="Z_870C749B_1819_4341_B631_85FA735F971B_.wvu.PrintArea" localSheetId="0" hidden="1">'高等学校'!$A$1:$Y$62</definedName>
  </definedNames>
  <calcPr fullCalcOnLoad="1"/>
</workbook>
</file>

<file path=xl/sharedStrings.xml><?xml version="1.0" encoding="utf-8"?>
<sst xmlns="http://schemas.openxmlformats.org/spreadsheetml/2006/main" count="172" uniqueCount="66">
  <si>
    <t>一時的な仕事に就いた者</t>
  </si>
  <si>
    <t>普　通</t>
  </si>
  <si>
    <t>農　業</t>
  </si>
  <si>
    <t>工　業</t>
  </si>
  <si>
    <t>商　業</t>
  </si>
  <si>
    <t>看　護</t>
  </si>
  <si>
    <t>その他</t>
  </si>
  <si>
    <t>総　合</t>
  </si>
  <si>
    <t>女</t>
  </si>
  <si>
    <t>（２）　進路別卒業者数　　（高等学校）　　（全日制＋定時制）</t>
  </si>
  <si>
    <t>計</t>
  </si>
  <si>
    <t>男</t>
  </si>
  <si>
    <t>公　立　計</t>
  </si>
  <si>
    <t>私　立　計</t>
  </si>
  <si>
    <t>家　庭</t>
  </si>
  <si>
    <t>（内　訳）</t>
  </si>
  <si>
    <t>全日制計</t>
  </si>
  <si>
    <t>定時制計</t>
  </si>
  <si>
    <t>公共職業能力開発施設等入学者</t>
  </si>
  <si>
    <t>就職者（左記Ａ，Ｂ，Ｃ，Ｄを除く）</t>
  </si>
  <si>
    <t>左記以外の者</t>
  </si>
  <si>
    <t>死亡　　　　　　　　・　　　　　　　　　　不詳</t>
  </si>
  <si>
    <t>進学率</t>
  </si>
  <si>
    <t>大学等進学者</t>
  </si>
  <si>
    <t>専修学校
（一般課程）
等入学者</t>
  </si>
  <si>
    <t>専修学校
（専門課程）
進学者</t>
  </si>
  <si>
    <t>Ｅ＋Ｈのうち県内就職者</t>
  </si>
  <si>
    <t>…</t>
  </si>
  <si>
    <t>Ｕ</t>
  </si>
  <si>
    <t>Ａ</t>
  </si>
  <si>
    <t>Ｂ</t>
  </si>
  <si>
    <t>Ｃ</t>
  </si>
  <si>
    <t>Ｄ</t>
  </si>
  <si>
    <t>Ｅ</t>
  </si>
  <si>
    <t>Ｆ</t>
  </si>
  <si>
    <t>Ｇ</t>
  </si>
  <si>
    <t>水　産</t>
  </si>
  <si>
    <t>再　　　　　　掲</t>
  </si>
  <si>
    <t>（A/U*
100）</t>
  </si>
  <si>
    <t>卒業年月</t>
  </si>
  <si>
    <t>福　祉</t>
  </si>
  <si>
    <t>　福　祉</t>
  </si>
  <si>
    <t>-</t>
  </si>
  <si>
    <t>情　報</t>
  </si>
  <si>
    <t>看　護</t>
  </si>
  <si>
    <t>…</t>
  </si>
  <si>
    <t>（E+H/U*100）</t>
  </si>
  <si>
    <t>学科名</t>
  </si>
  <si>
    <t>卒業者数</t>
  </si>
  <si>
    <t>大学等入学志願者</t>
  </si>
  <si>
    <t>平成21年3月</t>
  </si>
  <si>
    <t>…</t>
  </si>
  <si>
    <t>平成22年3月</t>
  </si>
  <si>
    <t>平成23年3月</t>
  </si>
  <si>
    <t>平成24年3月</t>
  </si>
  <si>
    <t>男女別大学進学率</t>
  </si>
  <si>
    <t>平成25年3月</t>
  </si>
  <si>
    <t>平成26年3月</t>
  </si>
  <si>
    <t>卒業者に占める</t>
  </si>
  <si>
    <t>就職者の割合</t>
  </si>
  <si>
    <t>平成27年3月</t>
  </si>
  <si>
    <t>平成28年3月</t>
  </si>
  <si>
    <t>平成29年3月</t>
  </si>
  <si>
    <t>（単位：人，％）</t>
  </si>
  <si>
    <t>Ａ、Ｂ、Ｃ、Ｄのうち就職している者
 H</t>
  </si>
  <si>
    <t>平成30年3月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</si>
</sst>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_);\(0\)"/>
    <numFmt numFmtId="179" formatCode="#,##0_ ;[Red]\-#,##0\ "/>
    <numFmt numFmtId="180" formatCode="0.0000000000_ "/>
    <numFmt numFmtId="181" formatCode="0.000000000_ "/>
    <numFmt numFmtId="182" formatCode="0.0000000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0_ "/>
    <numFmt numFmtId="190" formatCode="#,##0.0;[Red]\-#,##0.0"/>
    <numFmt numFmtId="191" formatCode="#,##0.0_ ;[Red]\-#,##0.0\ "/>
    <numFmt numFmtId="192" formatCode="#,##0.000;[Red]\-#,##0.000"/>
    <numFmt numFmtId="193" formatCode="#,##0_);\(#,##0\)"/>
    <numFmt numFmtId="194" formatCode="#,##0;\-#,##0;&quot;-&quot;"/>
    <numFmt numFmtId="195" formatCode="#,##0.#;\-#,##0.#;&quot;-&quot;"/>
    <numFmt numFmtId="196" formatCode="#,###;\-#,###;&quot;-&quot;"/>
    <numFmt numFmtId="197" formatCode="#,###.#;\-#,###.#;&quot;-&quot;"/>
    <numFmt numFmtId="198" formatCode="0.0_);[Red]\(0.0\)"/>
    <numFmt numFmtId="199" formatCode="[&lt;=999]000;[&lt;=9999]000\-00;000\-0000"/>
    <numFmt numFmtId="200" formatCode="##,###;\-#,###.#;&quot;-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_(* #,##0_);_(* \(#,##0\);_(* &quot;-&quot;_);_(@_)"/>
    <numFmt numFmtId="206" formatCode="_(* #,##0.00_);_(* \(#,##0.00\);_(* &quot;-&quot;??_);_(@_)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  <numFmt numFmtId="210" formatCode="#,##0;#,##0;&quot;－&quot;"/>
    <numFmt numFmtId="211" formatCode="#,##0.0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1"/>
      <color indexed="8"/>
      <name val="ＭＳ Ｐゴシック"/>
      <family val="3"/>
    </font>
    <font>
      <sz val="12"/>
      <color indexed="17"/>
      <name val="ＭＳ Ｐゴシック"/>
      <family val="3"/>
    </font>
    <font>
      <sz val="7"/>
      <color indexed="9"/>
      <name val="ＭＳ Ｐ明朝"/>
      <family val="1"/>
    </font>
    <font>
      <sz val="8"/>
      <color indexed="9"/>
      <name val="ＭＳ Ｐ明朝"/>
      <family val="1"/>
    </font>
    <font>
      <sz val="6"/>
      <color indexed="9"/>
      <name val="ＭＳ Ｐ明朝"/>
      <family val="1"/>
    </font>
    <font>
      <sz val="11"/>
      <color indexed="9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1"/>
      <color theme="1"/>
      <name val="Calibri"/>
      <family val="3"/>
    </font>
    <font>
      <sz val="12"/>
      <color rgb="FF006100"/>
      <name val="Calibri"/>
      <family val="3"/>
    </font>
    <font>
      <sz val="7"/>
      <color theme="0"/>
      <name val="ＭＳ Ｐ明朝"/>
      <family val="1"/>
    </font>
    <font>
      <sz val="8"/>
      <color theme="0"/>
      <name val="ＭＳ Ｐ明朝"/>
      <family val="1"/>
    </font>
    <font>
      <sz val="6"/>
      <color theme="0"/>
      <name val="ＭＳ Ｐ明朝"/>
      <family val="1"/>
    </font>
    <font>
      <sz val="11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194" fontId="8" fillId="0" borderId="0" applyFill="0" applyBorder="0" applyAlignment="0">
      <protection/>
    </xf>
    <xf numFmtId="205" fontId="9" fillId="0" borderId="0" applyFont="0" applyFill="0" applyBorder="0" applyAlignment="0" applyProtection="0"/>
    <xf numFmtId="206" fontId="9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0" fillId="0" borderId="0">
      <alignment horizontal="left"/>
      <protection/>
    </xf>
    <xf numFmtId="38" fontId="11" fillId="19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0" borderId="3" applyNumberFormat="0" applyBorder="0" applyAlignment="0" applyProtection="0"/>
    <xf numFmtId="209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8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7" borderId="4" applyNumberFormat="0" applyAlignment="0" applyProtection="0"/>
    <xf numFmtId="0" fontId="46" fillId="28" borderId="0" applyNumberFormat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9" borderId="5" applyNumberFormat="0" applyFon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49" fillId="31" borderId="7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31" borderId="12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2" borderId="7" applyNumberFormat="0" applyAlignment="0" applyProtection="0"/>
    <xf numFmtId="0" fontId="0" fillId="0" borderId="0">
      <alignment vertical="center"/>
      <protection/>
    </xf>
    <xf numFmtId="0" fontId="58" fillId="0" borderId="0">
      <alignment vertical="center"/>
      <protection/>
    </xf>
    <xf numFmtId="0" fontId="59" fillId="33" borderId="0" applyNumberFormat="0" applyBorder="0" applyAlignment="0" applyProtection="0"/>
  </cellStyleXfs>
  <cellXfs count="69">
    <xf numFmtId="0" fontId="0" fillId="0" borderId="0" xfId="0" applyAlignment="1">
      <alignment/>
    </xf>
    <xf numFmtId="38" fontId="4" fillId="0" borderId="13" xfId="68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 shrinkToFit="1"/>
    </xf>
    <xf numFmtId="38" fontId="4" fillId="0" borderId="13" xfId="68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194" fontId="4" fillId="0" borderId="16" xfId="68" applyNumberFormat="1" applyFont="1" applyFill="1" applyBorder="1" applyAlignment="1">
      <alignment horizontal="right" vertical="center"/>
    </xf>
    <xf numFmtId="198" fontId="4" fillId="0" borderId="16" xfId="61" applyNumberFormat="1" applyFont="1" applyFill="1" applyBorder="1" applyAlignment="1">
      <alignment horizontal="right" vertical="center"/>
    </xf>
    <xf numFmtId="194" fontId="4" fillId="0" borderId="14" xfId="68" applyNumberFormat="1" applyFont="1" applyFill="1" applyBorder="1" applyAlignment="1">
      <alignment horizontal="right" vertical="center"/>
    </xf>
    <xf numFmtId="198" fontId="4" fillId="0" borderId="14" xfId="61" applyNumberFormat="1" applyFont="1" applyFill="1" applyBorder="1" applyAlignment="1">
      <alignment horizontal="right" vertical="center"/>
    </xf>
    <xf numFmtId="194" fontId="4" fillId="0" borderId="14" xfId="0" applyNumberFormat="1" applyFont="1" applyFill="1" applyBorder="1" applyAlignment="1">
      <alignment horizontal="right" vertical="center"/>
    </xf>
    <xf numFmtId="198" fontId="4" fillId="0" borderId="14" xfId="0" applyNumberFormat="1" applyFont="1" applyFill="1" applyBorder="1" applyAlignment="1">
      <alignment horizontal="right" vertical="center"/>
    </xf>
    <xf numFmtId="0" fontId="4" fillId="0" borderId="14" xfId="68" applyNumberFormat="1" applyFont="1" applyFill="1" applyBorder="1" applyAlignment="1">
      <alignment horizontal="right" vertical="center"/>
    </xf>
    <xf numFmtId="177" fontId="4" fillId="0" borderId="14" xfId="68" applyNumberFormat="1" applyFont="1" applyFill="1" applyBorder="1" applyAlignment="1">
      <alignment horizontal="right" vertical="center"/>
    </xf>
    <xf numFmtId="194" fontId="4" fillId="0" borderId="14" xfId="68" applyNumberFormat="1" applyFont="1" applyFill="1" applyBorder="1" applyAlignment="1" quotePrefix="1">
      <alignment horizontal="right" vertical="center"/>
    </xf>
    <xf numFmtId="198" fontId="4" fillId="0" borderId="14" xfId="68" applyNumberFormat="1" applyFont="1" applyFill="1" applyBorder="1" applyAlignment="1">
      <alignment horizontal="right" vertical="center"/>
    </xf>
    <xf numFmtId="194" fontId="4" fillId="0" borderId="17" xfId="68" applyNumberFormat="1" applyFont="1" applyFill="1" applyBorder="1" applyAlignment="1">
      <alignment horizontal="right" vertical="center"/>
    </xf>
    <xf numFmtId="198" fontId="4" fillId="0" borderId="17" xfId="68" applyNumberFormat="1" applyFont="1" applyFill="1" applyBorder="1" applyAlignment="1">
      <alignment horizontal="right" vertical="center"/>
    </xf>
    <xf numFmtId="0" fontId="60" fillId="34" borderId="18" xfId="0" applyFont="1" applyFill="1" applyBorder="1" applyAlignment="1">
      <alignment horizontal="center" vertical="center"/>
    </xf>
    <xf numFmtId="0" fontId="60" fillId="34" borderId="18" xfId="0" applyFont="1" applyFill="1" applyBorder="1" applyAlignment="1">
      <alignment vertical="center"/>
    </xf>
    <xf numFmtId="0" fontId="60" fillId="34" borderId="19" xfId="0" applyFont="1" applyFill="1" applyBorder="1" applyAlignment="1">
      <alignment horizontal="center" vertical="center"/>
    </xf>
    <xf numFmtId="0" fontId="60" fillId="34" borderId="20" xfId="0" applyFont="1" applyFill="1" applyBorder="1" applyAlignment="1">
      <alignment horizontal="center" vertical="center"/>
    </xf>
    <xf numFmtId="0" fontId="60" fillId="34" borderId="21" xfId="0" applyFont="1" applyFill="1" applyBorder="1" applyAlignment="1">
      <alignment horizontal="center" vertical="center"/>
    </xf>
    <xf numFmtId="0" fontId="60" fillId="34" borderId="20" xfId="0" applyFont="1" applyFill="1" applyBorder="1" applyAlignment="1">
      <alignment vertical="center"/>
    </xf>
    <xf numFmtId="0" fontId="60" fillId="34" borderId="22" xfId="0" applyFont="1" applyFill="1" applyBorder="1" applyAlignment="1">
      <alignment horizontal="center" vertical="center"/>
    </xf>
    <xf numFmtId="0" fontId="60" fillId="34" borderId="21" xfId="0" applyFont="1" applyFill="1" applyBorder="1" applyAlignment="1">
      <alignment vertical="center"/>
    </xf>
    <xf numFmtId="0" fontId="60" fillId="34" borderId="20" xfId="0" applyFont="1" applyFill="1" applyBorder="1" applyAlignment="1">
      <alignment horizontal="center" vertical="center" wrapText="1"/>
    </xf>
    <xf numFmtId="0" fontId="60" fillId="34" borderId="22" xfId="0" applyFont="1" applyFill="1" applyBorder="1" applyAlignment="1">
      <alignment horizontal="center" vertical="center" wrapText="1"/>
    </xf>
    <xf numFmtId="0" fontId="60" fillId="34" borderId="23" xfId="0" applyFont="1" applyFill="1" applyBorder="1" applyAlignment="1">
      <alignment vertical="center"/>
    </xf>
    <xf numFmtId="0" fontId="60" fillId="34" borderId="3" xfId="0" applyFont="1" applyFill="1" applyBorder="1" applyAlignment="1">
      <alignment horizontal="center" vertical="center"/>
    </xf>
    <xf numFmtId="0" fontId="61" fillId="34" borderId="14" xfId="0" applyFont="1" applyFill="1" applyBorder="1" applyAlignment="1">
      <alignment horizontal="center" vertical="center" shrinkToFit="1"/>
    </xf>
    <xf numFmtId="0" fontId="60" fillId="34" borderId="18" xfId="0" applyFont="1" applyFill="1" applyBorder="1" applyAlignment="1">
      <alignment vertical="center" shrinkToFit="1"/>
    </xf>
    <xf numFmtId="0" fontId="60" fillId="34" borderId="19" xfId="0" applyFont="1" applyFill="1" applyBorder="1" applyAlignment="1">
      <alignment horizontal="center" vertical="center" shrinkToFit="1"/>
    </xf>
    <xf numFmtId="0" fontId="61" fillId="34" borderId="14" xfId="0" applyFont="1" applyFill="1" applyBorder="1" applyAlignment="1">
      <alignment horizontal="center" vertical="center"/>
    </xf>
    <xf numFmtId="0" fontId="61" fillId="34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94" fontId="4" fillId="35" borderId="14" xfId="68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80" applyFont="1">
      <alignment vertical="center"/>
      <protection/>
    </xf>
    <xf numFmtId="0" fontId="60" fillId="34" borderId="24" xfId="0" applyFont="1" applyFill="1" applyBorder="1" applyAlignment="1">
      <alignment horizontal="center" vertical="center"/>
    </xf>
    <xf numFmtId="0" fontId="60" fillId="34" borderId="13" xfId="0" applyFont="1" applyFill="1" applyBorder="1" applyAlignment="1">
      <alignment horizontal="center" vertical="center"/>
    </xf>
    <xf numFmtId="0" fontId="60" fillId="34" borderId="25" xfId="0" applyFont="1" applyFill="1" applyBorder="1" applyAlignment="1">
      <alignment horizontal="center" vertical="center"/>
    </xf>
    <xf numFmtId="0" fontId="60" fillId="34" borderId="15" xfId="0" applyFont="1" applyFill="1" applyBorder="1" applyAlignment="1">
      <alignment horizontal="center" vertical="center"/>
    </xf>
    <xf numFmtId="0" fontId="60" fillId="34" borderId="0" xfId="0" applyFont="1" applyFill="1" applyBorder="1" applyAlignment="1">
      <alignment horizontal="center" vertical="center"/>
    </xf>
    <xf numFmtId="0" fontId="60" fillId="34" borderId="26" xfId="0" applyFont="1" applyFill="1" applyBorder="1" applyAlignment="1">
      <alignment horizontal="center" vertical="center"/>
    </xf>
    <xf numFmtId="0" fontId="60" fillId="34" borderId="24" xfId="0" applyFont="1" applyFill="1" applyBorder="1" applyAlignment="1">
      <alignment horizontal="center" vertical="center" wrapText="1"/>
    </xf>
    <xf numFmtId="0" fontId="60" fillId="34" borderId="2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 horizontal="center" vertical="center" wrapText="1"/>
    </xf>
    <xf numFmtId="0" fontId="60" fillId="34" borderId="26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 wrapText="1" shrinkToFit="1"/>
    </xf>
    <xf numFmtId="0" fontId="62" fillId="34" borderId="19" xfId="0" applyFont="1" applyFill="1" applyBorder="1" applyAlignment="1">
      <alignment horizontal="center" vertical="center" wrapText="1" shrinkToFit="1"/>
    </xf>
    <xf numFmtId="0" fontId="62" fillId="34" borderId="23" xfId="0" applyFont="1" applyFill="1" applyBorder="1" applyAlignment="1">
      <alignment horizontal="center" vertical="center" wrapText="1" shrinkToFit="1"/>
    </xf>
    <xf numFmtId="0" fontId="60" fillId="34" borderId="19" xfId="0" applyFont="1" applyFill="1" applyBorder="1" applyAlignment="1">
      <alignment horizontal="center" vertical="center" wrapText="1"/>
    </xf>
    <xf numFmtId="0" fontId="63" fillId="34" borderId="25" xfId="0" applyFont="1" applyFill="1" applyBorder="1" applyAlignment="1">
      <alignment horizontal="center" vertical="center" wrapText="1"/>
    </xf>
    <xf numFmtId="0" fontId="63" fillId="34" borderId="15" xfId="0" applyFont="1" applyFill="1" applyBorder="1" applyAlignment="1">
      <alignment horizontal="center" vertical="center" wrapText="1"/>
    </xf>
    <xf numFmtId="0" fontId="63" fillId="34" borderId="26" xfId="0" applyFont="1" applyFill="1" applyBorder="1" applyAlignment="1">
      <alignment horizontal="center" vertical="center" wrapText="1"/>
    </xf>
    <xf numFmtId="0" fontId="60" fillId="34" borderId="23" xfId="0" applyFont="1" applyFill="1" applyBorder="1" applyAlignment="1">
      <alignment horizontal="center" vertical="center" wrapText="1"/>
    </xf>
    <xf numFmtId="0" fontId="60" fillId="34" borderId="1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3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2"/>
  <sheetViews>
    <sheetView tabSelected="1" zoomScale="120" zoomScaleNormal="120" zoomScaleSheetLayoutView="160" workbookViewId="0" topLeftCell="A1">
      <selection activeCell="G78" sqref="G78"/>
    </sheetView>
  </sheetViews>
  <sheetFormatPr defaultColWidth="9.00390625" defaultRowHeight="13.5"/>
  <cols>
    <col min="1" max="1" width="7.125" style="3" customWidth="1"/>
    <col min="2" max="6" width="4.125" style="3" customWidth="1"/>
    <col min="7" max="7" width="4.00390625" style="3" customWidth="1"/>
    <col min="8" max="8" width="4.125" style="3" customWidth="1"/>
    <col min="9" max="10" width="3.125" style="3" customWidth="1"/>
    <col min="11" max="12" width="3.375" style="3" customWidth="1"/>
    <col min="13" max="14" width="3.875" style="3" customWidth="1"/>
    <col min="15" max="16" width="3.00390625" style="3" customWidth="1"/>
    <col min="17" max="18" width="3.75390625" style="3" customWidth="1"/>
    <col min="19" max="20" width="2.875" style="3" customWidth="1"/>
    <col min="21" max="21" width="4.00390625" style="3" customWidth="1"/>
    <col min="22" max="23" width="4.125" style="3" customWidth="1"/>
    <col min="24" max="24" width="4.375" style="3" customWidth="1"/>
    <col min="25" max="25" width="5.875" style="3" customWidth="1"/>
    <col min="26" max="16384" width="9.00390625" style="3" customWidth="1"/>
  </cols>
  <sheetData>
    <row r="1" ht="17.25" customHeight="1">
      <c r="A1" s="9" t="s">
        <v>9</v>
      </c>
    </row>
    <row r="2" spans="1:25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66" t="s">
        <v>63</v>
      </c>
      <c r="W2" s="67"/>
      <c r="X2" s="67"/>
      <c r="Y2" s="67"/>
    </row>
    <row r="3" spans="1:25" ht="15" customHeight="1">
      <c r="A3" s="25"/>
      <c r="B3" s="47" t="s">
        <v>48</v>
      </c>
      <c r="C3" s="48"/>
      <c r="D3" s="49"/>
      <c r="E3" s="47" t="s">
        <v>23</v>
      </c>
      <c r="F3" s="49"/>
      <c r="G3" s="53" t="s">
        <v>25</v>
      </c>
      <c r="H3" s="54"/>
      <c r="I3" s="53" t="s">
        <v>24</v>
      </c>
      <c r="J3" s="54"/>
      <c r="K3" s="53" t="s">
        <v>18</v>
      </c>
      <c r="L3" s="54"/>
      <c r="M3" s="53" t="s">
        <v>19</v>
      </c>
      <c r="N3" s="54"/>
      <c r="O3" s="53" t="s">
        <v>0</v>
      </c>
      <c r="P3" s="54"/>
      <c r="Q3" s="53" t="s">
        <v>20</v>
      </c>
      <c r="R3" s="54"/>
      <c r="S3" s="53" t="s">
        <v>21</v>
      </c>
      <c r="T3" s="61"/>
      <c r="U3" s="48" t="s">
        <v>37</v>
      </c>
      <c r="V3" s="48"/>
      <c r="W3" s="49"/>
      <c r="X3" s="26"/>
      <c r="Y3" s="38" t="s">
        <v>58</v>
      </c>
    </row>
    <row r="4" spans="1:25" ht="15" customHeight="1">
      <c r="A4" s="27" t="s">
        <v>39</v>
      </c>
      <c r="B4" s="50"/>
      <c r="C4" s="51"/>
      <c r="D4" s="52"/>
      <c r="E4" s="50"/>
      <c r="F4" s="52"/>
      <c r="G4" s="55"/>
      <c r="H4" s="56"/>
      <c r="I4" s="55"/>
      <c r="J4" s="56"/>
      <c r="K4" s="55"/>
      <c r="L4" s="56"/>
      <c r="M4" s="55"/>
      <c r="N4" s="56"/>
      <c r="O4" s="55"/>
      <c r="P4" s="56"/>
      <c r="Q4" s="55"/>
      <c r="R4" s="56"/>
      <c r="S4" s="62"/>
      <c r="T4" s="63"/>
      <c r="U4" s="57" t="s">
        <v>64</v>
      </c>
      <c r="V4" s="65" t="s">
        <v>49</v>
      </c>
      <c r="W4" s="65" t="s">
        <v>26</v>
      </c>
      <c r="X4" s="27" t="s">
        <v>22</v>
      </c>
      <c r="Y4" s="39" t="s">
        <v>59</v>
      </c>
    </row>
    <row r="5" spans="1:25" ht="15" customHeight="1">
      <c r="A5" s="27"/>
      <c r="B5" s="50"/>
      <c r="C5" s="51"/>
      <c r="D5" s="52"/>
      <c r="E5" s="50"/>
      <c r="F5" s="52"/>
      <c r="G5" s="55"/>
      <c r="H5" s="56"/>
      <c r="I5" s="55"/>
      <c r="J5" s="56"/>
      <c r="K5" s="55"/>
      <c r="L5" s="56"/>
      <c r="M5" s="55"/>
      <c r="N5" s="56"/>
      <c r="O5" s="55"/>
      <c r="P5" s="56"/>
      <c r="Q5" s="55"/>
      <c r="R5" s="56"/>
      <c r="S5" s="62"/>
      <c r="T5" s="63"/>
      <c r="U5" s="58"/>
      <c r="V5" s="60"/>
      <c r="W5" s="60"/>
      <c r="X5" s="60" t="s">
        <v>38</v>
      </c>
      <c r="Y5" s="60" t="s">
        <v>46</v>
      </c>
    </row>
    <row r="6" spans="1:25" ht="15" customHeight="1">
      <c r="A6" s="27" t="s">
        <v>47</v>
      </c>
      <c r="B6" s="28"/>
      <c r="C6" s="29"/>
      <c r="D6" s="29" t="s">
        <v>28</v>
      </c>
      <c r="E6" s="30"/>
      <c r="F6" s="31" t="s">
        <v>29</v>
      </c>
      <c r="G6" s="32"/>
      <c r="H6" s="29" t="s">
        <v>30</v>
      </c>
      <c r="I6" s="28"/>
      <c r="J6" s="31" t="s">
        <v>31</v>
      </c>
      <c r="K6" s="29"/>
      <c r="L6" s="29" t="s">
        <v>32</v>
      </c>
      <c r="M6" s="28"/>
      <c r="N6" s="31" t="s">
        <v>33</v>
      </c>
      <c r="O6" s="28"/>
      <c r="P6" s="29" t="s">
        <v>34</v>
      </c>
      <c r="Q6" s="28"/>
      <c r="R6" s="29" t="s">
        <v>35</v>
      </c>
      <c r="S6" s="33"/>
      <c r="T6" s="34"/>
      <c r="U6" s="58"/>
      <c r="V6" s="60"/>
      <c r="W6" s="60"/>
      <c r="X6" s="60"/>
      <c r="Y6" s="60"/>
    </row>
    <row r="7" spans="1:25" ht="15" customHeight="1">
      <c r="A7" s="35"/>
      <c r="B7" s="36" t="s">
        <v>10</v>
      </c>
      <c r="C7" s="36" t="s">
        <v>11</v>
      </c>
      <c r="D7" s="36" t="s">
        <v>8</v>
      </c>
      <c r="E7" s="36" t="s">
        <v>11</v>
      </c>
      <c r="F7" s="36" t="s">
        <v>8</v>
      </c>
      <c r="G7" s="36" t="s">
        <v>11</v>
      </c>
      <c r="H7" s="36" t="s">
        <v>8</v>
      </c>
      <c r="I7" s="36" t="s">
        <v>11</v>
      </c>
      <c r="J7" s="36" t="s">
        <v>8</v>
      </c>
      <c r="K7" s="36" t="s">
        <v>11</v>
      </c>
      <c r="L7" s="36" t="s">
        <v>8</v>
      </c>
      <c r="M7" s="36" t="s">
        <v>11</v>
      </c>
      <c r="N7" s="36" t="s">
        <v>8</v>
      </c>
      <c r="O7" s="36" t="s">
        <v>11</v>
      </c>
      <c r="P7" s="36" t="s">
        <v>8</v>
      </c>
      <c r="Q7" s="36" t="s">
        <v>11</v>
      </c>
      <c r="R7" s="36" t="s">
        <v>8</v>
      </c>
      <c r="S7" s="36" t="s">
        <v>11</v>
      </c>
      <c r="T7" s="36" t="s">
        <v>8</v>
      </c>
      <c r="U7" s="59"/>
      <c r="V7" s="64"/>
      <c r="W7" s="64"/>
      <c r="X7" s="64"/>
      <c r="Y7" s="64"/>
    </row>
    <row r="8" spans="1:25" ht="16.5" customHeight="1" hidden="1">
      <c r="A8" s="5" t="s">
        <v>50</v>
      </c>
      <c r="B8" s="13">
        <v>8662</v>
      </c>
      <c r="C8" s="13">
        <v>4534</v>
      </c>
      <c r="D8" s="13">
        <v>4128</v>
      </c>
      <c r="E8" s="13">
        <v>2721</v>
      </c>
      <c r="F8" s="13">
        <v>2439</v>
      </c>
      <c r="G8" s="13">
        <v>548</v>
      </c>
      <c r="H8" s="13">
        <v>792</v>
      </c>
      <c r="I8" s="13">
        <v>283</v>
      </c>
      <c r="J8" s="13">
        <v>136</v>
      </c>
      <c r="K8" s="13">
        <v>88</v>
      </c>
      <c r="L8" s="13">
        <v>28</v>
      </c>
      <c r="M8" s="13">
        <v>776</v>
      </c>
      <c r="N8" s="13">
        <v>555</v>
      </c>
      <c r="O8" s="13">
        <v>21</v>
      </c>
      <c r="P8" s="13">
        <v>50</v>
      </c>
      <c r="Q8" s="13">
        <v>95</v>
      </c>
      <c r="R8" s="13">
        <v>128</v>
      </c>
      <c r="S8" s="13">
        <v>2</v>
      </c>
      <c r="T8" s="13">
        <v>0</v>
      </c>
      <c r="U8" s="13">
        <v>1</v>
      </c>
      <c r="V8" s="13">
        <v>5540</v>
      </c>
      <c r="W8" s="13">
        <v>1183</v>
      </c>
      <c r="X8" s="14">
        <v>59.6</v>
      </c>
      <c r="Y8" s="14">
        <v>15.4</v>
      </c>
    </row>
    <row r="9" spans="1:25" ht="16.5" customHeight="1" hidden="1">
      <c r="A9" s="5" t="s">
        <v>52</v>
      </c>
      <c r="B9" s="15">
        <v>8822</v>
      </c>
      <c r="C9" s="15">
        <v>4631</v>
      </c>
      <c r="D9" s="15">
        <v>4191</v>
      </c>
      <c r="E9" s="15">
        <v>2763</v>
      </c>
      <c r="F9" s="15">
        <v>2395</v>
      </c>
      <c r="G9" s="15">
        <v>563</v>
      </c>
      <c r="H9" s="15">
        <v>921</v>
      </c>
      <c r="I9" s="15">
        <v>328</v>
      </c>
      <c r="J9" s="15">
        <v>165</v>
      </c>
      <c r="K9" s="15">
        <v>111</v>
      </c>
      <c r="L9" s="15">
        <v>34</v>
      </c>
      <c r="M9" s="15">
        <v>744</v>
      </c>
      <c r="N9" s="15">
        <v>495</v>
      </c>
      <c r="O9" s="15">
        <v>25</v>
      </c>
      <c r="P9" s="15">
        <v>68</v>
      </c>
      <c r="Q9" s="15">
        <v>96</v>
      </c>
      <c r="R9" s="15">
        <v>112</v>
      </c>
      <c r="S9" s="15">
        <v>1</v>
      </c>
      <c r="T9" s="15">
        <v>1</v>
      </c>
      <c r="U9" s="15">
        <v>3</v>
      </c>
      <c r="V9" s="15">
        <v>5510</v>
      </c>
      <c r="W9" s="15">
        <v>1104</v>
      </c>
      <c r="X9" s="16">
        <v>58.5</v>
      </c>
      <c r="Y9" s="16">
        <v>14.1</v>
      </c>
    </row>
    <row r="10" spans="1:25" ht="16.5" customHeight="1" hidden="1">
      <c r="A10" s="5" t="s">
        <v>53</v>
      </c>
      <c r="B10" s="17">
        <v>8776</v>
      </c>
      <c r="C10" s="17">
        <v>4625</v>
      </c>
      <c r="D10" s="17">
        <v>4151</v>
      </c>
      <c r="E10" s="17">
        <v>2722</v>
      </c>
      <c r="F10" s="17">
        <v>2363</v>
      </c>
      <c r="G10" s="17">
        <v>580</v>
      </c>
      <c r="H10" s="17">
        <v>924</v>
      </c>
      <c r="I10" s="17">
        <v>317</v>
      </c>
      <c r="J10" s="17">
        <v>139</v>
      </c>
      <c r="K10" s="17">
        <v>92</v>
      </c>
      <c r="L10" s="17">
        <v>26</v>
      </c>
      <c r="M10" s="17">
        <v>784</v>
      </c>
      <c r="N10" s="17">
        <v>513</v>
      </c>
      <c r="O10" s="17">
        <v>36</v>
      </c>
      <c r="P10" s="17">
        <v>70</v>
      </c>
      <c r="Q10" s="17">
        <v>94</v>
      </c>
      <c r="R10" s="17">
        <v>116</v>
      </c>
      <c r="S10" s="17">
        <v>0</v>
      </c>
      <c r="T10" s="17">
        <v>0</v>
      </c>
      <c r="U10" s="17">
        <v>1</v>
      </c>
      <c r="V10" s="17">
        <v>5429</v>
      </c>
      <c r="W10" s="17">
        <v>1149</v>
      </c>
      <c r="X10" s="16">
        <v>57.9</v>
      </c>
      <c r="Y10" s="18">
        <v>14.8</v>
      </c>
    </row>
    <row r="11" spans="1:26" ht="16.5" customHeight="1" hidden="1">
      <c r="A11" s="37" t="s">
        <v>54</v>
      </c>
      <c r="B11" s="17">
        <v>8652</v>
      </c>
      <c r="C11" s="17">
        <v>4587</v>
      </c>
      <c r="D11" s="17">
        <v>4065</v>
      </c>
      <c r="E11" s="17">
        <v>2596</v>
      </c>
      <c r="F11" s="17">
        <v>2311</v>
      </c>
      <c r="G11" s="17">
        <v>595</v>
      </c>
      <c r="H11" s="17">
        <v>888</v>
      </c>
      <c r="I11" s="17">
        <v>393</v>
      </c>
      <c r="J11" s="17">
        <v>177</v>
      </c>
      <c r="K11" s="17">
        <v>96</v>
      </c>
      <c r="L11" s="17">
        <v>26</v>
      </c>
      <c r="M11" s="17">
        <v>802</v>
      </c>
      <c r="N11" s="17">
        <v>517</v>
      </c>
      <c r="O11" s="17">
        <v>27</v>
      </c>
      <c r="P11" s="17">
        <v>57</v>
      </c>
      <c r="Q11" s="17">
        <v>77</v>
      </c>
      <c r="R11" s="17">
        <v>89</v>
      </c>
      <c r="S11" s="17">
        <v>1</v>
      </c>
      <c r="T11" s="17">
        <v>0</v>
      </c>
      <c r="U11" s="17">
        <v>1</v>
      </c>
      <c r="V11" s="17">
        <v>5379</v>
      </c>
      <c r="W11" s="17">
        <v>1181</v>
      </c>
      <c r="X11" s="16">
        <v>56.7</v>
      </c>
      <c r="Y11" s="18">
        <v>15.3</v>
      </c>
      <c r="Z11" s="10"/>
    </row>
    <row r="12" spans="1:36" ht="16.5" customHeight="1">
      <c r="A12" s="37" t="s">
        <v>56</v>
      </c>
      <c r="B12" s="17">
        <v>9026</v>
      </c>
      <c r="C12" s="17">
        <v>4630</v>
      </c>
      <c r="D12" s="17">
        <v>4396</v>
      </c>
      <c r="E12" s="17">
        <v>2662</v>
      </c>
      <c r="F12" s="17">
        <v>2523</v>
      </c>
      <c r="G12" s="17">
        <v>569</v>
      </c>
      <c r="H12" s="17">
        <v>956</v>
      </c>
      <c r="I12" s="17">
        <v>349</v>
      </c>
      <c r="J12" s="17">
        <v>145</v>
      </c>
      <c r="K12" s="17">
        <v>100</v>
      </c>
      <c r="L12" s="17">
        <v>31</v>
      </c>
      <c r="M12" s="17">
        <v>815</v>
      </c>
      <c r="N12" s="17">
        <v>546</v>
      </c>
      <c r="O12" s="17">
        <v>19</v>
      </c>
      <c r="P12" s="17">
        <v>61</v>
      </c>
      <c r="Q12" s="17">
        <v>115</v>
      </c>
      <c r="R12" s="17">
        <v>134</v>
      </c>
      <c r="S12" s="17">
        <v>1</v>
      </c>
      <c r="T12" s="17">
        <v>0</v>
      </c>
      <c r="U12" s="17">
        <v>2</v>
      </c>
      <c r="V12" s="17">
        <v>5580</v>
      </c>
      <c r="W12" s="17">
        <v>1230</v>
      </c>
      <c r="X12" s="16">
        <v>57.4</v>
      </c>
      <c r="Y12" s="18">
        <v>15.1</v>
      </c>
      <c r="Z12" s="11"/>
      <c r="AA12" s="68"/>
      <c r="AB12" s="68"/>
      <c r="AC12" s="68"/>
      <c r="AD12" s="68"/>
      <c r="AE12" s="68"/>
      <c r="AF12" s="68"/>
      <c r="AG12" s="68"/>
      <c r="AH12" s="68"/>
      <c r="AI12" s="11"/>
      <c r="AJ12" s="11"/>
    </row>
    <row r="13" spans="1:36" ht="16.5" customHeight="1">
      <c r="A13" s="37" t="s">
        <v>57</v>
      </c>
      <c r="B13" s="15">
        <v>8691</v>
      </c>
      <c r="C13" s="15">
        <v>4570</v>
      </c>
      <c r="D13" s="15">
        <v>4121</v>
      </c>
      <c r="E13" s="15">
        <v>2595</v>
      </c>
      <c r="F13" s="15">
        <v>2347</v>
      </c>
      <c r="G13" s="15">
        <v>606</v>
      </c>
      <c r="H13" s="15">
        <v>860</v>
      </c>
      <c r="I13" s="15">
        <v>310</v>
      </c>
      <c r="J13" s="15">
        <v>202</v>
      </c>
      <c r="K13" s="15">
        <v>75</v>
      </c>
      <c r="L13" s="15">
        <v>20</v>
      </c>
      <c r="M13" s="15">
        <v>886</v>
      </c>
      <c r="N13" s="15">
        <v>558</v>
      </c>
      <c r="O13" s="15">
        <v>22</v>
      </c>
      <c r="P13" s="15">
        <v>51</v>
      </c>
      <c r="Q13" s="15">
        <v>76</v>
      </c>
      <c r="R13" s="15">
        <v>82</v>
      </c>
      <c r="S13" s="15">
        <v>0</v>
      </c>
      <c r="T13" s="15">
        <v>1</v>
      </c>
      <c r="U13" s="15">
        <v>1</v>
      </c>
      <c r="V13" s="15">
        <v>5296</v>
      </c>
      <c r="W13" s="15">
        <v>1268</v>
      </c>
      <c r="X13" s="16">
        <v>56.9</v>
      </c>
      <c r="Y13" s="16">
        <v>16.6</v>
      </c>
      <c r="AA13" s="68"/>
      <c r="AB13" s="68"/>
      <c r="AC13" s="68"/>
      <c r="AD13" s="68"/>
      <c r="AE13" s="68"/>
      <c r="AF13" s="68"/>
      <c r="AG13" s="68"/>
      <c r="AH13" s="68"/>
      <c r="AI13" s="11"/>
      <c r="AJ13" s="11"/>
    </row>
    <row r="14" spans="1:36" ht="16.5" customHeight="1">
      <c r="A14" s="37" t="s">
        <v>60</v>
      </c>
      <c r="B14" s="15">
        <v>8549</v>
      </c>
      <c r="C14" s="15">
        <v>4437</v>
      </c>
      <c r="D14" s="15">
        <v>4112</v>
      </c>
      <c r="E14" s="15">
        <v>2486</v>
      </c>
      <c r="F14" s="15">
        <v>2391</v>
      </c>
      <c r="G14" s="15">
        <v>631</v>
      </c>
      <c r="H14" s="15">
        <v>822</v>
      </c>
      <c r="I14" s="15">
        <v>243</v>
      </c>
      <c r="J14" s="15">
        <v>186</v>
      </c>
      <c r="K14" s="15">
        <v>96</v>
      </c>
      <c r="L14" s="15">
        <v>25</v>
      </c>
      <c r="M14" s="15">
        <v>895</v>
      </c>
      <c r="N14" s="15">
        <v>581</v>
      </c>
      <c r="O14" s="15">
        <v>23</v>
      </c>
      <c r="P14" s="15">
        <v>30</v>
      </c>
      <c r="Q14" s="15">
        <v>63</v>
      </c>
      <c r="R14" s="15">
        <v>77</v>
      </c>
      <c r="S14" s="15">
        <v>0</v>
      </c>
      <c r="T14" s="15">
        <v>0</v>
      </c>
      <c r="U14" s="15">
        <v>4</v>
      </c>
      <c r="V14" s="15">
        <v>5173</v>
      </c>
      <c r="W14" s="15">
        <v>1313</v>
      </c>
      <c r="X14" s="16">
        <v>57</v>
      </c>
      <c r="Y14" s="16">
        <v>17.3</v>
      </c>
      <c r="AA14" s="68"/>
      <c r="AB14" s="68"/>
      <c r="AC14" s="68"/>
      <c r="AD14" s="68"/>
      <c r="AE14" s="68"/>
      <c r="AF14" s="68"/>
      <c r="AG14" s="68"/>
      <c r="AH14" s="68"/>
      <c r="AI14" s="11"/>
      <c r="AJ14" s="11"/>
    </row>
    <row r="15" spans="1:36" ht="16.5" customHeight="1">
      <c r="A15" s="37" t="s">
        <v>61</v>
      </c>
      <c r="B15" s="15">
        <v>8595</v>
      </c>
      <c r="C15" s="15">
        <v>4584</v>
      </c>
      <c r="D15" s="15">
        <v>4011</v>
      </c>
      <c r="E15" s="15">
        <v>2554</v>
      </c>
      <c r="F15" s="15">
        <v>2290</v>
      </c>
      <c r="G15" s="15">
        <v>625</v>
      </c>
      <c r="H15" s="15">
        <v>937</v>
      </c>
      <c r="I15" s="15">
        <v>330</v>
      </c>
      <c r="J15" s="15">
        <v>98</v>
      </c>
      <c r="K15" s="15">
        <v>72</v>
      </c>
      <c r="L15" s="15">
        <v>22</v>
      </c>
      <c r="M15" s="15">
        <v>919</v>
      </c>
      <c r="N15" s="15">
        <v>549</v>
      </c>
      <c r="O15" s="15">
        <v>8</v>
      </c>
      <c r="P15" s="15">
        <v>22</v>
      </c>
      <c r="Q15" s="15">
        <v>76</v>
      </c>
      <c r="R15" s="15">
        <v>93</v>
      </c>
      <c r="S15" s="15">
        <v>0</v>
      </c>
      <c r="T15" s="15">
        <v>0</v>
      </c>
      <c r="U15" s="15">
        <v>0</v>
      </c>
      <c r="V15" s="15">
        <v>5241</v>
      </c>
      <c r="W15" s="15">
        <v>1302</v>
      </c>
      <c r="X15" s="16">
        <v>56.4</v>
      </c>
      <c r="Y15" s="16">
        <v>17.1</v>
      </c>
      <c r="AA15" s="68"/>
      <c r="AB15" s="68"/>
      <c r="AC15" s="68"/>
      <c r="AD15" s="68"/>
      <c r="AE15" s="68"/>
      <c r="AF15" s="68"/>
      <c r="AG15" s="68"/>
      <c r="AH15" s="68"/>
      <c r="AI15" s="11"/>
      <c r="AJ15" s="11"/>
    </row>
    <row r="16" spans="1:36" ht="16.5" customHeight="1">
      <c r="A16" s="37" t="s">
        <v>62</v>
      </c>
      <c r="B16" s="15">
        <v>8229</v>
      </c>
      <c r="C16" s="15">
        <v>4518</v>
      </c>
      <c r="D16" s="15">
        <v>3711</v>
      </c>
      <c r="E16" s="15">
        <v>2552</v>
      </c>
      <c r="F16" s="15">
        <v>2133</v>
      </c>
      <c r="G16" s="15">
        <v>626</v>
      </c>
      <c r="H16" s="15">
        <v>815</v>
      </c>
      <c r="I16" s="15">
        <v>313</v>
      </c>
      <c r="J16" s="15">
        <v>158</v>
      </c>
      <c r="K16" s="15">
        <v>77</v>
      </c>
      <c r="L16" s="15">
        <v>14</v>
      </c>
      <c r="M16" s="15">
        <v>864</v>
      </c>
      <c r="N16" s="15">
        <v>508</v>
      </c>
      <c r="O16" s="15">
        <v>15</v>
      </c>
      <c r="P16" s="15">
        <v>23</v>
      </c>
      <c r="Q16" s="15">
        <v>68</v>
      </c>
      <c r="R16" s="15">
        <v>57</v>
      </c>
      <c r="S16" s="15">
        <v>3</v>
      </c>
      <c r="T16" s="15">
        <v>3</v>
      </c>
      <c r="U16" s="15">
        <v>0</v>
      </c>
      <c r="V16" s="15">
        <v>5131</v>
      </c>
      <c r="W16" s="15">
        <v>1217</v>
      </c>
      <c r="X16" s="16">
        <v>56.9</v>
      </c>
      <c r="Y16" s="16">
        <v>16.7</v>
      </c>
      <c r="AA16" s="68"/>
      <c r="AB16" s="68"/>
      <c r="AC16" s="68"/>
      <c r="AD16" s="68"/>
      <c r="AE16" s="68"/>
      <c r="AF16" s="68"/>
      <c r="AG16" s="68"/>
      <c r="AH16" s="68"/>
      <c r="AI16" s="11"/>
      <c r="AJ16" s="11"/>
    </row>
    <row r="17" spans="1:36" ht="16.5" customHeight="1">
      <c r="A17" s="37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6"/>
      <c r="Y17" s="16"/>
      <c r="AA17" s="42"/>
      <c r="AB17" s="42"/>
      <c r="AC17" s="42"/>
      <c r="AD17" s="42"/>
      <c r="AE17" s="42"/>
      <c r="AF17" s="42"/>
      <c r="AG17" s="42"/>
      <c r="AH17" s="42"/>
      <c r="AI17" s="11"/>
      <c r="AJ17" s="11"/>
    </row>
    <row r="18" spans="1:36" ht="16.5" customHeight="1">
      <c r="A18" s="37" t="s">
        <v>65</v>
      </c>
      <c r="B18" s="15">
        <f>SUM(B24:B34)</f>
        <v>8341</v>
      </c>
      <c r="C18" s="15">
        <f>SUM(C24:C34)</f>
        <v>4358</v>
      </c>
      <c r="D18" s="15">
        <f aca="true" t="shared" si="0" ref="D18:T18">SUM(D24:D34)</f>
        <v>3983</v>
      </c>
      <c r="E18" s="15">
        <f t="shared" si="0"/>
        <v>2457</v>
      </c>
      <c r="F18" s="15">
        <f t="shared" si="0"/>
        <v>2313</v>
      </c>
      <c r="G18" s="15">
        <f t="shared" si="0"/>
        <v>561</v>
      </c>
      <c r="H18" s="15">
        <f t="shared" si="0"/>
        <v>792</v>
      </c>
      <c r="I18" s="15">
        <f t="shared" si="0"/>
        <v>300</v>
      </c>
      <c r="J18" s="15">
        <f t="shared" si="0"/>
        <v>200</v>
      </c>
      <c r="K18" s="15">
        <f t="shared" si="0"/>
        <v>86</v>
      </c>
      <c r="L18" s="15">
        <f t="shared" si="0"/>
        <v>17</v>
      </c>
      <c r="M18" s="15">
        <f t="shared" si="0"/>
        <v>815</v>
      </c>
      <c r="N18" s="15">
        <f t="shared" si="0"/>
        <v>572</v>
      </c>
      <c r="O18" s="15">
        <f t="shared" si="0"/>
        <v>10</v>
      </c>
      <c r="P18" s="15">
        <f t="shared" si="0"/>
        <v>16</v>
      </c>
      <c r="Q18" s="15">
        <f t="shared" si="0"/>
        <v>129</v>
      </c>
      <c r="R18" s="15">
        <f t="shared" si="0"/>
        <v>73</v>
      </c>
      <c r="S18" s="15">
        <f t="shared" si="0"/>
        <v>0</v>
      </c>
      <c r="T18" s="15">
        <f t="shared" si="0"/>
        <v>0</v>
      </c>
      <c r="U18" s="15">
        <f>SUM(U24:U34)</f>
        <v>0</v>
      </c>
      <c r="V18" s="15">
        <f>SUM(V24:V34)</f>
        <v>5083</v>
      </c>
      <c r="W18" s="15">
        <v>1199</v>
      </c>
      <c r="X18" s="16">
        <f>ROUND((E18+F18)/B18*100,1)</f>
        <v>57.2</v>
      </c>
      <c r="Y18" s="16">
        <f>ROUND((M18+N18+U18)/B18*100,1)</f>
        <v>16.6</v>
      </c>
      <c r="AA18" s="44"/>
      <c r="AB18" s="44"/>
      <c r="AC18" s="44"/>
      <c r="AD18" s="44"/>
      <c r="AE18" s="44"/>
      <c r="AF18" s="44"/>
      <c r="AG18" s="44"/>
      <c r="AH18" s="44"/>
      <c r="AI18" s="11"/>
      <c r="AJ18" s="11"/>
    </row>
    <row r="19" spans="1:36" ht="16.5" customHeight="1">
      <c r="A19" s="37" t="s">
        <v>55</v>
      </c>
      <c r="B19" s="15"/>
      <c r="C19" s="15"/>
      <c r="D19" s="15"/>
      <c r="E19" s="19">
        <f>ROUND(E18/C18*100,1)</f>
        <v>56.4</v>
      </c>
      <c r="F19" s="20">
        <f>ROUND(F18/D18*100,1)</f>
        <v>58.1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6"/>
      <c r="Y19" s="16"/>
      <c r="AA19" s="45"/>
      <c r="AB19" s="45"/>
      <c r="AC19" s="45"/>
      <c r="AD19" s="45"/>
      <c r="AE19" s="45"/>
      <c r="AF19" s="45"/>
      <c r="AG19" s="45"/>
      <c r="AH19" s="45"/>
      <c r="AI19" s="45"/>
      <c r="AJ19" s="11"/>
    </row>
    <row r="20" spans="1:36" ht="16.5" customHeight="1">
      <c r="A20" s="37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6"/>
      <c r="Y20" s="16"/>
      <c r="AA20" s="45"/>
      <c r="AB20" s="45"/>
      <c r="AC20" s="45"/>
      <c r="AD20" s="45"/>
      <c r="AE20" s="45"/>
      <c r="AF20" s="45"/>
      <c r="AG20" s="45"/>
      <c r="AH20" s="45"/>
      <c r="AI20" s="45"/>
      <c r="AJ20" s="11"/>
    </row>
    <row r="21" spans="1:36" ht="16.5" customHeight="1">
      <c r="A21" s="37" t="s">
        <v>12</v>
      </c>
      <c r="B21" s="15">
        <f>SUM(C21,D21)</f>
        <v>6202</v>
      </c>
      <c r="C21" s="21">
        <v>3145</v>
      </c>
      <c r="D21" s="21">
        <v>3057</v>
      </c>
      <c r="E21" s="21">
        <v>1600</v>
      </c>
      <c r="F21" s="21">
        <v>1704</v>
      </c>
      <c r="G21" s="21">
        <v>397</v>
      </c>
      <c r="H21" s="21">
        <v>607</v>
      </c>
      <c r="I21" s="21">
        <v>252</v>
      </c>
      <c r="J21" s="21">
        <v>176</v>
      </c>
      <c r="K21" s="21">
        <v>86</v>
      </c>
      <c r="L21" s="21">
        <v>17</v>
      </c>
      <c r="M21" s="21">
        <v>734</v>
      </c>
      <c r="N21" s="21">
        <v>497</v>
      </c>
      <c r="O21" s="21">
        <v>9</v>
      </c>
      <c r="P21" s="21">
        <v>14</v>
      </c>
      <c r="Q21" s="21">
        <v>67</v>
      </c>
      <c r="R21" s="21">
        <v>42</v>
      </c>
      <c r="S21" s="21">
        <v>0</v>
      </c>
      <c r="T21" s="21">
        <v>0</v>
      </c>
      <c r="U21" s="21">
        <v>0</v>
      </c>
      <c r="V21" s="43">
        <v>3557</v>
      </c>
      <c r="W21" s="15" t="s">
        <v>51</v>
      </c>
      <c r="X21" s="16">
        <f aca="true" t="shared" si="1" ref="X21:X51">ROUND((E21+F21)/B21*100,1)</f>
        <v>53.3</v>
      </c>
      <c r="Y21" s="16">
        <f>ROUND((M21+N21+U21)/B21*100,1)</f>
        <v>19.8</v>
      </c>
      <c r="AA21" s="45"/>
      <c r="AB21" s="45"/>
      <c r="AC21" s="45"/>
      <c r="AD21" s="45"/>
      <c r="AE21" s="45"/>
      <c r="AF21" s="45"/>
      <c r="AG21" s="45"/>
      <c r="AH21" s="45"/>
      <c r="AI21" s="45"/>
      <c r="AJ21" s="11"/>
    </row>
    <row r="22" spans="1:36" ht="16.5" customHeight="1">
      <c r="A22" s="37" t="s">
        <v>13</v>
      </c>
      <c r="B22" s="15">
        <f>SUM(C22,D22)</f>
        <v>2139</v>
      </c>
      <c r="C22" s="21">
        <v>1213</v>
      </c>
      <c r="D22" s="21">
        <v>926</v>
      </c>
      <c r="E22" s="21">
        <v>857</v>
      </c>
      <c r="F22" s="21">
        <v>609</v>
      </c>
      <c r="G22" s="21">
        <v>164</v>
      </c>
      <c r="H22" s="21">
        <v>185</v>
      </c>
      <c r="I22" s="21">
        <v>48</v>
      </c>
      <c r="J22" s="21">
        <v>24</v>
      </c>
      <c r="K22" s="15">
        <v>0</v>
      </c>
      <c r="L22" s="15">
        <v>0</v>
      </c>
      <c r="M22" s="21">
        <v>81</v>
      </c>
      <c r="N22" s="21">
        <v>75</v>
      </c>
      <c r="O22" s="21">
        <v>1</v>
      </c>
      <c r="P22" s="21">
        <v>2</v>
      </c>
      <c r="Q22" s="21">
        <v>62</v>
      </c>
      <c r="R22" s="21">
        <v>31</v>
      </c>
      <c r="S22" s="21">
        <v>0</v>
      </c>
      <c r="T22" s="21">
        <v>0</v>
      </c>
      <c r="U22" s="15">
        <v>0</v>
      </c>
      <c r="V22" s="15">
        <v>1526</v>
      </c>
      <c r="W22" s="15" t="s">
        <v>45</v>
      </c>
      <c r="X22" s="16">
        <f t="shared" si="1"/>
        <v>68.5</v>
      </c>
      <c r="Y22" s="16">
        <f>ROUND((M22+N22+U22)/B22*100,1)</f>
        <v>7.3</v>
      </c>
      <c r="AA22" s="12"/>
      <c r="AB22" s="12"/>
      <c r="AC22" s="12"/>
      <c r="AD22" s="12"/>
      <c r="AE22" s="12"/>
      <c r="AF22" s="12"/>
      <c r="AG22" s="12"/>
      <c r="AH22" s="12"/>
      <c r="AI22" s="12"/>
      <c r="AJ22" s="11"/>
    </row>
    <row r="23" spans="1:25" ht="16.5" customHeight="1">
      <c r="A23" s="3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6"/>
      <c r="Y23" s="16"/>
    </row>
    <row r="24" spans="1:27" ht="16.5" customHeight="1">
      <c r="A24" s="37" t="s">
        <v>1</v>
      </c>
      <c r="B24" s="15">
        <f>SUM(C24:D24)</f>
        <v>5798</v>
      </c>
      <c r="C24" s="15">
        <v>2998</v>
      </c>
      <c r="D24" s="15">
        <v>2800</v>
      </c>
      <c r="E24" s="15">
        <v>2112</v>
      </c>
      <c r="F24" s="15">
        <v>1986</v>
      </c>
      <c r="G24" s="15">
        <v>308</v>
      </c>
      <c r="H24" s="15">
        <v>486</v>
      </c>
      <c r="I24" s="15">
        <v>253</v>
      </c>
      <c r="J24" s="15">
        <v>83</v>
      </c>
      <c r="K24" s="15">
        <v>43</v>
      </c>
      <c r="L24" s="15">
        <v>15</v>
      </c>
      <c r="M24" s="15">
        <v>169</v>
      </c>
      <c r="N24" s="15">
        <v>165</v>
      </c>
      <c r="O24" s="15">
        <v>6</v>
      </c>
      <c r="P24" s="15">
        <v>10</v>
      </c>
      <c r="Q24" s="15">
        <v>107</v>
      </c>
      <c r="R24" s="15">
        <v>55</v>
      </c>
      <c r="S24" s="15">
        <v>0</v>
      </c>
      <c r="T24" s="15">
        <v>0</v>
      </c>
      <c r="U24" s="15">
        <v>0</v>
      </c>
      <c r="V24" s="15">
        <v>4390</v>
      </c>
      <c r="W24" s="15" t="s">
        <v>27</v>
      </c>
      <c r="X24" s="16">
        <f t="shared" si="1"/>
        <v>70.7</v>
      </c>
      <c r="Y24" s="16">
        <f>ROUND((M24+N24+U24)/B24*100,1)</f>
        <v>5.8</v>
      </c>
      <c r="AA24" s="46"/>
    </row>
    <row r="25" spans="1:27" ht="16.5" customHeight="1">
      <c r="A25" s="37" t="s">
        <v>2</v>
      </c>
      <c r="B25" s="15">
        <f>SUM(C25:D25)</f>
        <v>223</v>
      </c>
      <c r="C25" s="15">
        <v>135</v>
      </c>
      <c r="D25" s="15">
        <v>88</v>
      </c>
      <c r="E25" s="15">
        <v>19</v>
      </c>
      <c r="F25" s="15">
        <v>11</v>
      </c>
      <c r="G25" s="15">
        <v>43</v>
      </c>
      <c r="H25" s="15">
        <v>27</v>
      </c>
      <c r="I25" s="15">
        <v>0</v>
      </c>
      <c r="J25" s="15">
        <v>0</v>
      </c>
      <c r="K25" s="15">
        <v>4</v>
      </c>
      <c r="L25" s="15">
        <v>1</v>
      </c>
      <c r="M25" s="15">
        <v>65</v>
      </c>
      <c r="N25" s="15">
        <v>47</v>
      </c>
      <c r="O25" s="15">
        <v>2</v>
      </c>
      <c r="P25" s="15">
        <v>2</v>
      </c>
      <c r="Q25" s="15">
        <v>2</v>
      </c>
      <c r="R25" s="15">
        <v>0</v>
      </c>
      <c r="S25" s="15">
        <v>0</v>
      </c>
      <c r="T25" s="15">
        <v>0</v>
      </c>
      <c r="U25" s="15">
        <v>0</v>
      </c>
      <c r="V25" s="15">
        <v>29</v>
      </c>
      <c r="W25" s="15" t="s">
        <v>27</v>
      </c>
      <c r="X25" s="16">
        <f t="shared" si="1"/>
        <v>13.5</v>
      </c>
      <c r="Y25" s="16">
        <f>ROUND((M25+N25+U25)/B25*100,1)</f>
        <v>50.2</v>
      </c>
      <c r="AA25" s="46"/>
    </row>
    <row r="26" spans="1:27" ht="16.5" customHeight="1">
      <c r="A26" s="37" t="s">
        <v>3</v>
      </c>
      <c r="B26" s="15">
        <f>SUM(C26:D26)</f>
        <v>662</v>
      </c>
      <c r="C26" s="15">
        <v>555</v>
      </c>
      <c r="D26" s="15">
        <v>107</v>
      </c>
      <c r="E26" s="15">
        <v>62</v>
      </c>
      <c r="F26" s="15">
        <v>10</v>
      </c>
      <c r="G26" s="15">
        <v>83</v>
      </c>
      <c r="H26" s="15">
        <v>30</v>
      </c>
      <c r="I26" s="15">
        <v>1</v>
      </c>
      <c r="J26" s="15">
        <v>0</v>
      </c>
      <c r="K26" s="15">
        <v>25</v>
      </c>
      <c r="L26" s="15">
        <v>0</v>
      </c>
      <c r="M26" s="15">
        <v>380</v>
      </c>
      <c r="N26" s="15">
        <v>66</v>
      </c>
      <c r="O26" s="15">
        <v>1</v>
      </c>
      <c r="P26" s="15">
        <v>0</v>
      </c>
      <c r="Q26" s="15">
        <v>3</v>
      </c>
      <c r="R26" s="15">
        <v>1</v>
      </c>
      <c r="S26" s="15">
        <v>0</v>
      </c>
      <c r="T26" s="15">
        <v>0</v>
      </c>
      <c r="U26" s="15">
        <v>0</v>
      </c>
      <c r="V26" s="15">
        <v>73</v>
      </c>
      <c r="W26" s="15" t="s">
        <v>27</v>
      </c>
      <c r="X26" s="16">
        <f t="shared" si="1"/>
        <v>10.9</v>
      </c>
      <c r="Y26" s="16">
        <f>ROUND((M26+N26+U26)/B26*100,1)</f>
        <v>67.4</v>
      </c>
      <c r="AA26" s="46"/>
    </row>
    <row r="27" spans="1:27" ht="16.5" customHeight="1">
      <c r="A27" s="37" t="s">
        <v>4</v>
      </c>
      <c r="B27" s="15">
        <f>SUM(C27:D27)</f>
        <v>454</v>
      </c>
      <c r="C27" s="15">
        <v>150</v>
      </c>
      <c r="D27" s="15">
        <v>304</v>
      </c>
      <c r="E27" s="15">
        <v>34</v>
      </c>
      <c r="F27" s="15">
        <v>57</v>
      </c>
      <c r="G27" s="15">
        <v>15</v>
      </c>
      <c r="H27" s="15">
        <v>30</v>
      </c>
      <c r="I27" s="15">
        <v>22</v>
      </c>
      <c r="J27" s="15">
        <v>76</v>
      </c>
      <c r="K27" s="15">
        <v>2</v>
      </c>
      <c r="L27" s="15">
        <v>1</v>
      </c>
      <c r="M27" s="15">
        <v>68</v>
      </c>
      <c r="N27" s="15">
        <v>136</v>
      </c>
      <c r="O27" s="15">
        <v>1</v>
      </c>
      <c r="P27" s="15">
        <v>0</v>
      </c>
      <c r="Q27" s="15">
        <v>8</v>
      </c>
      <c r="R27" s="15">
        <v>4</v>
      </c>
      <c r="S27" s="15">
        <v>0</v>
      </c>
      <c r="T27" s="15">
        <v>0</v>
      </c>
      <c r="U27" s="15">
        <v>0</v>
      </c>
      <c r="V27" s="15">
        <v>91</v>
      </c>
      <c r="W27" s="15" t="s">
        <v>27</v>
      </c>
      <c r="X27" s="16">
        <f t="shared" si="1"/>
        <v>20</v>
      </c>
      <c r="Y27" s="16">
        <f>ROUND((M27+N27+U27)/B27*100,1)</f>
        <v>44.9</v>
      </c>
      <c r="AA27" s="46"/>
    </row>
    <row r="28" spans="1:27" ht="16.5" customHeight="1">
      <c r="A28" s="37" t="s">
        <v>36</v>
      </c>
      <c r="B28" s="15">
        <f aca="true" t="shared" si="2" ref="B28:B48">SUM(C28:D28)</f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 t="s">
        <v>27</v>
      </c>
      <c r="X28" s="22" t="s">
        <v>42</v>
      </c>
      <c r="Y28" s="16" t="s">
        <v>42</v>
      </c>
      <c r="AA28" s="46"/>
    </row>
    <row r="29" spans="1:27" ht="16.5" customHeight="1">
      <c r="A29" s="37" t="s">
        <v>14</v>
      </c>
      <c r="B29" s="15">
        <f t="shared" si="2"/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 t="s">
        <v>27</v>
      </c>
      <c r="X29" s="22" t="s">
        <v>42</v>
      </c>
      <c r="Y29" s="16" t="s">
        <v>42</v>
      </c>
      <c r="AA29" s="46"/>
    </row>
    <row r="30" spans="1:27" ht="16.5" customHeight="1">
      <c r="A30" s="37" t="s">
        <v>44</v>
      </c>
      <c r="B30" s="15">
        <f t="shared" si="2"/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 t="s">
        <v>27</v>
      </c>
      <c r="X30" s="22" t="s">
        <v>42</v>
      </c>
      <c r="Y30" s="16" t="s">
        <v>42</v>
      </c>
      <c r="AA30" s="46"/>
    </row>
    <row r="31" spans="1:27" ht="16.5" customHeight="1">
      <c r="A31" s="37" t="s">
        <v>43</v>
      </c>
      <c r="B31" s="15">
        <f t="shared" si="2"/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 t="s">
        <v>27</v>
      </c>
      <c r="X31" s="22" t="s">
        <v>42</v>
      </c>
      <c r="Y31" s="16" t="s">
        <v>42</v>
      </c>
      <c r="AA31" s="46"/>
    </row>
    <row r="32" spans="1:27" ht="16.5" customHeight="1">
      <c r="A32" s="37" t="s">
        <v>40</v>
      </c>
      <c r="B32" s="15">
        <f t="shared" si="2"/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 t="s">
        <v>27</v>
      </c>
      <c r="X32" s="22" t="s">
        <v>42</v>
      </c>
      <c r="Y32" s="16" t="s">
        <v>42</v>
      </c>
      <c r="AA32" s="46"/>
    </row>
    <row r="33" spans="1:27" ht="16.5" customHeight="1">
      <c r="A33" s="37" t="s">
        <v>6</v>
      </c>
      <c r="B33" s="15">
        <f t="shared" si="2"/>
        <v>239</v>
      </c>
      <c r="C33" s="15">
        <v>115</v>
      </c>
      <c r="D33" s="15">
        <v>124</v>
      </c>
      <c r="E33" s="15">
        <v>88</v>
      </c>
      <c r="F33" s="15">
        <v>96</v>
      </c>
      <c r="G33" s="15">
        <v>10</v>
      </c>
      <c r="H33" s="15">
        <v>16</v>
      </c>
      <c r="I33" s="15">
        <v>11</v>
      </c>
      <c r="J33" s="15">
        <v>7</v>
      </c>
      <c r="K33" s="15">
        <v>2</v>
      </c>
      <c r="L33" s="15">
        <v>0</v>
      </c>
      <c r="M33" s="15">
        <v>0</v>
      </c>
      <c r="N33" s="15">
        <v>1</v>
      </c>
      <c r="O33" s="15">
        <v>0</v>
      </c>
      <c r="P33" s="15">
        <v>0</v>
      </c>
      <c r="Q33" s="15">
        <v>4</v>
      </c>
      <c r="R33" s="15">
        <v>4</v>
      </c>
      <c r="S33" s="15">
        <v>0</v>
      </c>
      <c r="T33" s="15">
        <v>0</v>
      </c>
      <c r="U33" s="15">
        <v>0</v>
      </c>
      <c r="V33" s="15">
        <v>205</v>
      </c>
      <c r="W33" s="15" t="s">
        <v>27</v>
      </c>
      <c r="X33" s="16">
        <f t="shared" si="1"/>
        <v>77</v>
      </c>
      <c r="Y33" s="16">
        <f>ROUND((M33+N33+U33)/B33*100,1)</f>
        <v>0.4</v>
      </c>
      <c r="AA33" s="46"/>
    </row>
    <row r="34" spans="1:27" ht="16.5" customHeight="1">
      <c r="A34" s="37" t="s">
        <v>7</v>
      </c>
      <c r="B34" s="15">
        <f t="shared" si="2"/>
        <v>965</v>
      </c>
      <c r="C34" s="15">
        <v>405</v>
      </c>
      <c r="D34" s="15">
        <v>560</v>
      </c>
      <c r="E34" s="15">
        <v>142</v>
      </c>
      <c r="F34" s="15">
        <v>153</v>
      </c>
      <c r="G34" s="15">
        <v>102</v>
      </c>
      <c r="H34" s="15">
        <v>203</v>
      </c>
      <c r="I34" s="15">
        <v>13</v>
      </c>
      <c r="J34" s="15">
        <v>34</v>
      </c>
      <c r="K34" s="15">
        <v>10</v>
      </c>
      <c r="L34" s="15">
        <v>0</v>
      </c>
      <c r="M34" s="15">
        <v>133</v>
      </c>
      <c r="N34" s="15">
        <v>157</v>
      </c>
      <c r="O34" s="15">
        <v>0</v>
      </c>
      <c r="P34" s="15">
        <v>4</v>
      </c>
      <c r="Q34" s="15">
        <v>5</v>
      </c>
      <c r="R34" s="15">
        <v>9</v>
      </c>
      <c r="S34" s="15">
        <v>0</v>
      </c>
      <c r="T34" s="15">
        <v>0</v>
      </c>
      <c r="U34" s="15">
        <v>0</v>
      </c>
      <c r="V34" s="15">
        <v>295</v>
      </c>
      <c r="W34" s="15" t="s">
        <v>27</v>
      </c>
      <c r="X34" s="16">
        <f t="shared" si="1"/>
        <v>30.6</v>
      </c>
      <c r="Y34" s="16">
        <f>ROUND((M34+N34+U34)/B34*100,1)</f>
        <v>30.1</v>
      </c>
      <c r="AA34" s="46"/>
    </row>
    <row r="35" spans="1:25" ht="16.5" customHeight="1">
      <c r="A35" s="37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6"/>
      <c r="Y35" s="16"/>
    </row>
    <row r="36" spans="1:25" ht="16.5" customHeight="1">
      <c r="A36" s="37" t="s">
        <v>15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</row>
    <row r="37" spans="1:25" ht="16.5" customHeight="1">
      <c r="A37" s="40" t="s">
        <v>16</v>
      </c>
      <c r="B37" s="15">
        <f>SUM(B38:B48)</f>
        <v>8167</v>
      </c>
      <c r="C37" s="15">
        <f aca="true" t="shared" si="3" ref="C37:V37">SUM(C38:C48)</f>
        <v>4249</v>
      </c>
      <c r="D37" s="15">
        <f t="shared" si="3"/>
        <v>3918</v>
      </c>
      <c r="E37" s="15">
        <f t="shared" si="3"/>
        <v>2450</v>
      </c>
      <c r="F37" s="15">
        <f t="shared" si="3"/>
        <v>2308</v>
      </c>
      <c r="G37" s="15">
        <f t="shared" si="3"/>
        <v>546</v>
      </c>
      <c r="H37" s="15">
        <f t="shared" si="3"/>
        <v>780</v>
      </c>
      <c r="I37" s="15">
        <f t="shared" si="3"/>
        <v>296</v>
      </c>
      <c r="J37" s="15">
        <f t="shared" si="3"/>
        <v>198</v>
      </c>
      <c r="K37" s="15">
        <f t="shared" si="3"/>
        <v>79</v>
      </c>
      <c r="L37" s="15">
        <f t="shared" si="3"/>
        <v>17</v>
      </c>
      <c r="M37" s="15">
        <f t="shared" si="3"/>
        <v>760</v>
      </c>
      <c r="N37" s="15">
        <f t="shared" si="3"/>
        <v>533</v>
      </c>
      <c r="O37" s="15">
        <f t="shared" si="3"/>
        <v>5</v>
      </c>
      <c r="P37" s="15">
        <f t="shared" si="3"/>
        <v>13</v>
      </c>
      <c r="Q37" s="15">
        <f t="shared" si="3"/>
        <v>113</v>
      </c>
      <c r="R37" s="15">
        <f t="shared" si="3"/>
        <v>69</v>
      </c>
      <c r="S37" s="15">
        <f t="shared" si="3"/>
        <v>0</v>
      </c>
      <c r="T37" s="15">
        <f t="shared" si="3"/>
        <v>0</v>
      </c>
      <c r="U37" s="15">
        <f t="shared" si="3"/>
        <v>0</v>
      </c>
      <c r="V37" s="15">
        <f t="shared" si="3"/>
        <v>5073</v>
      </c>
      <c r="W37" s="15" t="s">
        <v>27</v>
      </c>
      <c r="X37" s="16">
        <f t="shared" si="1"/>
        <v>58.3</v>
      </c>
      <c r="Y37" s="16">
        <f>ROUND((M37+N37+U37)/B37*100,1)</f>
        <v>15.8</v>
      </c>
    </row>
    <row r="38" spans="1:25" ht="16.5" customHeight="1">
      <c r="A38" s="40" t="s">
        <v>1</v>
      </c>
      <c r="B38" s="15">
        <f t="shared" si="2"/>
        <v>5670</v>
      </c>
      <c r="C38" s="15">
        <v>2919</v>
      </c>
      <c r="D38" s="15">
        <v>2751</v>
      </c>
      <c r="E38" s="15">
        <v>2106</v>
      </c>
      <c r="F38" s="15">
        <v>1981</v>
      </c>
      <c r="G38" s="15">
        <v>296</v>
      </c>
      <c r="H38" s="15">
        <v>477</v>
      </c>
      <c r="I38" s="15">
        <v>249</v>
      </c>
      <c r="J38" s="15">
        <v>82</v>
      </c>
      <c r="K38" s="15">
        <v>37</v>
      </c>
      <c r="L38" s="15">
        <v>15</v>
      </c>
      <c r="M38" s="15">
        <v>134</v>
      </c>
      <c r="N38" s="15">
        <v>138</v>
      </c>
      <c r="O38" s="15">
        <v>2</v>
      </c>
      <c r="P38" s="15">
        <v>7</v>
      </c>
      <c r="Q38" s="15">
        <v>95</v>
      </c>
      <c r="R38" s="15">
        <v>51</v>
      </c>
      <c r="S38" s="15">
        <v>0</v>
      </c>
      <c r="T38" s="15">
        <v>0</v>
      </c>
      <c r="U38" s="15">
        <v>0</v>
      </c>
      <c r="V38" s="15">
        <v>4381</v>
      </c>
      <c r="W38" s="15" t="s">
        <v>27</v>
      </c>
      <c r="X38" s="16">
        <f t="shared" si="1"/>
        <v>72.1</v>
      </c>
      <c r="Y38" s="16">
        <f>ROUND((M38+N38+U38)/B38*100,1)</f>
        <v>4.8</v>
      </c>
    </row>
    <row r="39" spans="1:25" ht="16.5" customHeight="1">
      <c r="A39" s="40" t="s">
        <v>2</v>
      </c>
      <c r="B39" s="15">
        <f t="shared" si="2"/>
        <v>223</v>
      </c>
      <c r="C39" s="15">
        <v>135</v>
      </c>
      <c r="D39" s="15">
        <v>88</v>
      </c>
      <c r="E39" s="15">
        <v>19</v>
      </c>
      <c r="F39" s="15">
        <v>11</v>
      </c>
      <c r="G39" s="15">
        <v>43</v>
      </c>
      <c r="H39" s="15">
        <v>27</v>
      </c>
      <c r="I39" s="15">
        <v>0</v>
      </c>
      <c r="J39" s="15">
        <v>0</v>
      </c>
      <c r="K39" s="15">
        <v>4</v>
      </c>
      <c r="L39" s="15">
        <v>1</v>
      </c>
      <c r="M39" s="15">
        <v>65</v>
      </c>
      <c r="N39" s="15">
        <v>47</v>
      </c>
      <c r="O39" s="15">
        <v>2</v>
      </c>
      <c r="P39" s="15">
        <v>2</v>
      </c>
      <c r="Q39" s="15">
        <v>2</v>
      </c>
      <c r="R39" s="15">
        <v>0</v>
      </c>
      <c r="S39" s="15">
        <v>0</v>
      </c>
      <c r="T39" s="15">
        <v>0</v>
      </c>
      <c r="U39" s="15">
        <v>0</v>
      </c>
      <c r="V39" s="15">
        <v>29</v>
      </c>
      <c r="W39" s="15" t="s">
        <v>27</v>
      </c>
      <c r="X39" s="16">
        <f t="shared" si="1"/>
        <v>13.5</v>
      </c>
      <c r="Y39" s="16">
        <f>ROUND((M39+N39+U39)/B39*100,1)</f>
        <v>50.2</v>
      </c>
    </row>
    <row r="40" spans="1:25" ht="16.5" customHeight="1">
      <c r="A40" s="40" t="s">
        <v>3</v>
      </c>
      <c r="B40" s="15">
        <f t="shared" si="2"/>
        <v>646</v>
      </c>
      <c r="C40" s="15">
        <v>542</v>
      </c>
      <c r="D40" s="15">
        <v>104</v>
      </c>
      <c r="E40" s="15">
        <v>61</v>
      </c>
      <c r="F40" s="15">
        <v>10</v>
      </c>
      <c r="G40" s="15">
        <v>82</v>
      </c>
      <c r="H40" s="15">
        <v>30</v>
      </c>
      <c r="I40" s="15">
        <v>1</v>
      </c>
      <c r="J40" s="15">
        <v>0</v>
      </c>
      <c r="K40" s="15">
        <v>25</v>
      </c>
      <c r="L40" s="15">
        <v>0</v>
      </c>
      <c r="M40" s="15">
        <v>369</v>
      </c>
      <c r="N40" s="15">
        <v>63</v>
      </c>
      <c r="O40" s="15">
        <v>1</v>
      </c>
      <c r="P40" s="15">
        <v>0</v>
      </c>
      <c r="Q40" s="15">
        <v>3</v>
      </c>
      <c r="R40" s="15">
        <v>1</v>
      </c>
      <c r="S40" s="15">
        <v>0</v>
      </c>
      <c r="T40" s="15">
        <v>0</v>
      </c>
      <c r="U40" s="15">
        <v>0</v>
      </c>
      <c r="V40" s="15">
        <v>72</v>
      </c>
      <c r="W40" s="15" t="s">
        <v>27</v>
      </c>
      <c r="X40" s="16">
        <f t="shared" si="1"/>
        <v>11</v>
      </c>
      <c r="Y40" s="16">
        <f>ROUND((M40+N40+U40)/B40*100,1)</f>
        <v>66.9</v>
      </c>
    </row>
    <row r="41" spans="1:25" ht="16.5" customHeight="1">
      <c r="A41" s="40" t="s">
        <v>4</v>
      </c>
      <c r="B41" s="15">
        <f t="shared" si="2"/>
        <v>424</v>
      </c>
      <c r="C41" s="15">
        <v>133</v>
      </c>
      <c r="D41" s="15">
        <v>291</v>
      </c>
      <c r="E41" s="15">
        <v>34</v>
      </c>
      <c r="F41" s="15">
        <v>57</v>
      </c>
      <c r="G41" s="15">
        <v>13</v>
      </c>
      <c r="H41" s="15">
        <v>27</v>
      </c>
      <c r="I41" s="15">
        <v>22</v>
      </c>
      <c r="J41" s="15">
        <v>75</v>
      </c>
      <c r="K41" s="15">
        <v>1</v>
      </c>
      <c r="L41" s="15">
        <v>1</v>
      </c>
      <c r="M41" s="15">
        <v>59</v>
      </c>
      <c r="N41" s="15">
        <v>127</v>
      </c>
      <c r="O41" s="15">
        <v>0</v>
      </c>
      <c r="P41" s="15">
        <v>0</v>
      </c>
      <c r="Q41" s="15">
        <v>4</v>
      </c>
      <c r="R41" s="15">
        <v>4</v>
      </c>
      <c r="S41" s="15">
        <v>0</v>
      </c>
      <c r="T41" s="15">
        <v>0</v>
      </c>
      <c r="U41" s="15">
        <v>0</v>
      </c>
      <c r="V41" s="15">
        <v>91</v>
      </c>
      <c r="W41" s="15" t="s">
        <v>27</v>
      </c>
      <c r="X41" s="16">
        <f t="shared" si="1"/>
        <v>21.5</v>
      </c>
      <c r="Y41" s="16">
        <f>ROUND((M41+N41+U41)/B41*100,1)</f>
        <v>43.9</v>
      </c>
    </row>
    <row r="42" spans="1:25" ht="16.5" customHeight="1">
      <c r="A42" s="40" t="s">
        <v>36</v>
      </c>
      <c r="B42" s="15">
        <f t="shared" si="2"/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 t="s">
        <v>27</v>
      </c>
      <c r="X42" s="22" t="s">
        <v>42</v>
      </c>
      <c r="Y42" s="22" t="s">
        <v>42</v>
      </c>
    </row>
    <row r="43" spans="1:25" ht="16.5" customHeight="1">
      <c r="A43" s="40" t="s">
        <v>14</v>
      </c>
      <c r="B43" s="15">
        <f t="shared" si="2"/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 t="s">
        <v>27</v>
      </c>
      <c r="X43" s="22" t="s">
        <v>42</v>
      </c>
      <c r="Y43" s="22" t="s">
        <v>42</v>
      </c>
    </row>
    <row r="44" spans="1:25" ht="16.5" customHeight="1">
      <c r="A44" s="40" t="s">
        <v>5</v>
      </c>
      <c r="B44" s="15">
        <f t="shared" si="2"/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 t="s">
        <v>27</v>
      </c>
      <c r="X44" s="22" t="s">
        <v>42</v>
      </c>
      <c r="Y44" s="22" t="s">
        <v>42</v>
      </c>
    </row>
    <row r="45" spans="1:25" ht="16.5" customHeight="1">
      <c r="A45" s="40" t="s">
        <v>43</v>
      </c>
      <c r="B45" s="15">
        <f t="shared" si="2"/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 t="s">
        <v>27</v>
      </c>
      <c r="X45" s="22" t="s">
        <v>42</v>
      </c>
      <c r="Y45" s="22" t="s">
        <v>42</v>
      </c>
    </row>
    <row r="46" spans="1:25" ht="16.5" customHeight="1">
      <c r="A46" s="40" t="s">
        <v>40</v>
      </c>
      <c r="B46" s="15">
        <f t="shared" si="2"/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 t="s">
        <v>27</v>
      </c>
      <c r="X46" s="22" t="s">
        <v>42</v>
      </c>
      <c r="Y46" s="22" t="s">
        <v>42</v>
      </c>
    </row>
    <row r="47" spans="1:25" ht="16.5" customHeight="1">
      <c r="A47" s="40" t="s">
        <v>6</v>
      </c>
      <c r="B47" s="15">
        <f t="shared" si="2"/>
        <v>239</v>
      </c>
      <c r="C47" s="15">
        <v>115</v>
      </c>
      <c r="D47" s="15">
        <v>124</v>
      </c>
      <c r="E47" s="15">
        <v>88</v>
      </c>
      <c r="F47" s="15">
        <v>96</v>
      </c>
      <c r="G47" s="15">
        <v>10</v>
      </c>
      <c r="H47" s="15">
        <v>16</v>
      </c>
      <c r="I47" s="15">
        <v>11</v>
      </c>
      <c r="J47" s="15">
        <v>7</v>
      </c>
      <c r="K47" s="15">
        <v>2</v>
      </c>
      <c r="L47" s="15">
        <v>0</v>
      </c>
      <c r="M47" s="15">
        <v>0</v>
      </c>
      <c r="N47" s="15">
        <v>1</v>
      </c>
      <c r="O47" s="15">
        <v>0</v>
      </c>
      <c r="P47" s="15">
        <v>0</v>
      </c>
      <c r="Q47" s="15">
        <v>4</v>
      </c>
      <c r="R47" s="15">
        <v>4</v>
      </c>
      <c r="S47" s="15">
        <v>0</v>
      </c>
      <c r="T47" s="15">
        <v>0</v>
      </c>
      <c r="U47" s="15">
        <v>0</v>
      </c>
      <c r="V47" s="15">
        <v>205</v>
      </c>
      <c r="W47" s="15" t="s">
        <v>27</v>
      </c>
      <c r="X47" s="16">
        <f t="shared" si="1"/>
        <v>77</v>
      </c>
      <c r="Y47" s="16">
        <f>ROUND((M47+N47+U47)/B47*100,1)</f>
        <v>0.4</v>
      </c>
    </row>
    <row r="48" spans="1:25" ht="16.5" customHeight="1">
      <c r="A48" s="40" t="s">
        <v>7</v>
      </c>
      <c r="B48" s="15">
        <f t="shared" si="2"/>
        <v>965</v>
      </c>
      <c r="C48" s="15">
        <v>405</v>
      </c>
      <c r="D48" s="15">
        <v>560</v>
      </c>
      <c r="E48" s="15">
        <v>142</v>
      </c>
      <c r="F48" s="15">
        <v>153</v>
      </c>
      <c r="G48" s="15">
        <v>102</v>
      </c>
      <c r="H48" s="15">
        <v>203</v>
      </c>
      <c r="I48" s="15">
        <v>13</v>
      </c>
      <c r="J48" s="15">
        <v>34</v>
      </c>
      <c r="K48" s="15">
        <v>10</v>
      </c>
      <c r="L48" s="15">
        <v>0</v>
      </c>
      <c r="M48" s="15">
        <v>133</v>
      </c>
      <c r="N48" s="15">
        <v>157</v>
      </c>
      <c r="O48" s="15">
        <v>0</v>
      </c>
      <c r="P48" s="15">
        <v>4</v>
      </c>
      <c r="Q48" s="15">
        <v>5</v>
      </c>
      <c r="R48" s="15">
        <v>9</v>
      </c>
      <c r="S48" s="15">
        <v>0</v>
      </c>
      <c r="T48" s="15">
        <v>0</v>
      </c>
      <c r="U48" s="15">
        <v>0</v>
      </c>
      <c r="V48" s="15">
        <v>295</v>
      </c>
      <c r="W48" s="15" t="s">
        <v>27</v>
      </c>
      <c r="X48" s="16">
        <f t="shared" si="1"/>
        <v>30.6</v>
      </c>
      <c r="Y48" s="16">
        <f>ROUND((M48+N48+U48)/B48*100,1)</f>
        <v>30.1</v>
      </c>
    </row>
    <row r="49" spans="1:25" ht="16.5" customHeight="1">
      <c r="A49" s="4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8"/>
      <c r="Y49" s="18"/>
    </row>
    <row r="50" spans="1:25" ht="16.5" customHeight="1">
      <c r="A50" s="40" t="s">
        <v>17</v>
      </c>
      <c r="B50" s="15">
        <f>SUM(B51:B61)</f>
        <v>174</v>
      </c>
      <c r="C50" s="15">
        <f aca="true" t="shared" si="4" ref="C50:V50">SUM(C51:C61)</f>
        <v>109</v>
      </c>
      <c r="D50" s="15">
        <f t="shared" si="4"/>
        <v>65</v>
      </c>
      <c r="E50" s="15">
        <f t="shared" si="4"/>
        <v>7</v>
      </c>
      <c r="F50" s="15">
        <f t="shared" si="4"/>
        <v>5</v>
      </c>
      <c r="G50" s="15">
        <f t="shared" si="4"/>
        <v>15</v>
      </c>
      <c r="H50" s="15">
        <f t="shared" si="4"/>
        <v>12</v>
      </c>
      <c r="I50" s="15">
        <f t="shared" si="4"/>
        <v>4</v>
      </c>
      <c r="J50" s="15">
        <f t="shared" si="4"/>
        <v>2</v>
      </c>
      <c r="K50" s="15">
        <f t="shared" si="4"/>
        <v>7</v>
      </c>
      <c r="L50" s="15">
        <f t="shared" si="4"/>
        <v>0</v>
      </c>
      <c r="M50" s="15">
        <f t="shared" si="4"/>
        <v>55</v>
      </c>
      <c r="N50" s="15">
        <f t="shared" si="4"/>
        <v>39</v>
      </c>
      <c r="O50" s="15">
        <f t="shared" si="4"/>
        <v>5</v>
      </c>
      <c r="P50" s="15">
        <f t="shared" si="4"/>
        <v>3</v>
      </c>
      <c r="Q50" s="15">
        <f t="shared" si="4"/>
        <v>16</v>
      </c>
      <c r="R50" s="15">
        <f t="shared" si="4"/>
        <v>4</v>
      </c>
      <c r="S50" s="15">
        <f t="shared" si="4"/>
        <v>0</v>
      </c>
      <c r="T50" s="15">
        <f t="shared" si="4"/>
        <v>0</v>
      </c>
      <c r="U50" s="15">
        <f t="shared" si="4"/>
        <v>0</v>
      </c>
      <c r="V50" s="15">
        <f t="shared" si="4"/>
        <v>10</v>
      </c>
      <c r="W50" s="15" t="s">
        <v>27</v>
      </c>
      <c r="X50" s="16">
        <f t="shared" si="1"/>
        <v>6.9</v>
      </c>
      <c r="Y50" s="16">
        <f>ROUND((M50+N50+U50)/B50*100,1)</f>
        <v>54</v>
      </c>
    </row>
    <row r="51" spans="1:25" ht="16.5" customHeight="1">
      <c r="A51" s="40" t="s">
        <v>1</v>
      </c>
      <c r="B51" s="15">
        <f aca="true" t="shared" si="5" ref="B51:V51">B24-B38</f>
        <v>128</v>
      </c>
      <c r="C51" s="15">
        <f t="shared" si="5"/>
        <v>79</v>
      </c>
      <c r="D51" s="15">
        <f t="shared" si="5"/>
        <v>49</v>
      </c>
      <c r="E51" s="15">
        <f t="shared" si="5"/>
        <v>6</v>
      </c>
      <c r="F51" s="15">
        <f t="shared" si="5"/>
        <v>5</v>
      </c>
      <c r="G51" s="15">
        <f t="shared" si="5"/>
        <v>12</v>
      </c>
      <c r="H51" s="15">
        <f t="shared" si="5"/>
        <v>9</v>
      </c>
      <c r="I51" s="15">
        <f t="shared" si="5"/>
        <v>4</v>
      </c>
      <c r="J51" s="15">
        <f t="shared" si="5"/>
        <v>1</v>
      </c>
      <c r="K51" s="15">
        <f t="shared" si="5"/>
        <v>6</v>
      </c>
      <c r="L51" s="15">
        <f t="shared" si="5"/>
        <v>0</v>
      </c>
      <c r="M51" s="15">
        <f t="shared" si="5"/>
        <v>35</v>
      </c>
      <c r="N51" s="15">
        <f t="shared" si="5"/>
        <v>27</v>
      </c>
      <c r="O51" s="15">
        <f t="shared" si="5"/>
        <v>4</v>
      </c>
      <c r="P51" s="15">
        <f t="shared" si="5"/>
        <v>3</v>
      </c>
      <c r="Q51" s="15">
        <f t="shared" si="5"/>
        <v>12</v>
      </c>
      <c r="R51" s="15">
        <f t="shared" si="5"/>
        <v>4</v>
      </c>
      <c r="S51" s="15">
        <f t="shared" si="5"/>
        <v>0</v>
      </c>
      <c r="T51" s="15">
        <f t="shared" si="5"/>
        <v>0</v>
      </c>
      <c r="U51" s="15">
        <f t="shared" si="5"/>
        <v>0</v>
      </c>
      <c r="V51" s="15">
        <f t="shared" si="5"/>
        <v>9</v>
      </c>
      <c r="W51" s="15" t="s">
        <v>27</v>
      </c>
      <c r="X51" s="16">
        <f t="shared" si="1"/>
        <v>8.6</v>
      </c>
      <c r="Y51" s="16">
        <f>ROUND((M51+N51+U51)/B51*100,1)</f>
        <v>48.4</v>
      </c>
    </row>
    <row r="52" spans="1:25" ht="16.5" customHeight="1">
      <c r="A52" s="40" t="s">
        <v>2</v>
      </c>
      <c r="B52" s="15">
        <f aca="true" t="shared" si="6" ref="B52:N61">B25-B39</f>
        <v>0</v>
      </c>
      <c r="C52" s="15">
        <f t="shared" si="6"/>
        <v>0</v>
      </c>
      <c r="D52" s="15">
        <f t="shared" si="6"/>
        <v>0</v>
      </c>
      <c r="E52" s="15">
        <f t="shared" si="6"/>
        <v>0</v>
      </c>
      <c r="F52" s="15">
        <f t="shared" si="6"/>
        <v>0</v>
      </c>
      <c r="G52" s="15">
        <f t="shared" si="6"/>
        <v>0</v>
      </c>
      <c r="H52" s="15">
        <f t="shared" si="6"/>
        <v>0</v>
      </c>
      <c r="I52" s="15">
        <f t="shared" si="6"/>
        <v>0</v>
      </c>
      <c r="J52" s="15">
        <f t="shared" si="6"/>
        <v>0</v>
      </c>
      <c r="K52" s="15">
        <f t="shared" si="6"/>
        <v>0</v>
      </c>
      <c r="L52" s="15">
        <f t="shared" si="6"/>
        <v>0</v>
      </c>
      <c r="M52" s="15">
        <f t="shared" si="6"/>
        <v>0</v>
      </c>
      <c r="N52" s="15">
        <f t="shared" si="6"/>
        <v>0</v>
      </c>
      <c r="O52" s="15">
        <f aca="true" t="shared" si="7" ref="O52:V61">O25-O39</f>
        <v>0</v>
      </c>
      <c r="P52" s="15">
        <f t="shared" si="7"/>
        <v>0</v>
      </c>
      <c r="Q52" s="15">
        <f t="shared" si="7"/>
        <v>0</v>
      </c>
      <c r="R52" s="15">
        <f t="shared" si="7"/>
        <v>0</v>
      </c>
      <c r="S52" s="15">
        <f t="shared" si="7"/>
        <v>0</v>
      </c>
      <c r="T52" s="15">
        <f t="shared" si="7"/>
        <v>0</v>
      </c>
      <c r="U52" s="15">
        <f t="shared" si="7"/>
        <v>0</v>
      </c>
      <c r="V52" s="15">
        <f t="shared" si="7"/>
        <v>0</v>
      </c>
      <c r="W52" s="15" t="s">
        <v>27</v>
      </c>
      <c r="X52" s="22" t="s">
        <v>42</v>
      </c>
      <c r="Y52" s="22" t="s">
        <v>42</v>
      </c>
    </row>
    <row r="53" spans="1:25" ht="16.5" customHeight="1">
      <c r="A53" s="40" t="s">
        <v>3</v>
      </c>
      <c r="B53" s="15">
        <f>B26-B40</f>
        <v>16</v>
      </c>
      <c r="C53" s="15">
        <f t="shared" si="6"/>
        <v>13</v>
      </c>
      <c r="D53" s="15">
        <f t="shared" si="6"/>
        <v>3</v>
      </c>
      <c r="E53" s="15">
        <f t="shared" si="6"/>
        <v>1</v>
      </c>
      <c r="F53" s="15">
        <f t="shared" si="6"/>
        <v>0</v>
      </c>
      <c r="G53" s="15">
        <f t="shared" si="6"/>
        <v>1</v>
      </c>
      <c r="H53" s="15">
        <f t="shared" si="6"/>
        <v>0</v>
      </c>
      <c r="I53" s="15">
        <f t="shared" si="6"/>
        <v>0</v>
      </c>
      <c r="J53" s="15">
        <f t="shared" si="6"/>
        <v>0</v>
      </c>
      <c r="K53" s="15">
        <f t="shared" si="6"/>
        <v>0</v>
      </c>
      <c r="L53" s="15">
        <f t="shared" si="6"/>
        <v>0</v>
      </c>
      <c r="M53" s="15">
        <f t="shared" si="6"/>
        <v>11</v>
      </c>
      <c r="N53" s="15">
        <f t="shared" si="6"/>
        <v>3</v>
      </c>
      <c r="O53" s="15">
        <f t="shared" si="7"/>
        <v>0</v>
      </c>
      <c r="P53" s="15">
        <f t="shared" si="7"/>
        <v>0</v>
      </c>
      <c r="Q53" s="15">
        <f t="shared" si="7"/>
        <v>0</v>
      </c>
      <c r="R53" s="15">
        <f t="shared" si="7"/>
        <v>0</v>
      </c>
      <c r="S53" s="15">
        <f t="shared" si="7"/>
        <v>0</v>
      </c>
      <c r="T53" s="15">
        <f t="shared" si="7"/>
        <v>0</v>
      </c>
      <c r="U53" s="15">
        <f t="shared" si="7"/>
        <v>0</v>
      </c>
      <c r="V53" s="15">
        <f t="shared" si="7"/>
        <v>1</v>
      </c>
      <c r="W53" s="15" t="s">
        <v>27</v>
      </c>
      <c r="X53" s="16">
        <f>ROUND((E53+F53)/B53*100,1)</f>
        <v>6.3</v>
      </c>
      <c r="Y53" s="16">
        <f>ROUND((M53+N53+U53)/B53*100,1)</f>
        <v>87.5</v>
      </c>
    </row>
    <row r="54" spans="1:25" ht="16.5" customHeight="1">
      <c r="A54" s="40" t="s">
        <v>4</v>
      </c>
      <c r="B54" s="15">
        <f>B27-B41</f>
        <v>30</v>
      </c>
      <c r="C54" s="15">
        <f t="shared" si="6"/>
        <v>17</v>
      </c>
      <c r="D54" s="15">
        <f t="shared" si="6"/>
        <v>13</v>
      </c>
      <c r="E54" s="15">
        <f t="shared" si="6"/>
        <v>0</v>
      </c>
      <c r="F54" s="15">
        <f t="shared" si="6"/>
        <v>0</v>
      </c>
      <c r="G54" s="15">
        <f t="shared" si="6"/>
        <v>2</v>
      </c>
      <c r="H54" s="15">
        <f t="shared" si="6"/>
        <v>3</v>
      </c>
      <c r="I54" s="15">
        <f t="shared" si="6"/>
        <v>0</v>
      </c>
      <c r="J54" s="15">
        <f t="shared" si="6"/>
        <v>1</v>
      </c>
      <c r="K54" s="15">
        <f t="shared" si="6"/>
        <v>1</v>
      </c>
      <c r="L54" s="15">
        <f t="shared" si="6"/>
        <v>0</v>
      </c>
      <c r="M54" s="15">
        <f t="shared" si="6"/>
        <v>9</v>
      </c>
      <c r="N54" s="15">
        <f t="shared" si="6"/>
        <v>9</v>
      </c>
      <c r="O54" s="15">
        <f t="shared" si="7"/>
        <v>1</v>
      </c>
      <c r="P54" s="15">
        <f t="shared" si="7"/>
        <v>0</v>
      </c>
      <c r="Q54" s="15">
        <f t="shared" si="7"/>
        <v>4</v>
      </c>
      <c r="R54" s="15">
        <f t="shared" si="7"/>
        <v>0</v>
      </c>
      <c r="S54" s="15">
        <f t="shared" si="7"/>
        <v>0</v>
      </c>
      <c r="T54" s="15">
        <f t="shared" si="7"/>
        <v>0</v>
      </c>
      <c r="U54" s="15">
        <f t="shared" si="7"/>
        <v>0</v>
      </c>
      <c r="V54" s="15">
        <f t="shared" si="7"/>
        <v>0</v>
      </c>
      <c r="W54" s="15" t="s">
        <v>27</v>
      </c>
      <c r="X54" s="22" t="s">
        <v>42</v>
      </c>
      <c r="Y54" s="16">
        <f>ROUND((M54+N54+U54)/B54*100,1)</f>
        <v>60</v>
      </c>
    </row>
    <row r="55" spans="1:25" ht="16.5" customHeight="1">
      <c r="A55" s="40" t="s">
        <v>36</v>
      </c>
      <c r="B55" s="15">
        <f t="shared" si="6"/>
        <v>0</v>
      </c>
      <c r="C55" s="15">
        <f t="shared" si="6"/>
        <v>0</v>
      </c>
      <c r="D55" s="15">
        <f t="shared" si="6"/>
        <v>0</v>
      </c>
      <c r="E55" s="15">
        <f t="shared" si="6"/>
        <v>0</v>
      </c>
      <c r="F55" s="15">
        <f t="shared" si="6"/>
        <v>0</v>
      </c>
      <c r="G55" s="15">
        <f t="shared" si="6"/>
        <v>0</v>
      </c>
      <c r="H55" s="15">
        <f t="shared" si="6"/>
        <v>0</v>
      </c>
      <c r="I55" s="15">
        <f t="shared" si="6"/>
        <v>0</v>
      </c>
      <c r="J55" s="15">
        <f t="shared" si="6"/>
        <v>0</v>
      </c>
      <c r="K55" s="15">
        <f t="shared" si="6"/>
        <v>0</v>
      </c>
      <c r="L55" s="15">
        <f t="shared" si="6"/>
        <v>0</v>
      </c>
      <c r="M55" s="15">
        <f t="shared" si="6"/>
        <v>0</v>
      </c>
      <c r="N55" s="15">
        <f t="shared" si="6"/>
        <v>0</v>
      </c>
      <c r="O55" s="15">
        <f t="shared" si="7"/>
        <v>0</v>
      </c>
      <c r="P55" s="15">
        <f t="shared" si="7"/>
        <v>0</v>
      </c>
      <c r="Q55" s="15">
        <f t="shared" si="7"/>
        <v>0</v>
      </c>
      <c r="R55" s="15">
        <f t="shared" si="7"/>
        <v>0</v>
      </c>
      <c r="S55" s="15">
        <f t="shared" si="7"/>
        <v>0</v>
      </c>
      <c r="T55" s="15">
        <f t="shared" si="7"/>
        <v>0</v>
      </c>
      <c r="U55" s="15">
        <f t="shared" si="7"/>
        <v>0</v>
      </c>
      <c r="V55" s="15">
        <f t="shared" si="7"/>
        <v>0</v>
      </c>
      <c r="W55" s="15" t="s">
        <v>27</v>
      </c>
      <c r="X55" s="22" t="s">
        <v>42</v>
      </c>
      <c r="Y55" s="22" t="s">
        <v>42</v>
      </c>
    </row>
    <row r="56" spans="1:25" ht="16.5" customHeight="1">
      <c r="A56" s="40" t="s">
        <v>14</v>
      </c>
      <c r="B56" s="15">
        <f t="shared" si="6"/>
        <v>0</v>
      </c>
      <c r="C56" s="15">
        <f t="shared" si="6"/>
        <v>0</v>
      </c>
      <c r="D56" s="15">
        <f t="shared" si="6"/>
        <v>0</v>
      </c>
      <c r="E56" s="15">
        <f t="shared" si="6"/>
        <v>0</v>
      </c>
      <c r="F56" s="15">
        <f t="shared" si="6"/>
        <v>0</v>
      </c>
      <c r="G56" s="15">
        <f t="shared" si="6"/>
        <v>0</v>
      </c>
      <c r="H56" s="15">
        <f t="shared" si="6"/>
        <v>0</v>
      </c>
      <c r="I56" s="15">
        <f t="shared" si="6"/>
        <v>0</v>
      </c>
      <c r="J56" s="15">
        <f t="shared" si="6"/>
        <v>0</v>
      </c>
      <c r="K56" s="15">
        <f t="shared" si="6"/>
        <v>0</v>
      </c>
      <c r="L56" s="15">
        <f t="shared" si="6"/>
        <v>0</v>
      </c>
      <c r="M56" s="15">
        <f t="shared" si="6"/>
        <v>0</v>
      </c>
      <c r="N56" s="15">
        <f t="shared" si="6"/>
        <v>0</v>
      </c>
      <c r="O56" s="15">
        <f t="shared" si="7"/>
        <v>0</v>
      </c>
      <c r="P56" s="15">
        <f t="shared" si="7"/>
        <v>0</v>
      </c>
      <c r="Q56" s="15">
        <f t="shared" si="7"/>
        <v>0</v>
      </c>
      <c r="R56" s="15">
        <f t="shared" si="7"/>
        <v>0</v>
      </c>
      <c r="S56" s="15">
        <f t="shared" si="7"/>
        <v>0</v>
      </c>
      <c r="T56" s="15">
        <f t="shared" si="7"/>
        <v>0</v>
      </c>
      <c r="U56" s="15">
        <f t="shared" si="7"/>
        <v>0</v>
      </c>
      <c r="V56" s="15">
        <f t="shared" si="7"/>
        <v>0</v>
      </c>
      <c r="W56" s="15" t="s">
        <v>27</v>
      </c>
      <c r="X56" s="22" t="s">
        <v>42</v>
      </c>
      <c r="Y56" s="22" t="s">
        <v>42</v>
      </c>
    </row>
    <row r="57" spans="1:25" ht="16.5" customHeight="1">
      <c r="A57" s="40" t="s">
        <v>5</v>
      </c>
      <c r="B57" s="15">
        <f t="shared" si="6"/>
        <v>0</v>
      </c>
      <c r="C57" s="15">
        <f t="shared" si="6"/>
        <v>0</v>
      </c>
      <c r="D57" s="15">
        <f t="shared" si="6"/>
        <v>0</v>
      </c>
      <c r="E57" s="15">
        <f t="shared" si="6"/>
        <v>0</v>
      </c>
      <c r="F57" s="15">
        <f t="shared" si="6"/>
        <v>0</v>
      </c>
      <c r="G57" s="15">
        <f t="shared" si="6"/>
        <v>0</v>
      </c>
      <c r="H57" s="15">
        <f t="shared" si="6"/>
        <v>0</v>
      </c>
      <c r="I57" s="15">
        <f t="shared" si="6"/>
        <v>0</v>
      </c>
      <c r="J57" s="15">
        <f t="shared" si="6"/>
        <v>0</v>
      </c>
      <c r="K57" s="15">
        <f t="shared" si="6"/>
        <v>0</v>
      </c>
      <c r="L57" s="15">
        <f t="shared" si="6"/>
        <v>0</v>
      </c>
      <c r="M57" s="15">
        <f t="shared" si="6"/>
        <v>0</v>
      </c>
      <c r="N57" s="15">
        <f t="shared" si="6"/>
        <v>0</v>
      </c>
      <c r="O57" s="15">
        <f t="shared" si="7"/>
        <v>0</v>
      </c>
      <c r="P57" s="15">
        <f t="shared" si="7"/>
        <v>0</v>
      </c>
      <c r="Q57" s="15">
        <f t="shared" si="7"/>
        <v>0</v>
      </c>
      <c r="R57" s="15">
        <f t="shared" si="7"/>
        <v>0</v>
      </c>
      <c r="S57" s="15">
        <f t="shared" si="7"/>
        <v>0</v>
      </c>
      <c r="T57" s="15">
        <f t="shared" si="7"/>
        <v>0</v>
      </c>
      <c r="U57" s="15">
        <f t="shared" si="7"/>
        <v>0</v>
      </c>
      <c r="V57" s="15">
        <f t="shared" si="7"/>
        <v>0</v>
      </c>
      <c r="W57" s="15" t="s">
        <v>27</v>
      </c>
      <c r="X57" s="22" t="s">
        <v>42</v>
      </c>
      <c r="Y57" s="22" t="s">
        <v>42</v>
      </c>
    </row>
    <row r="58" spans="1:25" ht="16.5" customHeight="1">
      <c r="A58" s="40" t="s">
        <v>43</v>
      </c>
      <c r="B58" s="15">
        <f t="shared" si="6"/>
        <v>0</v>
      </c>
      <c r="C58" s="15">
        <f t="shared" si="6"/>
        <v>0</v>
      </c>
      <c r="D58" s="15">
        <f t="shared" si="6"/>
        <v>0</v>
      </c>
      <c r="E58" s="15">
        <f t="shared" si="6"/>
        <v>0</v>
      </c>
      <c r="F58" s="15">
        <f t="shared" si="6"/>
        <v>0</v>
      </c>
      <c r="G58" s="15">
        <f t="shared" si="6"/>
        <v>0</v>
      </c>
      <c r="H58" s="15">
        <f t="shared" si="6"/>
        <v>0</v>
      </c>
      <c r="I58" s="15">
        <f t="shared" si="6"/>
        <v>0</v>
      </c>
      <c r="J58" s="15">
        <f t="shared" si="6"/>
        <v>0</v>
      </c>
      <c r="K58" s="15">
        <f t="shared" si="6"/>
        <v>0</v>
      </c>
      <c r="L58" s="15">
        <f t="shared" si="6"/>
        <v>0</v>
      </c>
      <c r="M58" s="15">
        <f t="shared" si="6"/>
        <v>0</v>
      </c>
      <c r="N58" s="15">
        <f t="shared" si="6"/>
        <v>0</v>
      </c>
      <c r="O58" s="15">
        <f t="shared" si="7"/>
        <v>0</v>
      </c>
      <c r="P58" s="15">
        <f t="shared" si="7"/>
        <v>0</v>
      </c>
      <c r="Q58" s="15">
        <f t="shared" si="7"/>
        <v>0</v>
      </c>
      <c r="R58" s="15">
        <f t="shared" si="7"/>
        <v>0</v>
      </c>
      <c r="S58" s="15">
        <f t="shared" si="7"/>
        <v>0</v>
      </c>
      <c r="T58" s="15">
        <f t="shared" si="7"/>
        <v>0</v>
      </c>
      <c r="U58" s="15">
        <f t="shared" si="7"/>
        <v>0</v>
      </c>
      <c r="V58" s="15">
        <f t="shared" si="7"/>
        <v>0</v>
      </c>
      <c r="W58" s="15" t="s">
        <v>27</v>
      </c>
      <c r="X58" s="22" t="s">
        <v>42</v>
      </c>
      <c r="Y58" s="22" t="s">
        <v>42</v>
      </c>
    </row>
    <row r="59" spans="1:25" ht="16.5" customHeight="1">
      <c r="A59" s="40" t="s">
        <v>41</v>
      </c>
      <c r="B59" s="15">
        <f t="shared" si="6"/>
        <v>0</v>
      </c>
      <c r="C59" s="15">
        <f t="shared" si="6"/>
        <v>0</v>
      </c>
      <c r="D59" s="15">
        <f t="shared" si="6"/>
        <v>0</v>
      </c>
      <c r="E59" s="15">
        <f t="shared" si="6"/>
        <v>0</v>
      </c>
      <c r="F59" s="15">
        <f t="shared" si="6"/>
        <v>0</v>
      </c>
      <c r="G59" s="15">
        <f t="shared" si="6"/>
        <v>0</v>
      </c>
      <c r="H59" s="15">
        <f t="shared" si="6"/>
        <v>0</v>
      </c>
      <c r="I59" s="15">
        <f t="shared" si="6"/>
        <v>0</v>
      </c>
      <c r="J59" s="15">
        <f t="shared" si="6"/>
        <v>0</v>
      </c>
      <c r="K59" s="15">
        <f t="shared" si="6"/>
        <v>0</v>
      </c>
      <c r="L59" s="15">
        <f t="shared" si="6"/>
        <v>0</v>
      </c>
      <c r="M59" s="15">
        <f t="shared" si="6"/>
        <v>0</v>
      </c>
      <c r="N59" s="15">
        <f t="shared" si="6"/>
        <v>0</v>
      </c>
      <c r="O59" s="15">
        <f t="shared" si="7"/>
        <v>0</v>
      </c>
      <c r="P59" s="15">
        <f t="shared" si="7"/>
        <v>0</v>
      </c>
      <c r="Q59" s="15">
        <f t="shared" si="7"/>
        <v>0</v>
      </c>
      <c r="R59" s="15">
        <f t="shared" si="7"/>
        <v>0</v>
      </c>
      <c r="S59" s="15">
        <f t="shared" si="7"/>
        <v>0</v>
      </c>
      <c r="T59" s="15">
        <f t="shared" si="7"/>
        <v>0</v>
      </c>
      <c r="U59" s="15">
        <f t="shared" si="7"/>
        <v>0</v>
      </c>
      <c r="V59" s="15">
        <f t="shared" si="7"/>
        <v>0</v>
      </c>
      <c r="W59" s="15" t="s">
        <v>27</v>
      </c>
      <c r="X59" s="22" t="s">
        <v>42</v>
      </c>
      <c r="Y59" s="22" t="s">
        <v>42</v>
      </c>
    </row>
    <row r="60" spans="1:25" ht="16.5" customHeight="1">
      <c r="A60" s="40" t="s">
        <v>6</v>
      </c>
      <c r="B60" s="15">
        <f>B33-B47</f>
        <v>0</v>
      </c>
      <c r="C60" s="15">
        <f t="shared" si="6"/>
        <v>0</v>
      </c>
      <c r="D60" s="15">
        <f t="shared" si="6"/>
        <v>0</v>
      </c>
      <c r="E60" s="15">
        <f t="shared" si="6"/>
        <v>0</v>
      </c>
      <c r="F60" s="15">
        <f t="shared" si="6"/>
        <v>0</v>
      </c>
      <c r="G60" s="15">
        <f t="shared" si="6"/>
        <v>0</v>
      </c>
      <c r="H60" s="15">
        <f t="shared" si="6"/>
        <v>0</v>
      </c>
      <c r="I60" s="15">
        <f t="shared" si="6"/>
        <v>0</v>
      </c>
      <c r="J60" s="15">
        <f t="shared" si="6"/>
        <v>0</v>
      </c>
      <c r="K60" s="15">
        <f t="shared" si="6"/>
        <v>0</v>
      </c>
      <c r="L60" s="15">
        <f t="shared" si="6"/>
        <v>0</v>
      </c>
      <c r="M60" s="15">
        <f t="shared" si="6"/>
        <v>0</v>
      </c>
      <c r="N60" s="15">
        <f t="shared" si="6"/>
        <v>0</v>
      </c>
      <c r="O60" s="15">
        <f t="shared" si="7"/>
        <v>0</v>
      </c>
      <c r="P60" s="15">
        <f t="shared" si="7"/>
        <v>0</v>
      </c>
      <c r="Q60" s="15">
        <f t="shared" si="7"/>
        <v>0</v>
      </c>
      <c r="R60" s="15">
        <f t="shared" si="7"/>
        <v>0</v>
      </c>
      <c r="S60" s="15">
        <f t="shared" si="7"/>
        <v>0</v>
      </c>
      <c r="T60" s="15">
        <f t="shared" si="7"/>
        <v>0</v>
      </c>
      <c r="U60" s="15">
        <f t="shared" si="7"/>
        <v>0</v>
      </c>
      <c r="V60" s="15">
        <f t="shared" si="7"/>
        <v>0</v>
      </c>
      <c r="W60" s="15" t="s">
        <v>27</v>
      </c>
      <c r="X60" s="22" t="s">
        <v>42</v>
      </c>
      <c r="Y60" s="22" t="s">
        <v>42</v>
      </c>
    </row>
    <row r="61" spans="1:25" ht="16.5" customHeight="1">
      <c r="A61" s="41" t="s">
        <v>7</v>
      </c>
      <c r="B61" s="23">
        <f>B34-B48</f>
        <v>0</v>
      </c>
      <c r="C61" s="23">
        <f t="shared" si="6"/>
        <v>0</v>
      </c>
      <c r="D61" s="23">
        <f t="shared" si="6"/>
        <v>0</v>
      </c>
      <c r="E61" s="23">
        <f t="shared" si="6"/>
        <v>0</v>
      </c>
      <c r="F61" s="23">
        <f t="shared" si="6"/>
        <v>0</v>
      </c>
      <c r="G61" s="23">
        <f t="shared" si="6"/>
        <v>0</v>
      </c>
      <c r="H61" s="23">
        <f t="shared" si="6"/>
        <v>0</v>
      </c>
      <c r="I61" s="23">
        <f t="shared" si="6"/>
        <v>0</v>
      </c>
      <c r="J61" s="23">
        <f t="shared" si="6"/>
        <v>0</v>
      </c>
      <c r="K61" s="23">
        <f t="shared" si="6"/>
        <v>0</v>
      </c>
      <c r="L61" s="23">
        <f t="shared" si="6"/>
        <v>0</v>
      </c>
      <c r="M61" s="23">
        <f t="shared" si="6"/>
        <v>0</v>
      </c>
      <c r="N61" s="23">
        <f t="shared" si="6"/>
        <v>0</v>
      </c>
      <c r="O61" s="23">
        <f t="shared" si="7"/>
        <v>0</v>
      </c>
      <c r="P61" s="23">
        <f t="shared" si="7"/>
        <v>0</v>
      </c>
      <c r="Q61" s="23">
        <f t="shared" si="7"/>
        <v>0</v>
      </c>
      <c r="R61" s="23">
        <f t="shared" si="7"/>
        <v>0</v>
      </c>
      <c r="S61" s="23">
        <f t="shared" si="7"/>
        <v>0</v>
      </c>
      <c r="T61" s="23">
        <f t="shared" si="7"/>
        <v>0</v>
      </c>
      <c r="U61" s="23">
        <f t="shared" si="7"/>
        <v>0</v>
      </c>
      <c r="V61" s="23">
        <f t="shared" si="7"/>
        <v>0</v>
      </c>
      <c r="W61" s="23" t="s">
        <v>45</v>
      </c>
      <c r="X61" s="23" t="s">
        <v>42</v>
      </c>
      <c r="Y61" s="24" t="s">
        <v>42</v>
      </c>
    </row>
    <row r="62" spans="1:25" ht="16.5" customHeight="1">
      <c r="A62" s="2"/>
      <c r="B62" s="1"/>
      <c r="C62" s="1"/>
      <c r="D62" s="1"/>
      <c r="E62" s="1"/>
      <c r="F62" s="1"/>
      <c r="G62" s="1"/>
      <c r="H62" s="1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7"/>
      <c r="W62" s="6"/>
      <c r="X62" s="8"/>
      <c r="Y62" s="8"/>
    </row>
  </sheetData>
  <sheetProtection/>
  <mergeCells count="24">
    <mergeCell ref="V2:Y2"/>
    <mergeCell ref="AG12:AG16"/>
    <mergeCell ref="AH12:AH16"/>
    <mergeCell ref="AA12:AA16"/>
    <mergeCell ref="AB12:AB16"/>
    <mergeCell ref="AC12:AC16"/>
    <mergeCell ref="AD12:AD16"/>
    <mergeCell ref="AE12:AE16"/>
    <mergeCell ref="AF12:AF16"/>
    <mergeCell ref="Y5:Y7"/>
    <mergeCell ref="Q3:R5"/>
    <mergeCell ref="O3:P5"/>
    <mergeCell ref="B3:D5"/>
    <mergeCell ref="E3:F5"/>
    <mergeCell ref="G3:H5"/>
    <mergeCell ref="I3:J5"/>
    <mergeCell ref="K3:L5"/>
    <mergeCell ref="M3:N5"/>
    <mergeCell ref="U4:U7"/>
    <mergeCell ref="S3:T5"/>
    <mergeCell ref="X5:X7"/>
    <mergeCell ref="V4:V7"/>
    <mergeCell ref="W4:W7"/>
    <mergeCell ref="U3:W3"/>
  </mergeCells>
  <printOptions/>
  <pageMargins left="0.4330708661417323" right="0.1968503937007874" top="0.4724409448818898" bottom="0.3937007874015748" header="0" footer="0.3937007874015748"/>
  <pageSetup firstPageNumber="19" useFirstPageNumber="1" horizontalDpi="600" verticalDpi="600" orientation="portrait" paperSize="9" scale="90" r:id="rId1"/>
  <headerFooter alignWithMargins="0">
    <oddFooter>&amp;C&amp;"ＭＳ 明朝,標準"&amp;12- 19 -</oddFooter>
  </headerFooter>
  <ignoredErrors>
    <ignoredError sqref="X3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2018-07-27T07:46:22Z</cp:lastPrinted>
  <dcterms:created xsi:type="dcterms:W3CDTF">2002-07-02T23:57:35Z</dcterms:created>
  <dcterms:modified xsi:type="dcterms:W3CDTF">2018-08-01T05:45:25Z</dcterms:modified>
  <cp:category/>
  <cp:version/>
  <cp:contentType/>
  <cp:contentStatus/>
</cp:coreProperties>
</file>