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P:\13321_統計調査課\02分析担当\【産業連関表】\令和２年表\HP\分析ツール\"/>
    </mc:Choice>
  </mc:AlternateContent>
  <xr:revisionPtr revIDLastSave="0" documentId="13_ncr:1_{77307058-59D0-40F0-A797-683F7185947E}" xr6:coauthVersionLast="47" xr6:coauthVersionMax="47" xr10:uidLastSave="{00000000-0000-0000-0000-000000000000}"/>
  <bookViews>
    <workbookView xWindow="-108" yWindow="-108" windowWidth="30936" windowHeight="16776" tabRatio="898" xr2:uid="{00000000-000D-0000-FFFF-FFFF00000000}"/>
  </bookViews>
  <sheets>
    <sheet name="【はじめに】" sheetId="33183" r:id="rId1"/>
    <sheet name="【使い方】" sheetId="33192" r:id="rId2"/>
    <sheet name="Ⅰフロー図" sheetId="33186" r:id="rId3"/>
    <sheet name="Ⅱ入力シート" sheetId="33185" r:id="rId4"/>
    <sheet name="部門分類表" sheetId="33198" r:id="rId5"/>
    <sheet name="Ⅲ一次波及" sheetId="16" r:id="rId6"/>
    <sheet name="Ⅳ一次附属" sheetId="33184" r:id="rId7"/>
    <sheet name="Ⅴ二次波及" sheetId="33181" r:id="rId8"/>
    <sheet name="【最終結果】" sheetId="33196" r:id="rId9"/>
    <sheet name="Ⅵ取引基本表" sheetId="2" r:id="rId10"/>
    <sheet name="Ⅶ投入係数表" sheetId="33180" r:id="rId11"/>
    <sheet name="Ⅷ逆行列係数表" sheetId="3" r:id="rId12"/>
    <sheet name="Ⅸ自給率" sheetId="4" r:id="rId13"/>
    <sheet name="Ⅹ雇用者所得率・雇用者数" sheetId="1" r:id="rId14"/>
    <sheet name="Ⅺ民間消費支出" sheetId="33182" r:id="rId15"/>
  </sheets>
  <definedNames>
    <definedName name="_xlnm._FilterDatabase" localSheetId="4" hidden="1">部門分類表!$A$5:$K$5</definedName>
    <definedName name="_xlnm.Print_Area" localSheetId="0">【はじめに】!$A$1:$M$54</definedName>
    <definedName name="_xlnm.Print_Area" localSheetId="8">【最終結果】!$B$1:$H$42</definedName>
    <definedName name="_xlnm.Print_Area" localSheetId="1">【使い方】!$A$1:$S$155</definedName>
    <definedName name="_xlnm.Print_Area" localSheetId="2">Ⅰフロー図!$A$1:$N$24</definedName>
    <definedName name="_xlnm.Print_Area" localSheetId="3">Ⅱ入力シート!$A$1:$Z$78</definedName>
    <definedName name="_xlnm.Print_Area" localSheetId="5">Ⅲ一次波及!$A$1:$BD$48</definedName>
    <definedName name="_xlnm.Print_Area" localSheetId="6">Ⅳ一次附属!$A$1:$AO$113</definedName>
    <definedName name="_xlnm.Print_Area" localSheetId="7">Ⅴ二次波及!$A$1:$CB$44</definedName>
    <definedName name="_xlnm.Print_Area" localSheetId="9">Ⅵ取引基本表!$A$1:$AZ$53</definedName>
    <definedName name="_xlnm.Print_Area" localSheetId="10">Ⅶ投入係数表!$A$1:$AO$53</definedName>
    <definedName name="_xlnm.Print_Area" localSheetId="11">Ⅷ逆行列係数表!$A$1:$AP$46</definedName>
    <definedName name="_xlnm.Print_Area" localSheetId="12">Ⅸ自給率!$A$1:$F$44</definedName>
    <definedName name="_xlnm.Print_Area" localSheetId="13">Ⅹ雇用者所得率・雇用者数!$A$1:$I$43</definedName>
    <definedName name="_xlnm.Print_Area" localSheetId="14">Ⅺ民間消費支出!$A$1:$E$44</definedName>
    <definedName name="_xlnm.Print_Area" localSheetId="4">部門分類表!$A$1:$K$479</definedName>
    <definedName name="_xlnm.Print_Titles" localSheetId="5">Ⅲ一次波及!$A:$C</definedName>
    <definedName name="_xlnm.Print_Titles" localSheetId="7">Ⅴ二次波及!$A:$B</definedName>
    <definedName name="_xlnm.Print_Titles" localSheetId="9">Ⅵ取引基本表!$A:$B</definedName>
    <definedName name="_xlnm.Print_Titles" localSheetId="4">部門分類表!$3:$5</definedName>
    <definedName name="県民経済計算年報マスタ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33184" l="1"/>
  <c r="D47" i="33184"/>
  <c r="E47" i="33184"/>
  <c r="F47" i="33184"/>
  <c r="G47" i="33184"/>
  <c r="H47" i="33184"/>
  <c r="I47" i="33184"/>
  <c r="J47" i="33184"/>
  <c r="K47" i="33184"/>
  <c r="L47" i="33184"/>
  <c r="M47" i="33184"/>
  <c r="N47" i="33184"/>
  <c r="O47" i="33184"/>
  <c r="P47" i="33184"/>
  <c r="Q47" i="33184"/>
  <c r="R47" i="33184"/>
  <c r="S47" i="33184"/>
  <c r="T47" i="33184"/>
  <c r="U47" i="33184"/>
  <c r="V47" i="33184"/>
  <c r="W47" i="33184"/>
  <c r="X47" i="33184"/>
  <c r="Y47" i="33184"/>
  <c r="Z47" i="33184"/>
  <c r="AA47" i="33184"/>
  <c r="AB47" i="33184"/>
  <c r="AC47" i="33184"/>
  <c r="AD47" i="33184"/>
  <c r="AE47" i="33184"/>
  <c r="AF47" i="33184"/>
  <c r="AG47" i="33184"/>
  <c r="AH47" i="33184"/>
  <c r="AI47" i="33184"/>
  <c r="AJ47" i="33184"/>
  <c r="AK47" i="33184"/>
  <c r="AL47" i="33184"/>
  <c r="AM47" i="33184"/>
  <c r="C62" i="33184"/>
  <c r="D62" i="33184"/>
  <c r="E62" i="33184"/>
  <c r="F62" i="33184"/>
  <c r="G62" i="33184"/>
  <c r="H62" i="33184"/>
  <c r="I62" i="33184"/>
  <c r="J62" i="33184"/>
  <c r="K62" i="33184"/>
  <c r="L62" i="33184"/>
  <c r="M62" i="33184"/>
  <c r="N62" i="33184"/>
  <c r="O62" i="33184"/>
  <c r="P62" i="33184"/>
  <c r="Q62" i="33184"/>
  <c r="R62" i="33184"/>
  <c r="S62" i="33184"/>
  <c r="T62" i="33184"/>
  <c r="U62" i="33184"/>
  <c r="V62" i="33184"/>
  <c r="W62" i="33184"/>
  <c r="X62" i="33184"/>
  <c r="Y62" i="33184"/>
  <c r="Z62" i="33184"/>
  <c r="AA62" i="33184"/>
  <c r="AB62" i="33184"/>
  <c r="AC62" i="33184"/>
  <c r="AD62" i="33184"/>
  <c r="AE62" i="33184"/>
  <c r="AF62" i="33184"/>
  <c r="AG62" i="33184"/>
  <c r="AH62" i="33184"/>
  <c r="AI62" i="33184"/>
  <c r="AJ62" i="33184"/>
  <c r="AK62" i="33184"/>
  <c r="AL62" i="33184"/>
  <c r="AM62" i="33184"/>
  <c r="D12" i="1"/>
  <c r="L11" i="33181" l="1"/>
  <c r="H16" i="33192" l="1"/>
  <c r="H17" i="33192"/>
  <c r="H15" i="33192"/>
  <c r="H14" i="33192"/>
  <c r="H13" i="33192"/>
  <c r="H10" i="33192" l="1"/>
  <c r="D10" i="33192" l="1"/>
  <c r="BL6" i="33181" l="1"/>
  <c r="D6" i="1"/>
  <c r="D7" i="1"/>
  <c r="D8" i="1"/>
  <c r="D9" i="1"/>
  <c r="D10" i="1"/>
  <c r="D11"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5"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6" i="4"/>
  <c r="E6" i="4" s="1"/>
  <c r="F25" i="33185" s="1"/>
  <c r="H25" i="33185" s="1"/>
  <c r="D5" i="33196" s="1"/>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6" i="4"/>
  <c r="C43" i="4" l="1"/>
  <c r="R5" i="33185"/>
  <c r="BV44" i="33181"/>
  <c r="BV43" i="33181"/>
  <c r="BV42" i="33181"/>
  <c r="BV41" i="33181"/>
  <c r="BV40" i="33181"/>
  <c r="BV39" i="33181"/>
  <c r="BT43" i="33181"/>
  <c r="BT42" i="33181"/>
  <c r="BT41" i="33181"/>
  <c r="BT40" i="33181"/>
  <c r="BJ43" i="33181"/>
  <c r="BI43" i="33181"/>
  <c r="BH43" i="33181"/>
  <c r="BG43" i="33181"/>
  <c r="BF43" i="33181"/>
  <c r="BE43" i="33181"/>
  <c r="BD43" i="33181"/>
  <c r="BC43" i="33181"/>
  <c r="BB43" i="33181"/>
  <c r="BA43" i="33181"/>
  <c r="AZ43" i="33181"/>
  <c r="AY43" i="33181"/>
  <c r="AX43" i="33181"/>
  <c r="AW43" i="33181"/>
  <c r="AV43" i="33181"/>
  <c r="AU43" i="33181"/>
  <c r="AT43" i="33181"/>
  <c r="AS43" i="33181"/>
  <c r="AR43" i="33181"/>
  <c r="AQ43" i="33181"/>
  <c r="AP43" i="33181"/>
  <c r="AO43" i="33181"/>
  <c r="AN43" i="33181"/>
  <c r="AM43" i="33181"/>
  <c r="AL43" i="33181"/>
  <c r="AK43" i="33181"/>
  <c r="AJ43" i="33181"/>
  <c r="AI43" i="33181"/>
  <c r="AH43" i="33181"/>
  <c r="AG43" i="33181"/>
  <c r="AF43" i="33181"/>
  <c r="AE43" i="33181"/>
  <c r="AD43" i="33181"/>
  <c r="AC43" i="33181"/>
  <c r="AB43" i="33181"/>
  <c r="AA43" i="33181"/>
  <c r="BJ42" i="33181"/>
  <c r="BI42" i="33181"/>
  <c r="BH42" i="33181"/>
  <c r="BG42" i="33181"/>
  <c r="BF42" i="33181"/>
  <c r="BE42" i="33181"/>
  <c r="BD42" i="33181"/>
  <c r="BC42" i="33181"/>
  <c r="BB42" i="33181"/>
  <c r="BA42" i="33181"/>
  <c r="AZ42" i="33181"/>
  <c r="AY42" i="33181"/>
  <c r="AX42" i="33181"/>
  <c r="AW42" i="33181"/>
  <c r="AV42" i="33181"/>
  <c r="AU42" i="33181"/>
  <c r="AT42" i="33181"/>
  <c r="AS42" i="33181"/>
  <c r="AR42" i="33181"/>
  <c r="AQ42" i="33181"/>
  <c r="AP42" i="33181"/>
  <c r="AO42" i="33181"/>
  <c r="AN42" i="33181"/>
  <c r="AM42" i="33181"/>
  <c r="AL42" i="33181"/>
  <c r="AK42" i="33181"/>
  <c r="AJ42" i="33181"/>
  <c r="AI42" i="33181"/>
  <c r="AH42" i="33181"/>
  <c r="AG42" i="33181"/>
  <c r="AF42" i="33181"/>
  <c r="AE42" i="33181"/>
  <c r="AD42" i="33181"/>
  <c r="AC42" i="33181"/>
  <c r="AB42" i="33181"/>
  <c r="AA42" i="33181"/>
  <c r="BJ41" i="33181"/>
  <c r="BI41" i="33181"/>
  <c r="BH41" i="33181"/>
  <c r="BG41" i="33181"/>
  <c r="BF41" i="33181"/>
  <c r="BE41" i="33181"/>
  <c r="BD41" i="33181"/>
  <c r="BC41" i="33181"/>
  <c r="BB41" i="33181"/>
  <c r="BA41" i="33181"/>
  <c r="AZ41" i="33181"/>
  <c r="AY41" i="33181"/>
  <c r="AX41" i="33181"/>
  <c r="AW41" i="33181"/>
  <c r="AV41" i="33181"/>
  <c r="AU41" i="33181"/>
  <c r="AT41" i="33181"/>
  <c r="AS41" i="33181"/>
  <c r="AR41" i="33181"/>
  <c r="AQ41" i="33181"/>
  <c r="AP41" i="33181"/>
  <c r="AO41" i="33181"/>
  <c r="AN41" i="33181"/>
  <c r="AM41" i="33181"/>
  <c r="AL41" i="33181"/>
  <c r="AK41" i="33181"/>
  <c r="AJ41" i="33181"/>
  <c r="AI41" i="33181"/>
  <c r="AH41" i="33181"/>
  <c r="AG41" i="33181"/>
  <c r="AF41" i="33181"/>
  <c r="AE41" i="33181"/>
  <c r="AD41" i="33181"/>
  <c r="AC41" i="33181"/>
  <c r="AB41" i="33181"/>
  <c r="AA41" i="33181"/>
  <c r="BJ40" i="33181"/>
  <c r="BI40" i="33181"/>
  <c r="BH40" i="33181"/>
  <c r="BG40" i="33181"/>
  <c r="BF40" i="33181"/>
  <c r="BE40" i="33181"/>
  <c r="BD40" i="33181"/>
  <c r="BC40" i="33181"/>
  <c r="BB40" i="33181"/>
  <c r="BA40" i="33181"/>
  <c r="AZ40" i="33181"/>
  <c r="AY40" i="33181"/>
  <c r="AX40" i="33181"/>
  <c r="AW40" i="33181"/>
  <c r="AV40" i="33181"/>
  <c r="AU40" i="33181"/>
  <c r="AT40" i="33181"/>
  <c r="AS40" i="33181"/>
  <c r="AR40" i="33181"/>
  <c r="AQ40" i="33181"/>
  <c r="AP40" i="33181"/>
  <c r="AO40" i="33181"/>
  <c r="AN40" i="33181"/>
  <c r="AM40" i="33181"/>
  <c r="AL40" i="33181"/>
  <c r="AK40" i="33181"/>
  <c r="AJ40" i="33181"/>
  <c r="AI40" i="33181"/>
  <c r="AH40" i="33181"/>
  <c r="AG40" i="33181"/>
  <c r="AF40" i="33181"/>
  <c r="AE40" i="33181"/>
  <c r="AD40" i="33181"/>
  <c r="AC40" i="33181"/>
  <c r="AB40" i="33181"/>
  <c r="AA40" i="33181"/>
  <c r="BJ39" i="33181"/>
  <c r="BI39" i="33181"/>
  <c r="BH39" i="33181"/>
  <c r="BG39" i="33181"/>
  <c r="BF39" i="33181"/>
  <c r="BE39" i="33181"/>
  <c r="BD39" i="33181"/>
  <c r="BC39" i="33181"/>
  <c r="BB39" i="33181"/>
  <c r="BA39" i="33181"/>
  <c r="AZ39" i="33181"/>
  <c r="AY39" i="33181"/>
  <c r="AX39" i="33181"/>
  <c r="AW39" i="33181"/>
  <c r="AV39" i="33181"/>
  <c r="AU39" i="33181"/>
  <c r="AT39" i="33181"/>
  <c r="AS39" i="33181"/>
  <c r="AR39" i="33181"/>
  <c r="AQ39" i="33181"/>
  <c r="AP39" i="33181"/>
  <c r="AO39" i="33181"/>
  <c r="AN39" i="33181"/>
  <c r="AM39" i="33181"/>
  <c r="AL39" i="33181"/>
  <c r="AK39" i="33181"/>
  <c r="AJ39" i="33181"/>
  <c r="AI39" i="33181"/>
  <c r="AH39" i="33181"/>
  <c r="AG39" i="33181"/>
  <c r="AF39" i="33181"/>
  <c r="AE39" i="33181"/>
  <c r="AD39" i="33181"/>
  <c r="AC39" i="33181"/>
  <c r="AB39" i="33181"/>
  <c r="AA39" i="33181"/>
  <c r="BJ38" i="33181"/>
  <c r="BI38" i="33181"/>
  <c r="BH38" i="33181"/>
  <c r="BG38" i="33181"/>
  <c r="BF38" i="33181"/>
  <c r="BE38" i="33181"/>
  <c r="BD38" i="33181"/>
  <c r="BC38" i="33181"/>
  <c r="BB38" i="33181"/>
  <c r="BA38" i="33181"/>
  <c r="AZ38" i="33181"/>
  <c r="AY38" i="33181"/>
  <c r="AX38" i="33181"/>
  <c r="AW38" i="33181"/>
  <c r="AV38" i="33181"/>
  <c r="AU38" i="33181"/>
  <c r="AT38" i="33181"/>
  <c r="AS38" i="33181"/>
  <c r="AR38" i="33181"/>
  <c r="AQ38" i="33181"/>
  <c r="AP38" i="33181"/>
  <c r="AO38" i="33181"/>
  <c r="AN38" i="33181"/>
  <c r="AM38" i="33181"/>
  <c r="AL38" i="33181"/>
  <c r="AK38" i="33181"/>
  <c r="AJ38" i="33181"/>
  <c r="AI38" i="33181"/>
  <c r="AH38" i="33181"/>
  <c r="AG38" i="33181"/>
  <c r="AF38" i="33181"/>
  <c r="AE38" i="33181"/>
  <c r="AD38" i="33181"/>
  <c r="AC38" i="33181"/>
  <c r="AB38" i="33181"/>
  <c r="AA38" i="33181"/>
  <c r="BJ37" i="33181"/>
  <c r="BI37" i="33181"/>
  <c r="BH37" i="33181"/>
  <c r="BG37" i="33181"/>
  <c r="BF37" i="33181"/>
  <c r="BE37" i="33181"/>
  <c r="BD37" i="33181"/>
  <c r="BC37" i="33181"/>
  <c r="BB37" i="33181"/>
  <c r="BA37" i="33181"/>
  <c r="AZ37" i="33181"/>
  <c r="AY37" i="33181"/>
  <c r="AX37" i="33181"/>
  <c r="AW37" i="33181"/>
  <c r="AV37" i="33181"/>
  <c r="AU37" i="33181"/>
  <c r="AT37" i="33181"/>
  <c r="AS37" i="33181"/>
  <c r="AR37" i="33181"/>
  <c r="AQ37" i="33181"/>
  <c r="AP37" i="33181"/>
  <c r="AO37" i="33181"/>
  <c r="AN37" i="33181"/>
  <c r="AM37" i="33181"/>
  <c r="AL37" i="33181"/>
  <c r="AK37" i="33181"/>
  <c r="AJ37" i="33181"/>
  <c r="AI37" i="33181"/>
  <c r="AH37" i="33181"/>
  <c r="AG37" i="33181"/>
  <c r="AF37" i="33181"/>
  <c r="AE37" i="33181"/>
  <c r="AD37" i="33181"/>
  <c r="AC37" i="33181"/>
  <c r="AB37" i="33181"/>
  <c r="AA37" i="33181"/>
  <c r="BJ36" i="33181"/>
  <c r="BI36" i="33181"/>
  <c r="BH36" i="33181"/>
  <c r="BG36" i="33181"/>
  <c r="BF36" i="33181"/>
  <c r="BE36" i="33181"/>
  <c r="BD36" i="33181"/>
  <c r="BC36" i="33181"/>
  <c r="BB36" i="33181"/>
  <c r="BA36" i="33181"/>
  <c r="AZ36" i="33181"/>
  <c r="AY36" i="33181"/>
  <c r="AX36" i="33181"/>
  <c r="AW36" i="33181"/>
  <c r="AV36" i="33181"/>
  <c r="AU36" i="33181"/>
  <c r="AT36" i="33181"/>
  <c r="AS36" i="33181"/>
  <c r="AR36" i="33181"/>
  <c r="AQ36" i="33181"/>
  <c r="AP36" i="33181"/>
  <c r="AO36" i="33181"/>
  <c r="AN36" i="33181"/>
  <c r="AM36" i="33181"/>
  <c r="AL36" i="33181"/>
  <c r="AK36" i="33181"/>
  <c r="AJ36" i="33181"/>
  <c r="AI36" i="33181"/>
  <c r="AH36" i="33181"/>
  <c r="AG36" i="33181"/>
  <c r="AF36" i="33181"/>
  <c r="AE36" i="33181"/>
  <c r="AD36" i="33181"/>
  <c r="AC36" i="33181"/>
  <c r="AB36" i="33181"/>
  <c r="AA36" i="33181"/>
  <c r="BJ35" i="33181"/>
  <c r="BI35" i="33181"/>
  <c r="BH35" i="33181"/>
  <c r="BG35" i="33181"/>
  <c r="BF35" i="33181"/>
  <c r="BE35" i="33181"/>
  <c r="BD35" i="33181"/>
  <c r="BC35" i="33181"/>
  <c r="BB35" i="33181"/>
  <c r="BA35" i="33181"/>
  <c r="AZ35" i="33181"/>
  <c r="AY35" i="33181"/>
  <c r="AX35" i="33181"/>
  <c r="AW35" i="33181"/>
  <c r="AV35" i="33181"/>
  <c r="AU35" i="33181"/>
  <c r="AT35" i="33181"/>
  <c r="AS35" i="33181"/>
  <c r="AR35" i="33181"/>
  <c r="AQ35" i="33181"/>
  <c r="AP35" i="33181"/>
  <c r="AO35" i="33181"/>
  <c r="AN35" i="33181"/>
  <c r="AM35" i="33181"/>
  <c r="AL35" i="33181"/>
  <c r="AK35" i="33181"/>
  <c r="AJ35" i="33181"/>
  <c r="AI35" i="33181"/>
  <c r="AH35" i="33181"/>
  <c r="AG35" i="33181"/>
  <c r="AF35" i="33181"/>
  <c r="AE35" i="33181"/>
  <c r="AD35" i="33181"/>
  <c r="AC35" i="33181"/>
  <c r="AB35" i="33181"/>
  <c r="AA35" i="33181"/>
  <c r="BJ34" i="33181"/>
  <c r="BI34" i="33181"/>
  <c r="BH34" i="33181"/>
  <c r="BG34" i="33181"/>
  <c r="BF34" i="33181"/>
  <c r="BE34" i="33181"/>
  <c r="BD34" i="33181"/>
  <c r="BC34" i="33181"/>
  <c r="BB34" i="33181"/>
  <c r="BA34" i="33181"/>
  <c r="AZ34" i="33181"/>
  <c r="AY34" i="33181"/>
  <c r="AX34" i="33181"/>
  <c r="AW34" i="33181"/>
  <c r="AV34" i="33181"/>
  <c r="AU34" i="33181"/>
  <c r="AT34" i="33181"/>
  <c r="AS34" i="33181"/>
  <c r="AR34" i="33181"/>
  <c r="AQ34" i="33181"/>
  <c r="AP34" i="33181"/>
  <c r="AO34" i="33181"/>
  <c r="AN34" i="33181"/>
  <c r="AM34" i="33181"/>
  <c r="AL34" i="33181"/>
  <c r="AK34" i="33181"/>
  <c r="AJ34" i="33181"/>
  <c r="AI34" i="33181"/>
  <c r="AH34" i="33181"/>
  <c r="AG34" i="33181"/>
  <c r="AF34" i="33181"/>
  <c r="AE34" i="33181"/>
  <c r="AD34" i="33181"/>
  <c r="AC34" i="33181"/>
  <c r="AB34" i="33181"/>
  <c r="AA34" i="33181"/>
  <c r="BJ33" i="33181"/>
  <c r="BI33" i="33181"/>
  <c r="BH33" i="33181"/>
  <c r="BG33" i="33181"/>
  <c r="BF33" i="33181"/>
  <c r="BE33" i="33181"/>
  <c r="BD33" i="33181"/>
  <c r="BC33" i="33181"/>
  <c r="BB33" i="33181"/>
  <c r="BA33" i="33181"/>
  <c r="AZ33" i="33181"/>
  <c r="AY33" i="33181"/>
  <c r="AX33" i="33181"/>
  <c r="AW33" i="33181"/>
  <c r="AV33" i="33181"/>
  <c r="AU33" i="33181"/>
  <c r="AT33" i="33181"/>
  <c r="AS33" i="33181"/>
  <c r="AR33" i="33181"/>
  <c r="AQ33" i="33181"/>
  <c r="AP33" i="33181"/>
  <c r="AO33" i="33181"/>
  <c r="AN33" i="33181"/>
  <c r="AM33" i="33181"/>
  <c r="AL33" i="33181"/>
  <c r="AK33" i="33181"/>
  <c r="AJ33" i="33181"/>
  <c r="AI33" i="33181"/>
  <c r="AH33" i="33181"/>
  <c r="AG33" i="33181"/>
  <c r="AF33" i="33181"/>
  <c r="AE33" i="33181"/>
  <c r="AD33" i="33181"/>
  <c r="AC33" i="33181"/>
  <c r="AB33" i="33181"/>
  <c r="AA33" i="33181"/>
  <c r="BJ32" i="33181"/>
  <c r="BI32" i="33181"/>
  <c r="BH32" i="33181"/>
  <c r="BG32" i="33181"/>
  <c r="BF32" i="33181"/>
  <c r="BE32" i="33181"/>
  <c r="BD32" i="33181"/>
  <c r="BC32" i="33181"/>
  <c r="BB32" i="33181"/>
  <c r="BA32" i="33181"/>
  <c r="AZ32" i="33181"/>
  <c r="AY32" i="33181"/>
  <c r="AX32" i="33181"/>
  <c r="AW32" i="33181"/>
  <c r="AV32" i="33181"/>
  <c r="AU32" i="33181"/>
  <c r="AT32" i="33181"/>
  <c r="AS32" i="33181"/>
  <c r="AR32" i="33181"/>
  <c r="AQ32" i="33181"/>
  <c r="AP32" i="33181"/>
  <c r="AO32" i="33181"/>
  <c r="AN32" i="33181"/>
  <c r="AM32" i="33181"/>
  <c r="AL32" i="33181"/>
  <c r="AK32" i="33181"/>
  <c r="AJ32" i="33181"/>
  <c r="AI32" i="33181"/>
  <c r="AH32" i="33181"/>
  <c r="AG32" i="33181"/>
  <c r="AF32" i="33181"/>
  <c r="AE32" i="33181"/>
  <c r="AD32" i="33181"/>
  <c r="AC32" i="33181"/>
  <c r="AB32" i="33181"/>
  <c r="AA32" i="33181"/>
  <c r="BJ31" i="33181"/>
  <c r="BI31" i="33181"/>
  <c r="BH31" i="33181"/>
  <c r="BG31" i="33181"/>
  <c r="BF31" i="33181"/>
  <c r="BE31" i="33181"/>
  <c r="BD31" i="33181"/>
  <c r="BC31" i="33181"/>
  <c r="BB31" i="33181"/>
  <c r="BA31" i="33181"/>
  <c r="AZ31" i="33181"/>
  <c r="AY31" i="33181"/>
  <c r="AX31" i="33181"/>
  <c r="AW31" i="33181"/>
  <c r="AV31" i="33181"/>
  <c r="AU31" i="33181"/>
  <c r="AT31" i="33181"/>
  <c r="AS31" i="33181"/>
  <c r="AR31" i="33181"/>
  <c r="AQ31" i="33181"/>
  <c r="AP31" i="33181"/>
  <c r="AO31" i="33181"/>
  <c r="AN31" i="33181"/>
  <c r="AM31" i="33181"/>
  <c r="AL31" i="33181"/>
  <c r="AK31" i="33181"/>
  <c r="AJ31" i="33181"/>
  <c r="AI31" i="33181"/>
  <c r="AH31" i="33181"/>
  <c r="AG31" i="33181"/>
  <c r="AF31" i="33181"/>
  <c r="AE31" i="33181"/>
  <c r="AD31" i="33181"/>
  <c r="AC31" i="33181"/>
  <c r="AB31" i="33181"/>
  <c r="AA31" i="33181"/>
  <c r="BJ30" i="33181"/>
  <c r="BI30" i="33181"/>
  <c r="BH30" i="33181"/>
  <c r="BG30" i="33181"/>
  <c r="BF30" i="33181"/>
  <c r="BE30" i="33181"/>
  <c r="BD30" i="33181"/>
  <c r="BC30" i="33181"/>
  <c r="BB30" i="33181"/>
  <c r="BA30" i="33181"/>
  <c r="AZ30" i="33181"/>
  <c r="AY30" i="33181"/>
  <c r="AX30" i="33181"/>
  <c r="AW30" i="33181"/>
  <c r="AV30" i="33181"/>
  <c r="AU30" i="33181"/>
  <c r="AT30" i="33181"/>
  <c r="AS30" i="33181"/>
  <c r="AR30" i="33181"/>
  <c r="AQ30" i="33181"/>
  <c r="AP30" i="33181"/>
  <c r="AO30" i="33181"/>
  <c r="AN30" i="33181"/>
  <c r="AM30" i="33181"/>
  <c r="AL30" i="33181"/>
  <c r="AK30" i="33181"/>
  <c r="AJ30" i="33181"/>
  <c r="AI30" i="33181"/>
  <c r="AH30" i="33181"/>
  <c r="AG30" i="33181"/>
  <c r="AF30" i="33181"/>
  <c r="AE30" i="33181"/>
  <c r="AD30" i="33181"/>
  <c r="AC30" i="33181"/>
  <c r="AB30" i="33181"/>
  <c r="AA30" i="33181"/>
  <c r="BJ29" i="33181"/>
  <c r="BI29" i="33181"/>
  <c r="BH29" i="33181"/>
  <c r="BG29" i="33181"/>
  <c r="BF29" i="33181"/>
  <c r="BE29" i="33181"/>
  <c r="BD29" i="33181"/>
  <c r="BC29" i="33181"/>
  <c r="BB29" i="33181"/>
  <c r="BA29" i="33181"/>
  <c r="AZ29" i="33181"/>
  <c r="AY29" i="33181"/>
  <c r="AX29" i="33181"/>
  <c r="AW29" i="33181"/>
  <c r="AV29" i="33181"/>
  <c r="AU29" i="33181"/>
  <c r="AT29" i="33181"/>
  <c r="AS29" i="33181"/>
  <c r="AR29" i="33181"/>
  <c r="AQ29" i="33181"/>
  <c r="AP29" i="33181"/>
  <c r="AO29" i="33181"/>
  <c r="AN29" i="33181"/>
  <c r="AM29" i="33181"/>
  <c r="AL29" i="33181"/>
  <c r="AK29" i="33181"/>
  <c r="AJ29" i="33181"/>
  <c r="AI29" i="33181"/>
  <c r="AH29" i="33181"/>
  <c r="AG29" i="33181"/>
  <c r="AF29" i="33181"/>
  <c r="AE29" i="33181"/>
  <c r="AD29" i="33181"/>
  <c r="AC29" i="33181"/>
  <c r="AB29" i="33181"/>
  <c r="AA29" i="33181"/>
  <c r="BJ28" i="33181"/>
  <c r="BI28" i="33181"/>
  <c r="BH28" i="33181"/>
  <c r="BG28" i="33181"/>
  <c r="BF28" i="33181"/>
  <c r="BE28" i="33181"/>
  <c r="BD28" i="33181"/>
  <c r="BC28" i="33181"/>
  <c r="BB28" i="33181"/>
  <c r="BA28" i="33181"/>
  <c r="AZ28" i="33181"/>
  <c r="AY28" i="33181"/>
  <c r="AX28" i="33181"/>
  <c r="AW28" i="33181"/>
  <c r="AV28" i="33181"/>
  <c r="AU28" i="33181"/>
  <c r="AT28" i="33181"/>
  <c r="AS28" i="33181"/>
  <c r="AR28" i="33181"/>
  <c r="AQ28" i="33181"/>
  <c r="AP28" i="33181"/>
  <c r="AO28" i="33181"/>
  <c r="AN28" i="33181"/>
  <c r="AM28" i="33181"/>
  <c r="AL28" i="33181"/>
  <c r="AK28" i="33181"/>
  <c r="AJ28" i="33181"/>
  <c r="AI28" i="33181"/>
  <c r="AH28" i="33181"/>
  <c r="AG28" i="33181"/>
  <c r="AF28" i="33181"/>
  <c r="AE28" i="33181"/>
  <c r="AD28" i="33181"/>
  <c r="AC28" i="33181"/>
  <c r="AB28" i="33181"/>
  <c r="AA28" i="33181"/>
  <c r="BJ27" i="33181"/>
  <c r="BI27" i="33181"/>
  <c r="BH27" i="33181"/>
  <c r="BG27" i="33181"/>
  <c r="BF27" i="33181"/>
  <c r="BE27" i="33181"/>
  <c r="BD27" i="33181"/>
  <c r="BC27" i="33181"/>
  <c r="BB27" i="33181"/>
  <c r="BA27" i="33181"/>
  <c r="AZ27" i="33181"/>
  <c r="AY27" i="33181"/>
  <c r="AX27" i="33181"/>
  <c r="AW27" i="33181"/>
  <c r="AV27" i="33181"/>
  <c r="AU27" i="33181"/>
  <c r="AT27" i="33181"/>
  <c r="AS27" i="33181"/>
  <c r="AR27" i="33181"/>
  <c r="AQ27" i="33181"/>
  <c r="AP27" i="33181"/>
  <c r="AO27" i="33181"/>
  <c r="AN27" i="33181"/>
  <c r="AM27" i="33181"/>
  <c r="AL27" i="33181"/>
  <c r="AK27" i="33181"/>
  <c r="AJ27" i="33181"/>
  <c r="AI27" i="33181"/>
  <c r="AH27" i="33181"/>
  <c r="AG27" i="33181"/>
  <c r="AF27" i="33181"/>
  <c r="AE27" i="33181"/>
  <c r="AD27" i="33181"/>
  <c r="AC27" i="33181"/>
  <c r="AB27" i="33181"/>
  <c r="AA27" i="33181"/>
  <c r="BJ26" i="33181"/>
  <c r="BI26" i="33181"/>
  <c r="BH26" i="33181"/>
  <c r="BG26" i="33181"/>
  <c r="BF26" i="33181"/>
  <c r="BE26" i="33181"/>
  <c r="BD26" i="33181"/>
  <c r="BC26" i="33181"/>
  <c r="BB26" i="33181"/>
  <c r="BA26" i="33181"/>
  <c r="AZ26" i="33181"/>
  <c r="AY26" i="33181"/>
  <c r="AX26" i="33181"/>
  <c r="AW26" i="33181"/>
  <c r="AV26" i="33181"/>
  <c r="AU26" i="33181"/>
  <c r="AT26" i="33181"/>
  <c r="AS26" i="33181"/>
  <c r="AR26" i="33181"/>
  <c r="AQ26" i="33181"/>
  <c r="AP26" i="33181"/>
  <c r="AO26" i="33181"/>
  <c r="AN26" i="33181"/>
  <c r="AM26" i="33181"/>
  <c r="AL26" i="33181"/>
  <c r="AK26" i="33181"/>
  <c r="AJ26" i="33181"/>
  <c r="AI26" i="33181"/>
  <c r="AH26" i="33181"/>
  <c r="AG26" i="33181"/>
  <c r="AF26" i="33181"/>
  <c r="AE26" i="33181"/>
  <c r="AD26" i="33181"/>
  <c r="AC26" i="33181"/>
  <c r="AB26" i="33181"/>
  <c r="AA26" i="33181"/>
  <c r="BJ25" i="33181"/>
  <c r="BI25" i="33181"/>
  <c r="BH25" i="33181"/>
  <c r="BG25" i="33181"/>
  <c r="BF25" i="33181"/>
  <c r="BE25" i="33181"/>
  <c r="BD25" i="33181"/>
  <c r="BC25" i="33181"/>
  <c r="BB25" i="33181"/>
  <c r="BA25" i="33181"/>
  <c r="AZ25" i="33181"/>
  <c r="AY25" i="33181"/>
  <c r="AX25" i="33181"/>
  <c r="AW25" i="33181"/>
  <c r="AV25" i="33181"/>
  <c r="AU25" i="33181"/>
  <c r="AT25" i="33181"/>
  <c r="AS25" i="33181"/>
  <c r="AR25" i="33181"/>
  <c r="AQ25" i="33181"/>
  <c r="AP25" i="33181"/>
  <c r="AO25" i="33181"/>
  <c r="AN25" i="33181"/>
  <c r="AM25" i="33181"/>
  <c r="AL25" i="33181"/>
  <c r="AK25" i="33181"/>
  <c r="AJ25" i="33181"/>
  <c r="AI25" i="33181"/>
  <c r="AH25" i="33181"/>
  <c r="AG25" i="33181"/>
  <c r="AF25" i="33181"/>
  <c r="AE25" i="33181"/>
  <c r="AD25" i="33181"/>
  <c r="AC25" i="33181"/>
  <c r="AB25" i="33181"/>
  <c r="AA25" i="33181"/>
  <c r="BJ24" i="33181"/>
  <c r="BI24" i="33181"/>
  <c r="BH24" i="33181"/>
  <c r="BG24" i="33181"/>
  <c r="BF24" i="33181"/>
  <c r="BE24" i="33181"/>
  <c r="BD24" i="33181"/>
  <c r="BC24" i="33181"/>
  <c r="BB24" i="33181"/>
  <c r="BA24" i="33181"/>
  <c r="AZ24" i="33181"/>
  <c r="AY24" i="33181"/>
  <c r="AX24" i="33181"/>
  <c r="AW24" i="33181"/>
  <c r="AV24" i="33181"/>
  <c r="AU24" i="33181"/>
  <c r="AT24" i="33181"/>
  <c r="AS24" i="33181"/>
  <c r="AR24" i="33181"/>
  <c r="AQ24" i="33181"/>
  <c r="AP24" i="33181"/>
  <c r="AO24" i="33181"/>
  <c r="AN24" i="33181"/>
  <c r="AM24" i="33181"/>
  <c r="AL24" i="33181"/>
  <c r="AK24" i="33181"/>
  <c r="AJ24" i="33181"/>
  <c r="AI24" i="33181"/>
  <c r="AH24" i="33181"/>
  <c r="AG24" i="33181"/>
  <c r="AF24" i="33181"/>
  <c r="AE24" i="33181"/>
  <c r="AD24" i="33181"/>
  <c r="AC24" i="33181"/>
  <c r="AB24" i="33181"/>
  <c r="AA24" i="33181"/>
  <c r="BJ23" i="33181"/>
  <c r="BI23" i="33181"/>
  <c r="BH23" i="33181"/>
  <c r="BG23" i="33181"/>
  <c r="BF23" i="33181"/>
  <c r="BE23" i="33181"/>
  <c r="BD23" i="33181"/>
  <c r="BC23" i="33181"/>
  <c r="BB23" i="33181"/>
  <c r="BA23" i="33181"/>
  <c r="AZ23" i="33181"/>
  <c r="AY23" i="33181"/>
  <c r="AX23" i="33181"/>
  <c r="AW23" i="33181"/>
  <c r="AV23" i="33181"/>
  <c r="AU23" i="33181"/>
  <c r="AT23" i="33181"/>
  <c r="AS23" i="33181"/>
  <c r="AR23" i="33181"/>
  <c r="AQ23" i="33181"/>
  <c r="AP23" i="33181"/>
  <c r="AO23" i="33181"/>
  <c r="AN23" i="33181"/>
  <c r="AM23" i="33181"/>
  <c r="AL23" i="33181"/>
  <c r="AK23" i="33181"/>
  <c r="AJ23" i="33181"/>
  <c r="AI23" i="33181"/>
  <c r="AH23" i="33181"/>
  <c r="AG23" i="33181"/>
  <c r="AF23" i="33181"/>
  <c r="AE23" i="33181"/>
  <c r="AD23" i="33181"/>
  <c r="AC23" i="33181"/>
  <c r="AB23" i="33181"/>
  <c r="AA23" i="33181"/>
  <c r="BJ22" i="33181"/>
  <c r="BI22" i="33181"/>
  <c r="BH22" i="33181"/>
  <c r="BG22" i="33181"/>
  <c r="BF22" i="33181"/>
  <c r="BE22" i="33181"/>
  <c r="BD22" i="33181"/>
  <c r="BC22" i="33181"/>
  <c r="BB22" i="33181"/>
  <c r="BA22" i="33181"/>
  <c r="AZ22" i="33181"/>
  <c r="AY22" i="33181"/>
  <c r="AX22" i="33181"/>
  <c r="AW22" i="33181"/>
  <c r="AV22" i="33181"/>
  <c r="AU22" i="33181"/>
  <c r="AT22" i="33181"/>
  <c r="AS22" i="33181"/>
  <c r="AR22" i="33181"/>
  <c r="AQ22" i="33181"/>
  <c r="AP22" i="33181"/>
  <c r="AO22" i="33181"/>
  <c r="AN22" i="33181"/>
  <c r="AM22" i="33181"/>
  <c r="AL22" i="33181"/>
  <c r="AK22" i="33181"/>
  <c r="AJ22" i="33181"/>
  <c r="AI22" i="33181"/>
  <c r="AH22" i="33181"/>
  <c r="AG22" i="33181"/>
  <c r="AF22" i="33181"/>
  <c r="AE22" i="33181"/>
  <c r="AD22" i="33181"/>
  <c r="AC22" i="33181"/>
  <c r="AB22" i="33181"/>
  <c r="AA22" i="33181"/>
  <c r="BJ21" i="33181"/>
  <c r="BI21" i="33181"/>
  <c r="BH21" i="33181"/>
  <c r="BG21" i="33181"/>
  <c r="BF21" i="33181"/>
  <c r="BE21" i="33181"/>
  <c r="BD21" i="33181"/>
  <c r="BC21" i="33181"/>
  <c r="BB21" i="33181"/>
  <c r="BA21" i="33181"/>
  <c r="AZ21" i="33181"/>
  <c r="AY21" i="33181"/>
  <c r="AX21" i="33181"/>
  <c r="AW21" i="33181"/>
  <c r="AV21" i="33181"/>
  <c r="AU21" i="33181"/>
  <c r="AT21" i="33181"/>
  <c r="AS21" i="33181"/>
  <c r="AR21" i="33181"/>
  <c r="AQ21" i="33181"/>
  <c r="AP21" i="33181"/>
  <c r="AO21" i="33181"/>
  <c r="AN21" i="33181"/>
  <c r="AM21" i="33181"/>
  <c r="AL21" i="33181"/>
  <c r="AK21" i="33181"/>
  <c r="AJ21" i="33181"/>
  <c r="AI21" i="33181"/>
  <c r="AH21" i="33181"/>
  <c r="AG21" i="33181"/>
  <c r="AF21" i="33181"/>
  <c r="AE21" i="33181"/>
  <c r="AD21" i="33181"/>
  <c r="AC21" i="33181"/>
  <c r="AB21" i="33181"/>
  <c r="AA21" i="33181"/>
  <c r="BJ20" i="33181"/>
  <c r="BI20" i="33181"/>
  <c r="BH20" i="33181"/>
  <c r="BG20" i="33181"/>
  <c r="BF20" i="33181"/>
  <c r="BE20" i="33181"/>
  <c r="BD20" i="33181"/>
  <c r="BC20" i="33181"/>
  <c r="BB20" i="33181"/>
  <c r="BA20" i="33181"/>
  <c r="AZ20" i="33181"/>
  <c r="AY20" i="33181"/>
  <c r="AX20" i="33181"/>
  <c r="AW20" i="33181"/>
  <c r="AV20" i="33181"/>
  <c r="AU20" i="33181"/>
  <c r="AT20" i="33181"/>
  <c r="AS20" i="33181"/>
  <c r="AR20" i="33181"/>
  <c r="AQ20" i="33181"/>
  <c r="AP20" i="33181"/>
  <c r="AO20" i="33181"/>
  <c r="AN20" i="33181"/>
  <c r="AM20" i="33181"/>
  <c r="AL20" i="33181"/>
  <c r="AK20" i="33181"/>
  <c r="AJ20" i="33181"/>
  <c r="AI20" i="33181"/>
  <c r="AH20" i="33181"/>
  <c r="AG20" i="33181"/>
  <c r="AF20" i="33181"/>
  <c r="AE20" i="33181"/>
  <c r="AD20" i="33181"/>
  <c r="AC20" i="33181"/>
  <c r="AB20" i="33181"/>
  <c r="AA20" i="33181"/>
  <c r="BJ19" i="33181"/>
  <c r="BI19" i="33181"/>
  <c r="BH19" i="33181"/>
  <c r="BG19" i="33181"/>
  <c r="BF19" i="33181"/>
  <c r="BE19" i="33181"/>
  <c r="BD19" i="33181"/>
  <c r="BC19" i="33181"/>
  <c r="BB19" i="33181"/>
  <c r="BA19" i="33181"/>
  <c r="AZ19" i="33181"/>
  <c r="AY19" i="33181"/>
  <c r="AX19" i="33181"/>
  <c r="AW19" i="33181"/>
  <c r="AV19" i="33181"/>
  <c r="AU19" i="33181"/>
  <c r="AT19" i="33181"/>
  <c r="AS19" i="33181"/>
  <c r="AR19" i="33181"/>
  <c r="AQ19" i="33181"/>
  <c r="AP19" i="33181"/>
  <c r="AO19" i="33181"/>
  <c r="AN19" i="33181"/>
  <c r="AM19" i="33181"/>
  <c r="AL19" i="33181"/>
  <c r="AK19" i="33181"/>
  <c r="AJ19" i="33181"/>
  <c r="AI19" i="33181"/>
  <c r="AH19" i="33181"/>
  <c r="AG19" i="33181"/>
  <c r="AF19" i="33181"/>
  <c r="AE19" i="33181"/>
  <c r="AD19" i="33181"/>
  <c r="AC19" i="33181"/>
  <c r="AB19" i="33181"/>
  <c r="AA19" i="33181"/>
  <c r="BJ18" i="33181"/>
  <c r="BI18" i="33181"/>
  <c r="BH18" i="33181"/>
  <c r="BG18" i="33181"/>
  <c r="BF18" i="33181"/>
  <c r="BE18" i="33181"/>
  <c r="BD18" i="33181"/>
  <c r="BC18" i="33181"/>
  <c r="BB18" i="33181"/>
  <c r="BA18" i="33181"/>
  <c r="AZ18" i="33181"/>
  <c r="AY18" i="33181"/>
  <c r="AX18" i="33181"/>
  <c r="AW18" i="33181"/>
  <c r="AV18" i="33181"/>
  <c r="AU18" i="33181"/>
  <c r="AT18" i="33181"/>
  <c r="AS18" i="33181"/>
  <c r="AR18" i="33181"/>
  <c r="AQ18" i="33181"/>
  <c r="AP18" i="33181"/>
  <c r="AO18" i="33181"/>
  <c r="AN18" i="33181"/>
  <c r="AM18" i="33181"/>
  <c r="AL18" i="33181"/>
  <c r="AK18" i="33181"/>
  <c r="AJ18" i="33181"/>
  <c r="AI18" i="33181"/>
  <c r="AH18" i="33181"/>
  <c r="AG18" i="33181"/>
  <c r="AF18" i="33181"/>
  <c r="AE18" i="33181"/>
  <c r="AD18" i="33181"/>
  <c r="AC18" i="33181"/>
  <c r="AB18" i="33181"/>
  <c r="AA18" i="33181"/>
  <c r="BJ17" i="33181"/>
  <c r="BI17" i="33181"/>
  <c r="BH17" i="33181"/>
  <c r="BG17" i="33181"/>
  <c r="BF17" i="33181"/>
  <c r="BE17" i="33181"/>
  <c r="BD17" i="33181"/>
  <c r="BC17" i="33181"/>
  <c r="BB17" i="33181"/>
  <c r="BA17" i="33181"/>
  <c r="AZ17" i="33181"/>
  <c r="AY17" i="33181"/>
  <c r="AX17" i="33181"/>
  <c r="AW17" i="33181"/>
  <c r="AV17" i="33181"/>
  <c r="AU17" i="33181"/>
  <c r="AT17" i="33181"/>
  <c r="AS17" i="33181"/>
  <c r="AR17" i="33181"/>
  <c r="AQ17" i="33181"/>
  <c r="AP17" i="33181"/>
  <c r="AO17" i="33181"/>
  <c r="AN17" i="33181"/>
  <c r="AM17" i="33181"/>
  <c r="AL17" i="33181"/>
  <c r="AK17" i="33181"/>
  <c r="AJ17" i="33181"/>
  <c r="AI17" i="33181"/>
  <c r="AH17" i="33181"/>
  <c r="AG17" i="33181"/>
  <c r="AF17" i="33181"/>
  <c r="AE17" i="33181"/>
  <c r="AD17" i="33181"/>
  <c r="AC17" i="33181"/>
  <c r="AB17" i="33181"/>
  <c r="AA17" i="33181"/>
  <c r="BJ16" i="33181"/>
  <c r="BI16" i="33181"/>
  <c r="BH16" i="33181"/>
  <c r="BG16" i="33181"/>
  <c r="BF16" i="33181"/>
  <c r="BE16" i="33181"/>
  <c r="BD16" i="33181"/>
  <c r="BC16" i="33181"/>
  <c r="BB16" i="33181"/>
  <c r="BA16" i="33181"/>
  <c r="AZ16" i="33181"/>
  <c r="AY16" i="33181"/>
  <c r="AX16" i="33181"/>
  <c r="AW16" i="33181"/>
  <c r="AV16" i="33181"/>
  <c r="AU16" i="33181"/>
  <c r="AT16" i="33181"/>
  <c r="AS16" i="33181"/>
  <c r="AR16" i="33181"/>
  <c r="AQ16" i="33181"/>
  <c r="AP16" i="33181"/>
  <c r="AO16" i="33181"/>
  <c r="AN16" i="33181"/>
  <c r="AM16" i="33181"/>
  <c r="AL16" i="33181"/>
  <c r="AK16" i="33181"/>
  <c r="AJ16" i="33181"/>
  <c r="AI16" i="33181"/>
  <c r="AH16" i="33181"/>
  <c r="AG16" i="33181"/>
  <c r="AF16" i="33181"/>
  <c r="AE16" i="33181"/>
  <c r="AD16" i="33181"/>
  <c r="AC16" i="33181"/>
  <c r="AB16" i="33181"/>
  <c r="AA16" i="33181"/>
  <c r="BJ15" i="33181"/>
  <c r="BI15" i="33181"/>
  <c r="BH15" i="33181"/>
  <c r="BG15" i="33181"/>
  <c r="BF15" i="33181"/>
  <c r="BE15" i="33181"/>
  <c r="BD15" i="33181"/>
  <c r="BC15" i="33181"/>
  <c r="BB15" i="33181"/>
  <c r="BA15" i="33181"/>
  <c r="AZ15" i="33181"/>
  <c r="AY15" i="33181"/>
  <c r="AX15" i="33181"/>
  <c r="AW15" i="33181"/>
  <c r="AV15" i="33181"/>
  <c r="AU15" i="33181"/>
  <c r="AT15" i="33181"/>
  <c r="AS15" i="33181"/>
  <c r="AR15" i="33181"/>
  <c r="AQ15" i="33181"/>
  <c r="AP15" i="33181"/>
  <c r="AO15" i="33181"/>
  <c r="AN15" i="33181"/>
  <c r="AM15" i="33181"/>
  <c r="AL15" i="33181"/>
  <c r="AK15" i="33181"/>
  <c r="AJ15" i="33181"/>
  <c r="AI15" i="33181"/>
  <c r="AH15" i="33181"/>
  <c r="AG15" i="33181"/>
  <c r="AF15" i="33181"/>
  <c r="AE15" i="33181"/>
  <c r="AD15" i="33181"/>
  <c r="AC15" i="33181"/>
  <c r="AB15" i="33181"/>
  <c r="AA15" i="33181"/>
  <c r="BJ14" i="33181"/>
  <c r="BI14" i="33181"/>
  <c r="BH14" i="33181"/>
  <c r="BG14" i="33181"/>
  <c r="BF14" i="33181"/>
  <c r="BE14" i="33181"/>
  <c r="BD14" i="33181"/>
  <c r="BC14" i="33181"/>
  <c r="BB14" i="33181"/>
  <c r="BA14" i="33181"/>
  <c r="AZ14" i="33181"/>
  <c r="AY14" i="33181"/>
  <c r="AX14" i="33181"/>
  <c r="AW14" i="33181"/>
  <c r="AV14" i="33181"/>
  <c r="AU14" i="33181"/>
  <c r="AT14" i="33181"/>
  <c r="AS14" i="33181"/>
  <c r="AR14" i="33181"/>
  <c r="AQ14" i="33181"/>
  <c r="AP14" i="33181"/>
  <c r="AO14" i="33181"/>
  <c r="AN14" i="33181"/>
  <c r="AM14" i="33181"/>
  <c r="AL14" i="33181"/>
  <c r="AK14" i="33181"/>
  <c r="AJ14" i="33181"/>
  <c r="AI14" i="33181"/>
  <c r="AH14" i="33181"/>
  <c r="AG14" i="33181"/>
  <c r="AF14" i="33181"/>
  <c r="AE14" i="33181"/>
  <c r="AD14" i="33181"/>
  <c r="AC14" i="33181"/>
  <c r="AB14" i="33181"/>
  <c r="AA14" i="33181"/>
  <c r="BJ13" i="33181"/>
  <c r="BI13" i="33181"/>
  <c r="BH13" i="33181"/>
  <c r="BG13" i="33181"/>
  <c r="BF13" i="33181"/>
  <c r="BE13" i="33181"/>
  <c r="BD13" i="33181"/>
  <c r="BC13" i="33181"/>
  <c r="BB13" i="33181"/>
  <c r="BA13" i="33181"/>
  <c r="AZ13" i="33181"/>
  <c r="AY13" i="33181"/>
  <c r="AX13" i="33181"/>
  <c r="AW13" i="33181"/>
  <c r="AV13" i="33181"/>
  <c r="AU13" i="33181"/>
  <c r="AT13" i="33181"/>
  <c r="AS13" i="33181"/>
  <c r="AR13" i="33181"/>
  <c r="AQ13" i="33181"/>
  <c r="AP13" i="33181"/>
  <c r="AO13" i="33181"/>
  <c r="AN13" i="33181"/>
  <c r="AM13" i="33181"/>
  <c r="AL13" i="33181"/>
  <c r="AK13" i="33181"/>
  <c r="AJ13" i="33181"/>
  <c r="AI13" i="33181"/>
  <c r="AH13" i="33181"/>
  <c r="AG13" i="33181"/>
  <c r="AF13" i="33181"/>
  <c r="AE13" i="33181"/>
  <c r="AD13" i="33181"/>
  <c r="AC13" i="33181"/>
  <c r="AB13" i="33181"/>
  <c r="AA13" i="33181"/>
  <c r="BJ12" i="33181"/>
  <c r="BI12" i="33181"/>
  <c r="BH12" i="33181"/>
  <c r="BG12" i="33181"/>
  <c r="BF12" i="33181"/>
  <c r="BE12" i="33181"/>
  <c r="BD12" i="33181"/>
  <c r="BC12" i="33181"/>
  <c r="BB12" i="33181"/>
  <c r="BA12" i="33181"/>
  <c r="AZ12" i="33181"/>
  <c r="AY12" i="33181"/>
  <c r="AX12" i="33181"/>
  <c r="AW12" i="33181"/>
  <c r="AV12" i="33181"/>
  <c r="AU12" i="33181"/>
  <c r="AT12" i="33181"/>
  <c r="AS12" i="33181"/>
  <c r="AR12" i="33181"/>
  <c r="AQ12" i="33181"/>
  <c r="AP12" i="33181"/>
  <c r="AO12" i="33181"/>
  <c r="AN12" i="33181"/>
  <c r="AM12" i="33181"/>
  <c r="AL12" i="33181"/>
  <c r="AK12" i="33181"/>
  <c r="AJ12" i="33181"/>
  <c r="AI12" i="33181"/>
  <c r="AH12" i="33181"/>
  <c r="AG12" i="33181"/>
  <c r="AF12" i="33181"/>
  <c r="AE12" i="33181"/>
  <c r="AD12" i="33181"/>
  <c r="AC12" i="33181"/>
  <c r="AB12" i="33181"/>
  <c r="AA12" i="33181"/>
  <c r="BJ11" i="33181"/>
  <c r="BI11" i="33181"/>
  <c r="BH11" i="33181"/>
  <c r="BG11" i="33181"/>
  <c r="BF11" i="33181"/>
  <c r="BE11" i="33181"/>
  <c r="BD11" i="33181"/>
  <c r="BC11" i="33181"/>
  <c r="BB11" i="33181"/>
  <c r="BA11" i="33181"/>
  <c r="AZ11" i="33181"/>
  <c r="AY11" i="33181"/>
  <c r="AX11" i="33181"/>
  <c r="AW11" i="33181"/>
  <c r="AV11" i="33181"/>
  <c r="AU11" i="33181"/>
  <c r="AT11" i="33181"/>
  <c r="AS11" i="33181"/>
  <c r="AR11" i="33181"/>
  <c r="AQ11" i="33181"/>
  <c r="AP11" i="33181"/>
  <c r="AO11" i="33181"/>
  <c r="AN11" i="33181"/>
  <c r="AM11" i="33181"/>
  <c r="AL11" i="33181"/>
  <c r="AK11" i="33181"/>
  <c r="AJ11" i="33181"/>
  <c r="AI11" i="33181"/>
  <c r="AH11" i="33181"/>
  <c r="AG11" i="33181"/>
  <c r="AF11" i="33181"/>
  <c r="AE11" i="33181"/>
  <c r="AD11" i="33181"/>
  <c r="AC11" i="33181"/>
  <c r="AB11" i="33181"/>
  <c r="AA11" i="33181"/>
  <c r="BJ10" i="33181"/>
  <c r="BI10" i="33181"/>
  <c r="BH10" i="33181"/>
  <c r="BG10" i="33181"/>
  <c r="BF10" i="33181"/>
  <c r="BE10" i="33181"/>
  <c r="BD10" i="33181"/>
  <c r="BC10" i="33181"/>
  <c r="BB10" i="33181"/>
  <c r="BA10" i="33181"/>
  <c r="AZ10" i="33181"/>
  <c r="AY10" i="33181"/>
  <c r="AX10" i="33181"/>
  <c r="AW10" i="33181"/>
  <c r="AV10" i="33181"/>
  <c r="AU10" i="33181"/>
  <c r="AT10" i="33181"/>
  <c r="AS10" i="33181"/>
  <c r="AR10" i="33181"/>
  <c r="AQ10" i="33181"/>
  <c r="AP10" i="33181"/>
  <c r="AO10" i="33181"/>
  <c r="AN10" i="33181"/>
  <c r="AM10" i="33181"/>
  <c r="AL10" i="33181"/>
  <c r="AK10" i="33181"/>
  <c r="AJ10" i="33181"/>
  <c r="AI10" i="33181"/>
  <c r="AH10" i="33181"/>
  <c r="AG10" i="33181"/>
  <c r="AF10" i="33181"/>
  <c r="AE10" i="33181"/>
  <c r="AD10" i="33181"/>
  <c r="AC10" i="33181"/>
  <c r="AB10" i="33181"/>
  <c r="AA10" i="33181"/>
  <c r="BJ9" i="33181"/>
  <c r="BI9" i="33181"/>
  <c r="BH9" i="33181"/>
  <c r="BG9" i="33181"/>
  <c r="BF9" i="33181"/>
  <c r="BE9" i="33181"/>
  <c r="BD9" i="33181"/>
  <c r="BC9" i="33181"/>
  <c r="BB9" i="33181"/>
  <c r="BA9" i="33181"/>
  <c r="AZ9" i="33181"/>
  <c r="AY9" i="33181"/>
  <c r="AX9" i="33181"/>
  <c r="AW9" i="33181"/>
  <c r="AV9" i="33181"/>
  <c r="AU9" i="33181"/>
  <c r="AT9" i="33181"/>
  <c r="AS9" i="33181"/>
  <c r="AR9" i="33181"/>
  <c r="AQ9" i="33181"/>
  <c r="AP9" i="33181"/>
  <c r="AO9" i="33181"/>
  <c r="AN9" i="33181"/>
  <c r="AM9" i="33181"/>
  <c r="AL9" i="33181"/>
  <c r="AK9" i="33181"/>
  <c r="AJ9" i="33181"/>
  <c r="AI9" i="33181"/>
  <c r="AH9" i="33181"/>
  <c r="AG9" i="33181"/>
  <c r="AF9" i="33181"/>
  <c r="AE9" i="33181"/>
  <c r="AD9" i="33181"/>
  <c r="AC9" i="33181"/>
  <c r="AB9" i="33181"/>
  <c r="AA9" i="33181"/>
  <c r="BJ8" i="33181"/>
  <c r="BI8" i="33181"/>
  <c r="BH8" i="33181"/>
  <c r="BG8" i="33181"/>
  <c r="BF8" i="33181"/>
  <c r="BE8" i="33181"/>
  <c r="BD8" i="33181"/>
  <c r="BC8" i="33181"/>
  <c r="BB8" i="33181"/>
  <c r="BA8" i="33181"/>
  <c r="AZ8" i="33181"/>
  <c r="AY8" i="33181"/>
  <c r="AX8" i="33181"/>
  <c r="AW8" i="33181"/>
  <c r="AV8" i="33181"/>
  <c r="AU8" i="33181"/>
  <c r="AT8" i="33181"/>
  <c r="AS8" i="33181"/>
  <c r="AR8" i="33181"/>
  <c r="AQ8" i="33181"/>
  <c r="AP8" i="33181"/>
  <c r="AO8" i="33181"/>
  <c r="AN8" i="33181"/>
  <c r="AM8" i="33181"/>
  <c r="AL8" i="33181"/>
  <c r="AK8" i="33181"/>
  <c r="AJ8" i="33181"/>
  <c r="AI8" i="33181"/>
  <c r="AH8" i="33181"/>
  <c r="AG8" i="33181"/>
  <c r="AF8" i="33181"/>
  <c r="AE8" i="33181"/>
  <c r="AD8" i="33181"/>
  <c r="AC8" i="33181"/>
  <c r="AB8" i="33181"/>
  <c r="AA8" i="33181"/>
  <c r="BJ7" i="33181"/>
  <c r="BI7" i="33181"/>
  <c r="BH7" i="33181"/>
  <c r="BG7" i="33181"/>
  <c r="BF7" i="33181"/>
  <c r="BE7" i="33181"/>
  <c r="BD7" i="33181"/>
  <c r="BC7" i="33181"/>
  <c r="BB7" i="33181"/>
  <c r="BA7" i="33181"/>
  <c r="AZ7" i="33181"/>
  <c r="AY7" i="33181"/>
  <c r="AX7" i="33181"/>
  <c r="AW7" i="33181"/>
  <c r="AV7" i="33181"/>
  <c r="AU7" i="33181"/>
  <c r="AT7" i="33181"/>
  <c r="AS7" i="33181"/>
  <c r="AR7" i="33181"/>
  <c r="AQ7" i="33181"/>
  <c r="AP7" i="33181"/>
  <c r="AO7" i="33181"/>
  <c r="AN7" i="33181"/>
  <c r="AM7" i="33181"/>
  <c r="AL7" i="33181"/>
  <c r="AK7" i="33181"/>
  <c r="AJ7" i="33181"/>
  <c r="AI7" i="33181"/>
  <c r="AH7" i="33181"/>
  <c r="AG7" i="33181"/>
  <c r="AF7" i="33181"/>
  <c r="AE7" i="33181"/>
  <c r="AD7" i="33181"/>
  <c r="AC7" i="33181"/>
  <c r="AB7" i="33181"/>
  <c r="AA7" i="33181"/>
  <c r="Z43" i="33181"/>
  <c r="Z42" i="33181"/>
  <c r="Z41" i="33181"/>
  <c r="Z40" i="33181"/>
  <c r="Z39" i="33181"/>
  <c r="Z38" i="33181"/>
  <c r="Z37" i="33181"/>
  <c r="Z36" i="33181"/>
  <c r="Z35" i="33181"/>
  <c r="Z34" i="33181"/>
  <c r="Z33" i="33181"/>
  <c r="Z32" i="33181"/>
  <c r="Z31" i="33181"/>
  <c r="Z30" i="33181"/>
  <c r="Z29" i="33181"/>
  <c r="Z28" i="33181"/>
  <c r="Z27" i="33181"/>
  <c r="Z26" i="33181"/>
  <c r="Z25" i="33181"/>
  <c r="Z24" i="33181"/>
  <c r="Z23" i="33181"/>
  <c r="Z22" i="33181"/>
  <c r="Z21" i="33181"/>
  <c r="Z20" i="33181"/>
  <c r="Z19" i="33181"/>
  <c r="Z18" i="33181"/>
  <c r="Z17" i="33181"/>
  <c r="Z16" i="33181"/>
  <c r="Z15" i="33181"/>
  <c r="Z14" i="33181"/>
  <c r="Z13" i="33181"/>
  <c r="Z12" i="33181"/>
  <c r="Z11" i="33181"/>
  <c r="Z10" i="33181"/>
  <c r="Z9" i="33181"/>
  <c r="Z8" i="33181"/>
  <c r="AY45" i="16"/>
  <c r="AX45" i="16"/>
  <c r="AW45" i="16"/>
  <c r="AV45"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AY44" i="16"/>
  <c r="AX44"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AY43" i="16"/>
  <c r="AX43" i="16"/>
  <c r="AW43" i="16"/>
  <c r="AV43"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AY15" i="16"/>
  <c r="AX15" i="16"/>
  <c r="AW15" i="16"/>
  <c r="AV15"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45" i="16"/>
  <c r="O44" i="16"/>
  <c r="O43" i="16"/>
  <c r="O42" i="16"/>
  <c r="O41" i="16"/>
  <c r="O40" i="16"/>
  <c r="O39" i="16"/>
  <c r="O38" i="16"/>
  <c r="O37" i="16"/>
  <c r="O36" i="16"/>
  <c r="O35" i="16"/>
  <c r="O34" i="16"/>
  <c r="O33" i="16"/>
  <c r="O32" i="16"/>
  <c r="O31" i="16"/>
  <c r="O30" i="16"/>
  <c r="O29" i="16"/>
  <c r="O28" i="16"/>
  <c r="O27" i="16"/>
  <c r="O26" i="16"/>
  <c r="O25" i="16"/>
  <c r="O24" i="16"/>
  <c r="O23" i="16"/>
  <c r="O22" i="16"/>
  <c r="O21" i="16"/>
  <c r="O20" i="16"/>
  <c r="O19" i="16"/>
  <c r="O18" i="16"/>
  <c r="O17" i="16"/>
  <c r="O16" i="16"/>
  <c r="O15" i="16"/>
  <c r="O14" i="16"/>
  <c r="O13" i="16"/>
  <c r="O12" i="16"/>
  <c r="O11" i="16"/>
  <c r="O10" i="16"/>
  <c r="AN111" i="33184"/>
  <c r="AM111" i="33184"/>
  <c r="AL111" i="33184"/>
  <c r="AK111" i="33184"/>
  <c r="AJ111" i="33184"/>
  <c r="AI111" i="33184"/>
  <c r="AH111" i="33184"/>
  <c r="AG111" i="33184"/>
  <c r="AF111" i="33184"/>
  <c r="AE111" i="33184"/>
  <c r="AD111" i="33184"/>
  <c r="AC111" i="33184"/>
  <c r="AB111" i="33184"/>
  <c r="AA111" i="33184"/>
  <c r="Z111" i="33184"/>
  <c r="Y111" i="33184"/>
  <c r="X111" i="33184"/>
  <c r="W111" i="33184"/>
  <c r="V111" i="33184"/>
  <c r="U111" i="33184"/>
  <c r="T111" i="33184"/>
  <c r="S111" i="33184"/>
  <c r="R111" i="33184"/>
  <c r="Q111" i="33184"/>
  <c r="P111" i="33184"/>
  <c r="O111" i="33184"/>
  <c r="N111" i="33184"/>
  <c r="M111" i="33184"/>
  <c r="L111" i="33184"/>
  <c r="K111" i="33184"/>
  <c r="J111" i="33184"/>
  <c r="I111" i="33184"/>
  <c r="H111" i="33184"/>
  <c r="G111" i="33184"/>
  <c r="F111" i="33184"/>
  <c r="E111" i="33184"/>
  <c r="D111" i="33184"/>
  <c r="AN110" i="33184"/>
  <c r="AM110" i="33184"/>
  <c r="AL110" i="33184"/>
  <c r="AK110" i="33184"/>
  <c r="AJ110" i="33184"/>
  <c r="AI110" i="33184"/>
  <c r="AH110" i="33184"/>
  <c r="AG110" i="33184"/>
  <c r="AF110" i="33184"/>
  <c r="AE110" i="33184"/>
  <c r="AD110" i="33184"/>
  <c r="AC110" i="33184"/>
  <c r="AB110" i="33184"/>
  <c r="AA110" i="33184"/>
  <c r="Z110" i="33184"/>
  <c r="Y110" i="33184"/>
  <c r="X110" i="33184"/>
  <c r="W110" i="33184"/>
  <c r="V110" i="33184"/>
  <c r="U110" i="33184"/>
  <c r="T110" i="33184"/>
  <c r="S110" i="33184"/>
  <c r="R110" i="33184"/>
  <c r="Q110" i="33184"/>
  <c r="P110" i="33184"/>
  <c r="O110" i="33184"/>
  <c r="N110" i="33184"/>
  <c r="M110" i="33184"/>
  <c r="L110" i="33184"/>
  <c r="K110" i="33184"/>
  <c r="J110" i="33184"/>
  <c r="I110" i="33184"/>
  <c r="H110" i="33184"/>
  <c r="G110" i="33184"/>
  <c r="F110" i="33184"/>
  <c r="E110" i="33184"/>
  <c r="D110" i="33184"/>
  <c r="AN109" i="33184"/>
  <c r="AM109" i="33184"/>
  <c r="AL109" i="33184"/>
  <c r="AK109" i="33184"/>
  <c r="AJ109" i="33184"/>
  <c r="AI109" i="33184"/>
  <c r="AH109" i="33184"/>
  <c r="AG109" i="33184"/>
  <c r="AF109" i="33184"/>
  <c r="AE109" i="33184"/>
  <c r="AD109" i="33184"/>
  <c r="AC109" i="33184"/>
  <c r="AB109" i="33184"/>
  <c r="AA109" i="33184"/>
  <c r="Z109" i="33184"/>
  <c r="Y109" i="33184"/>
  <c r="X109" i="33184"/>
  <c r="W109" i="33184"/>
  <c r="V109" i="33184"/>
  <c r="U109" i="33184"/>
  <c r="T109" i="33184"/>
  <c r="S109" i="33184"/>
  <c r="R109" i="33184"/>
  <c r="Q109" i="33184"/>
  <c r="P109" i="33184"/>
  <c r="O109" i="33184"/>
  <c r="N109" i="33184"/>
  <c r="M109" i="33184"/>
  <c r="L109" i="33184"/>
  <c r="K109" i="33184"/>
  <c r="J109" i="33184"/>
  <c r="I109" i="33184"/>
  <c r="H109" i="33184"/>
  <c r="G109" i="33184"/>
  <c r="F109" i="33184"/>
  <c r="E109" i="33184"/>
  <c r="D109" i="33184"/>
  <c r="AN108" i="33184"/>
  <c r="AM108" i="33184"/>
  <c r="AL108" i="33184"/>
  <c r="AK108" i="33184"/>
  <c r="AJ108" i="33184"/>
  <c r="AI108" i="33184"/>
  <c r="AH108" i="33184"/>
  <c r="AG108" i="33184"/>
  <c r="AF108" i="33184"/>
  <c r="AE108" i="33184"/>
  <c r="AD108" i="33184"/>
  <c r="AC108" i="33184"/>
  <c r="AB108" i="33184"/>
  <c r="AA108" i="33184"/>
  <c r="Z108" i="33184"/>
  <c r="Y108" i="33184"/>
  <c r="X108" i="33184"/>
  <c r="W108" i="33184"/>
  <c r="V108" i="33184"/>
  <c r="U108" i="33184"/>
  <c r="T108" i="33184"/>
  <c r="S108" i="33184"/>
  <c r="R108" i="33184"/>
  <c r="Q108" i="33184"/>
  <c r="P108" i="33184"/>
  <c r="O108" i="33184"/>
  <c r="N108" i="33184"/>
  <c r="M108" i="33184"/>
  <c r="L108" i="33184"/>
  <c r="K108" i="33184"/>
  <c r="J108" i="33184"/>
  <c r="I108" i="33184"/>
  <c r="H108" i="33184"/>
  <c r="G108" i="33184"/>
  <c r="F108" i="33184"/>
  <c r="E108" i="33184"/>
  <c r="D108" i="33184"/>
  <c r="AN107" i="33184"/>
  <c r="AM107" i="33184"/>
  <c r="AL107" i="33184"/>
  <c r="AK107" i="33184"/>
  <c r="AJ107" i="33184"/>
  <c r="AI107" i="33184"/>
  <c r="AH107" i="33184"/>
  <c r="AG107" i="33184"/>
  <c r="AF107" i="33184"/>
  <c r="AE107" i="33184"/>
  <c r="AD107" i="33184"/>
  <c r="AC107" i="33184"/>
  <c r="AB107" i="33184"/>
  <c r="AA107" i="33184"/>
  <c r="Z107" i="33184"/>
  <c r="Y107" i="33184"/>
  <c r="X107" i="33184"/>
  <c r="W107" i="33184"/>
  <c r="V107" i="33184"/>
  <c r="U107" i="33184"/>
  <c r="T107" i="33184"/>
  <c r="S107" i="33184"/>
  <c r="R107" i="33184"/>
  <c r="Q107" i="33184"/>
  <c r="P107" i="33184"/>
  <c r="O107" i="33184"/>
  <c r="N107" i="33184"/>
  <c r="M107" i="33184"/>
  <c r="L107" i="33184"/>
  <c r="K107" i="33184"/>
  <c r="J107" i="33184"/>
  <c r="I107" i="33184"/>
  <c r="H107" i="33184"/>
  <c r="G107" i="33184"/>
  <c r="F107" i="33184"/>
  <c r="E107" i="33184"/>
  <c r="D107" i="33184"/>
  <c r="AN106" i="33184"/>
  <c r="AM106" i="33184"/>
  <c r="AL106" i="33184"/>
  <c r="AK106" i="33184"/>
  <c r="AJ106" i="33184"/>
  <c r="AI106" i="33184"/>
  <c r="AH106" i="33184"/>
  <c r="AG106" i="33184"/>
  <c r="AF106" i="33184"/>
  <c r="AE106" i="33184"/>
  <c r="AD106" i="33184"/>
  <c r="AC106" i="33184"/>
  <c r="AB106" i="33184"/>
  <c r="AA106" i="33184"/>
  <c r="Z106" i="33184"/>
  <c r="Y106" i="33184"/>
  <c r="X106" i="33184"/>
  <c r="W106" i="33184"/>
  <c r="V106" i="33184"/>
  <c r="U106" i="33184"/>
  <c r="T106" i="33184"/>
  <c r="S106" i="33184"/>
  <c r="R106" i="33184"/>
  <c r="Q106" i="33184"/>
  <c r="P106" i="33184"/>
  <c r="O106" i="33184"/>
  <c r="N106" i="33184"/>
  <c r="M106" i="33184"/>
  <c r="L106" i="33184"/>
  <c r="K106" i="33184"/>
  <c r="J106" i="33184"/>
  <c r="I106" i="33184"/>
  <c r="H106" i="33184"/>
  <c r="G106" i="33184"/>
  <c r="F106" i="33184"/>
  <c r="E106" i="33184"/>
  <c r="D106" i="33184"/>
  <c r="AN105" i="33184"/>
  <c r="AM105" i="33184"/>
  <c r="AL105" i="33184"/>
  <c r="AK105" i="33184"/>
  <c r="AJ105" i="33184"/>
  <c r="AI105" i="33184"/>
  <c r="AH105" i="33184"/>
  <c r="AG105" i="33184"/>
  <c r="AF105" i="33184"/>
  <c r="AE105" i="33184"/>
  <c r="AD105" i="33184"/>
  <c r="AC105" i="33184"/>
  <c r="AB105" i="33184"/>
  <c r="AA105" i="33184"/>
  <c r="Z105" i="33184"/>
  <c r="Y105" i="33184"/>
  <c r="X105" i="33184"/>
  <c r="W105" i="33184"/>
  <c r="V105" i="33184"/>
  <c r="U105" i="33184"/>
  <c r="T105" i="33184"/>
  <c r="S105" i="33184"/>
  <c r="R105" i="33184"/>
  <c r="Q105" i="33184"/>
  <c r="P105" i="33184"/>
  <c r="O105" i="33184"/>
  <c r="N105" i="33184"/>
  <c r="M105" i="33184"/>
  <c r="L105" i="33184"/>
  <c r="K105" i="33184"/>
  <c r="J105" i="33184"/>
  <c r="I105" i="33184"/>
  <c r="H105" i="33184"/>
  <c r="G105" i="33184"/>
  <c r="F105" i="33184"/>
  <c r="E105" i="33184"/>
  <c r="D105" i="33184"/>
  <c r="AN100" i="33184"/>
  <c r="AM100" i="33184"/>
  <c r="AL100" i="33184"/>
  <c r="AK100" i="33184"/>
  <c r="AJ100" i="33184"/>
  <c r="AI100" i="33184"/>
  <c r="AH100" i="33184"/>
  <c r="AG100" i="33184"/>
  <c r="AF100" i="33184"/>
  <c r="AE100" i="33184"/>
  <c r="AD100" i="33184"/>
  <c r="AC100" i="33184"/>
  <c r="AB100" i="33184"/>
  <c r="AA100" i="33184"/>
  <c r="Z100" i="33184"/>
  <c r="Y100" i="33184"/>
  <c r="X100" i="33184"/>
  <c r="W100" i="33184"/>
  <c r="V100" i="33184"/>
  <c r="U100" i="33184"/>
  <c r="T100" i="33184"/>
  <c r="S100" i="33184"/>
  <c r="R100" i="33184"/>
  <c r="Q100" i="33184"/>
  <c r="P100" i="33184"/>
  <c r="O100" i="33184"/>
  <c r="N100" i="33184"/>
  <c r="M100" i="33184"/>
  <c r="L100" i="33184"/>
  <c r="K100" i="33184"/>
  <c r="J100" i="33184"/>
  <c r="I100" i="33184"/>
  <c r="H100" i="33184"/>
  <c r="G100" i="33184"/>
  <c r="F100" i="33184"/>
  <c r="E100" i="33184"/>
  <c r="D100" i="33184"/>
  <c r="AN99" i="33184"/>
  <c r="AM99" i="33184"/>
  <c r="AL99" i="33184"/>
  <c r="AK99" i="33184"/>
  <c r="AJ99" i="33184"/>
  <c r="AI99" i="33184"/>
  <c r="AH99" i="33184"/>
  <c r="AG99" i="33184"/>
  <c r="AF99" i="33184"/>
  <c r="AE99" i="33184"/>
  <c r="AD99" i="33184"/>
  <c r="AC99" i="33184"/>
  <c r="AB99" i="33184"/>
  <c r="AA99" i="33184"/>
  <c r="Z99" i="33184"/>
  <c r="Y99" i="33184"/>
  <c r="X99" i="33184"/>
  <c r="W99" i="33184"/>
  <c r="V99" i="33184"/>
  <c r="U99" i="33184"/>
  <c r="T99" i="33184"/>
  <c r="S99" i="33184"/>
  <c r="R99" i="33184"/>
  <c r="Q99" i="33184"/>
  <c r="P99" i="33184"/>
  <c r="O99" i="33184"/>
  <c r="N99" i="33184"/>
  <c r="M99" i="33184"/>
  <c r="L99" i="33184"/>
  <c r="K99" i="33184"/>
  <c r="J99" i="33184"/>
  <c r="I99" i="33184"/>
  <c r="H99" i="33184"/>
  <c r="G99" i="33184"/>
  <c r="F99" i="33184"/>
  <c r="E99" i="33184"/>
  <c r="D99" i="33184"/>
  <c r="AN98" i="33184"/>
  <c r="AM98" i="33184"/>
  <c r="AL98" i="33184"/>
  <c r="AK98" i="33184"/>
  <c r="AJ98" i="33184"/>
  <c r="AI98" i="33184"/>
  <c r="AH98" i="33184"/>
  <c r="AG98" i="33184"/>
  <c r="AF98" i="33184"/>
  <c r="AE98" i="33184"/>
  <c r="AD98" i="33184"/>
  <c r="AC98" i="33184"/>
  <c r="AB98" i="33184"/>
  <c r="AA98" i="33184"/>
  <c r="Z98" i="33184"/>
  <c r="Y98" i="33184"/>
  <c r="X98" i="33184"/>
  <c r="W98" i="33184"/>
  <c r="V98" i="33184"/>
  <c r="U98" i="33184"/>
  <c r="T98" i="33184"/>
  <c r="S98" i="33184"/>
  <c r="R98" i="33184"/>
  <c r="Q98" i="33184"/>
  <c r="P98" i="33184"/>
  <c r="O98" i="33184"/>
  <c r="N98" i="33184"/>
  <c r="M98" i="33184"/>
  <c r="L98" i="33184"/>
  <c r="K98" i="33184"/>
  <c r="J98" i="33184"/>
  <c r="I98" i="33184"/>
  <c r="H98" i="33184"/>
  <c r="G98" i="33184"/>
  <c r="F98" i="33184"/>
  <c r="E98" i="33184"/>
  <c r="D98" i="33184"/>
  <c r="AN97" i="33184"/>
  <c r="AM97" i="33184"/>
  <c r="AL97" i="33184"/>
  <c r="AK97" i="33184"/>
  <c r="AJ97" i="33184"/>
  <c r="AI97" i="33184"/>
  <c r="AH97" i="33184"/>
  <c r="AG97" i="33184"/>
  <c r="AF97" i="33184"/>
  <c r="AE97" i="33184"/>
  <c r="AD97" i="33184"/>
  <c r="AC97" i="33184"/>
  <c r="AB97" i="33184"/>
  <c r="AA97" i="33184"/>
  <c r="Z97" i="33184"/>
  <c r="Y97" i="33184"/>
  <c r="X97" i="33184"/>
  <c r="W97" i="33184"/>
  <c r="V97" i="33184"/>
  <c r="U97" i="33184"/>
  <c r="T97" i="33184"/>
  <c r="S97" i="33184"/>
  <c r="R97" i="33184"/>
  <c r="Q97" i="33184"/>
  <c r="P97" i="33184"/>
  <c r="O97" i="33184"/>
  <c r="N97" i="33184"/>
  <c r="M97" i="33184"/>
  <c r="L97" i="33184"/>
  <c r="K97" i="33184"/>
  <c r="J97" i="33184"/>
  <c r="I97" i="33184"/>
  <c r="H97" i="33184"/>
  <c r="G97" i="33184"/>
  <c r="F97" i="33184"/>
  <c r="E97" i="33184"/>
  <c r="D97" i="33184"/>
  <c r="AN96" i="33184"/>
  <c r="AM96" i="33184"/>
  <c r="AL96" i="33184"/>
  <c r="AK96" i="33184"/>
  <c r="AJ96" i="33184"/>
  <c r="AI96" i="33184"/>
  <c r="AH96" i="33184"/>
  <c r="AG96" i="33184"/>
  <c r="AF96" i="33184"/>
  <c r="AE96" i="33184"/>
  <c r="AD96" i="33184"/>
  <c r="AC96" i="33184"/>
  <c r="AB96" i="33184"/>
  <c r="AA96" i="33184"/>
  <c r="Z96" i="33184"/>
  <c r="Y96" i="33184"/>
  <c r="X96" i="33184"/>
  <c r="W96" i="33184"/>
  <c r="V96" i="33184"/>
  <c r="U96" i="33184"/>
  <c r="T96" i="33184"/>
  <c r="S96" i="33184"/>
  <c r="R96" i="33184"/>
  <c r="Q96" i="33184"/>
  <c r="P96" i="33184"/>
  <c r="O96" i="33184"/>
  <c r="N96" i="33184"/>
  <c r="M96" i="33184"/>
  <c r="L96" i="33184"/>
  <c r="K96" i="33184"/>
  <c r="J96" i="33184"/>
  <c r="I96" i="33184"/>
  <c r="H96" i="33184"/>
  <c r="G96" i="33184"/>
  <c r="F96" i="33184"/>
  <c r="E96" i="33184"/>
  <c r="D96" i="33184"/>
  <c r="AN95" i="33184"/>
  <c r="AM95" i="33184"/>
  <c r="AL95" i="33184"/>
  <c r="AK95" i="33184"/>
  <c r="AJ95" i="33184"/>
  <c r="AI95" i="33184"/>
  <c r="AH95" i="33184"/>
  <c r="AG95" i="33184"/>
  <c r="AF95" i="33184"/>
  <c r="AE95" i="33184"/>
  <c r="AD95" i="33184"/>
  <c r="AC95" i="33184"/>
  <c r="AB95" i="33184"/>
  <c r="AA95" i="33184"/>
  <c r="Z95" i="33184"/>
  <c r="Y95" i="33184"/>
  <c r="X95" i="33184"/>
  <c r="W95" i="33184"/>
  <c r="V95" i="33184"/>
  <c r="U95" i="33184"/>
  <c r="T95" i="33184"/>
  <c r="S95" i="33184"/>
  <c r="R95" i="33184"/>
  <c r="Q95" i="33184"/>
  <c r="P95" i="33184"/>
  <c r="O95" i="33184"/>
  <c r="N95" i="33184"/>
  <c r="M95" i="33184"/>
  <c r="L95" i="33184"/>
  <c r="K95" i="33184"/>
  <c r="J95" i="33184"/>
  <c r="I95" i="33184"/>
  <c r="H95" i="33184"/>
  <c r="G95" i="33184"/>
  <c r="F95" i="33184"/>
  <c r="E95" i="33184"/>
  <c r="D95" i="33184"/>
  <c r="AN94" i="33184"/>
  <c r="AM94" i="33184"/>
  <c r="AL94" i="33184"/>
  <c r="AK94" i="33184"/>
  <c r="AJ94" i="33184"/>
  <c r="AI94" i="33184"/>
  <c r="AH94" i="33184"/>
  <c r="AG94" i="33184"/>
  <c r="AF94" i="33184"/>
  <c r="AE94" i="33184"/>
  <c r="AD94" i="33184"/>
  <c r="AC94" i="33184"/>
  <c r="AB94" i="33184"/>
  <c r="AA94" i="33184"/>
  <c r="Z94" i="33184"/>
  <c r="Y94" i="33184"/>
  <c r="X94" i="33184"/>
  <c r="W94" i="33184"/>
  <c r="V94" i="33184"/>
  <c r="U94" i="33184"/>
  <c r="T94" i="33184"/>
  <c r="S94" i="33184"/>
  <c r="R94" i="33184"/>
  <c r="Q94" i="33184"/>
  <c r="P94" i="33184"/>
  <c r="O94" i="33184"/>
  <c r="N94" i="33184"/>
  <c r="M94" i="33184"/>
  <c r="L94" i="33184"/>
  <c r="K94" i="33184"/>
  <c r="J94" i="33184"/>
  <c r="I94" i="33184"/>
  <c r="H94" i="33184"/>
  <c r="G94" i="33184"/>
  <c r="F94" i="33184"/>
  <c r="E94" i="33184"/>
  <c r="D94" i="33184"/>
  <c r="AN93" i="33184"/>
  <c r="AM93" i="33184"/>
  <c r="AL93" i="33184"/>
  <c r="AK93" i="33184"/>
  <c r="AJ93" i="33184"/>
  <c r="AI93" i="33184"/>
  <c r="AH93" i="33184"/>
  <c r="AG93" i="33184"/>
  <c r="AF93" i="33184"/>
  <c r="AE93" i="33184"/>
  <c r="AD93" i="33184"/>
  <c r="AC93" i="33184"/>
  <c r="AB93" i="33184"/>
  <c r="AA93" i="33184"/>
  <c r="Z93" i="33184"/>
  <c r="Y93" i="33184"/>
  <c r="X93" i="33184"/>
  <c r="W93" i="33184"/>
  <c r="V93" i="33184"/>
  <c r="U93" i="33184"/>
  <c r="T93" i="33184"/>
  <c r="S93" i="33184"/>
  <c r="R93" i="33184"/>
  <c r="Q93" i="33184"/>
  <c r="P93" i="33184"/>
  <c r="O93" i="33184"/>
  <c r="N93" i="33184"/>
  <c r="M93" i="33184"/>
  <c r="L93" i="33184"/>
  <c r="K93" i="33184"/>
  <c r="J93" i="33184"/>
  <c r="I93" i="33184"/>
  <c r="H93" i="33184"/>
  <c r="G93" i="33184"/>
  <c r="F93" i="33184"/>
  <c r="E93" i="33184"/>
  <c r="D93" i="33184"/>
  <c r="AN92" i="33184"/>
  <c r="AM92" i="33184"/>
  <c r="AL92" i="33184"/>
  <c r="AK92" i="33184"/>
  <c r="AJ92" i="33184"/>
  <c r="AI92" i="33184"/>
  <c r="AH92" i="33184"/>
  <c r="AG92" i="33184"/>
  <c r="AF92" i="33184"/>
  <c r="AE92" i="33184"/>
  <c r="AD92" i="33184"/>
  <c r="AC92" i="33184"/>
  <c r="AB92" i="33184"/>
  <c r="AA92" i="33184"/>
  <c r="Z92" i="33184"/>
  <c r="Y92" i="33184"/>
  <c r="X92" i="33184"/>
  <c r="W92" i="33184"/>
  <c r="V92" i="33184"/>
  <c r="U92" i="33184"/>
  <c r="T92" i="33184"/>
  <c r="S92" i="33184"/>
  <c r="R92" i="33184"/>
  <c r="Q92" i="33184"/>
  <c r="P92" i="33184"/>
  <c r="O92" i="33184"/>
  <c r="N92" i="33184"/>
  <c r="M92" i="33184"/>
  <c r="L92" i="33184"/>
  <c r="K92" i="33184"/>
  <c r="J92" i="33184"/>
  <c r="I92" i="33184"/>
  <c r="H92" i="33184"/>
  <c r="G92" i="33184"/>
  <c r="F92" i="33184"/>
  <c r="E92" i="33184"/>
  <c r="D92" i="33184"/>
  <c r="AN91" i="33184"/>
  <c r="AM91" i="33184"/>
  <c r="AL91" i="33184"/>
  <c r="AK91" i="33184"/>
  <c r="AJ91" i="33184"/>
  <c r="AI91" i="33184"/>
  <c r="AH91" i="33184"/>
  <c r="AG91" i="33184"/>
  <c r="AF91" i="33184"/>
  <c r="AE91" i="33184"/>
  <c r="AD91" i="33184"/>
  <c r="AC91" i="33184"/>
  <c r="AB91" i="33184"/>
  <c r="AA91" i="33184"/>
  <c r="Z91" i="33184"/>
  <c r="Y91" i="33184"/>
  <c r="X91" i="33184"/>
  <c r="W91" i="33184"/>
  <c r="V91" i="33184"/>
  <c r="U91" i="33184"/>
  <c r="T91" i="33184"/>
  <c r="S91" i="33184"/>
  <c r="R91" i="33184"/>
  <c r="Q91" i="33184"/>
  <c r="P91" i="33184"/>
  <c r="O91" i="33184"/>
  <c r="N91" i="33184"/>
  <c r="M91" i="33184"/>
  <c r="L91" i="33184"/>
  <c r="K91" i="33184"/>
  <c r="J91" i="33184"/>
  <c r="I91" i="33184"/>
  <c r="H91" i="33184"/>
  <c r="G91" i="33184"/>
  <c r="F91" i="33184"/>
  <c r="E91" i="33184"/>
  <c r="D91" i="33184"/>
  <c r="AN90" i="33184"/>
  <c r="AM90" i="33184"/>
  <c r="AL90" i="33184"/>
  <c r="AK90" i="33184"/>
  <c r="AJ90" i="33184"/>
  <c r="AI90" i="33184"/>
  <c r="AH90" i="33184"/>
  <c r="AG90" i="33184"/>
  <c r="AF90" i="33184"/>
  <c r="AE90" i="33184"/>
  <c r="AD90" i="33184"/>
  <c r="AC90" i="33184"/>
  <c r="AB90" i="33184"/>
  <c r="AA90" i="33184"/>
  <c r="Z90" i="33184"/>
  <c r="Y90" i="33184"/>
  <c r="X90" i="33184"/>
  <c r="W90" i="33184"/>
  <c r="V90" i="33184"/>
  <c r="U90" i="33184"/>
  <c r="T90" i="33184"/>
  <c r="S90" i="33184"/>
  <c r="R90" i="33184"/>
  <c r="Q90" i="33184"/>
  <c r="P90" i="33184"/>
  <c r="O90" i="33184"/>
  <c r="N90" i="33184"/>
  <c r="M90" i="33184"/>
  <c r="L90" i="33184"/>
  <c r="K90" i="33184"/>
  <c r="J90" i="33184"/>
  <c r="I90" i="33184"/>
  <c r="H90" i="33184"/>
  <c r="G90" i="33184"/>
  <c r="F90" i="33184"/>
  <c r="E90" i="33184"/>
  <c r="D90" i="33184"/>
  <c r="AN89" i="33184"/>
  <c r="AM89" i="33184"/>
  <c r="AL89" i="33184"/>
  <c r="AK89" i="33184"/>
  <c r="AJ89" i="33184"/>
  <c r="AI89" i="33184"/>
  <c r="AH89" i="33184"/>
  <c r="AG89" i="33184"/>
  <c r="AF89" i="33184"/>
  <c r="AE89" i="33184"/>
  <c r="AD89" i="33184"/>
  <c r="AC89" i="33184"/>
  <c r="AB89" i="33184"/>
  <c r="AA89" i="33184"/>
  <c r="Z89" i="33184"/>
  <c r="Y89" i="33184"/>
  <c r="X89" i="33184"/>
  <c r="W89" i="33184"/>
  <c r="V89" i="33184"/>
  <c r="U89" i="33184"/>
  <c r="T89" i="33184"/>
  <c r="S89" i="33184"/>
  <c r="R89" i="33184"/>
  <c r="Q89" i="33184"/>
  <c r="P89" i="33184"/>
  <c r="O89" i="33184"/>
  <c r="N89" i="33184"/>
  <c r="M89" i="33184"/>
  <c r="L89" i="33184"/>
  <c r="K89" i="33184"/>
  <c r="J89" i="33184"/>
  <c r="I89" i="33184"/>
  <c r="H89" i="33184"/>
  <c r="G89" i="33184"/>
  <c r="F89" i="33184"/>
  <c r="E89" i="33184"/>
  <c r="D89" i="33184"/>
  <c r="AN88" i="33184"/>
  <c r="AM88" i="33184"/>
  <c r="AL88" i="33184"/>
  <c r="AK88" i="33184"/>
  <c r="AJ88" i="33184"/>
  <c r="AI88" i="33184"/>
  <c r="AH88" i="33184"/>
  <c r="AG88" i="33184"/>
  <c r="AF88" i="33184"/>
  <c r="AE88" i="33184"/>
  <c r="AD88" i="33184"/>
  <c r="AC88" i="33184"/>
  <c r="AB88" i="33184"/>
  <c r="AA88" i="33184"/>
  <c r="Z88" i="33184"/>
  <c r="Y88" i="33184"/>
  <c r="X88" i="33184"/>
  <c r="W88" i="33184"/>
  <c r="V88" i="33184"/>
  <c r="U88" i="33184"/>
  <c r="T88" i="33184"/>
  <c r="S88" i="33184"/>
  <c r="R88" i="33184"/>
  <c r="Q88" i="33184"/>
  <c r="P88" i="33184"/>
  <c r="O88" i="33184"/>
  <c r="N88" i="33184"/>
  <c r="M88" i="33184"/>
  <c r="L88" i="33184"/>
  <c r="K88" i="33184"/>
  <c r="J88" i="33184"/>
  <c r="I88" i="33184"/>
  <c r="H88" i="33184"/>
  <c r="G88" i="33184"/>
  <c r="F88" i="33184"/>
  <c r="E88" i="33184"/>
  <c r="D88" i="33184"/>
  <c r="AN87" i="33184"/>
  <c r="AM87" i="33184"/>
  <c r="AL87" i="33184"/>
  <c r="AK87" i="33184"/>
  <c r="AJ87" i="33184"/>
  <c r="AI87" i="33184"/>
  <c r="AH87" i="33184"/>
  <c r="AG87" i="33184"/>
  <c r="AF87" i="33184"/>
  <c r="AE87" i="33184"/>
  <c r="AD87" i="33184"/>
  <c r="AC87" i="33184"/>
  <c r="AB87" i="33184"/>
  <c r="AA87" i="33184"/>
  <c r="Z87" i="33184"/>
  <c r="Y87" i="33184"/>
  <c r="X87" i="33184"/>
  <c r="W87" i="33184"/>
  <c r="V87" i="33184"/>
  <c r="U87" i="33184"/>
  <c r="T87" i="33184"/>
  <c r="S87" i="33184"/>
  <c r="R87" i="33184"/>
  <c r="Q87" i="33184"/>
  <c r="P87" i="33184"/>
  <c r="O87" i="33184"/>
  <c r="N87" i="33184"/>
  <c r="M87" i="33184"/>
  <c r="L87" i="33184"/>
  <c r="K87" i="33184"/>
  <c r="J87" i="33184"/>
  <c r="I87" i="33184"/>
  <c r="H87" i="33184"/>
  <c r="G87" i="33184"/>
  <c r="F87" i="33184"/>
  <c r="E87" i="33184"/>
  <c r="D87" i="33184"/>
  <c r="AN86" i="33184"/>
  <c r="AM86" i="33184"/>
  <c r="AL86" i="33184"/>
  <c r="AK86" i="33184"/>
  <c r="AJ86" i="33184"/>
  <c r="AI86" i="33184"/>
  <c r="AH86" i="33184"/>
  <c r="AG86" i="33184"/>
  <c r="AF86" i="33184"/>
  <c r="AE86" i="33184"/>
  <c r="AD86" i="33184"/>
  <c r="AC86" i="33184"/>
  <c r="AB86" i="33184"/>
  <c r="AA86" i="33184"/>
  <c r="Z86" i="33184"/>
  <c r="Y86" i="33184"/>
  <c r="X86" i="33184"/>
  <c r="W86" i="33184"/>
  <c r="V86" i="33184"/>
  <c r="U86" i="33184"/>
  <c r="T86" i="33184"/>
  <c r="S86" i="33184"/>
  <c r="R86" i="33184"/>
  <c r="Q86" i="33184"/>
  <c r="P86" i="33184"/>
  <c r="O86" i="33184"/>
  <c r="N86" i="33184"/>
  <c r="M86" i="33184"/>
  <c r="L86" i="33184"/>
  <c r="K86" i="33184"/>
  <c r="J86" i="33184"/>
  <c r="I86" i="33184"/>
  <c r="H86" i="33184"/>
  <c r="G86" i="33184"/>
  <c r="F86" i="33184"/>
  <c r="E86" i="33184"/>
  <c r="D86" i="33184"/>
  <c r="AN85" i="33184"/>
  <c r="AM85" i="33184"/>
  <c r="AL85" i="33184"/>
  <c r="AK85" i="33184"/>
  <c r="AJ85" i="33184"/>
  <c r="AI85" i="33184"/>
  <c r="AH85" i="33184"/>
  <c r="AG85" i="33184"/>
  <c r="AF85" i="33184"/>
  <c r="AE85" i="33184"/>
  <c r="AD85" i="33184"/>
  <c r="AC85" i="33184"/>
  <c r="AB85" i="33184"/>
  <c r="AA85" i="33184"/>
  <c r="Z85" i="33184"/>
  <c r="Y85" i="33184"/>
  <c r="X85" i="33184"/>
  <c r="W85" i="33184"/>
  <c r="V85" i="33184"/>
  <c r="U85" i="33184"/>
  <c r="T85" i="33184"/>
  <c r="S85" i="33184"/>
  <c r="R85" i="33184"/>
  <c r="Q85" i="33184"/>
  <c r="P85" i="33184"/>
  <c r="O85" i="33184"/>
  <c r="N85" i="33184"/>
  <c r="M85" i="33184"/>
  <c r="L85" i="33184"/>
  <c r="K85" i="33184"/>
  <c r="J85" i="33184"/>
  <c r="I85" i="33184"/>
  <c r="H85" i="33184"/>
  <c r="G85" i="33184"/>
  <c r="F85" i="33184"/>
  <c r="E85" i="33184"/>
  <c r="D85" i="33184"/>
  <c r="AN84" i="33184"/>
  <c r="AM84" i="33184"/>
  <c r="AL84" i="33184"/>
  <c r="AK84" i="33184"/>
  <c r="AJ84" i="33184"/>
  <c r="AI84" i="33184"/>
  <c r="AH84" i="33184"/>
  <c r="AG84" i="33184"/>
  <c r="AF84" i="33184"/>
  <c r="AE84" i="33184"/>
  <c r="AD84" i="33184"/>
  <c r="AC84" i="33184"/>
  <c r="AB84" i="33184"/>
  <c r="AA84" i="33184"/>
  <c r="Z84" i="33184"/>
  <c r="Y84" i="33184"/>
  <c r="X84" i="33184"/>
  <c r="W84" i="33184"/>
  <c r="V84" i="33184"/>
  <c r="U84" i="33184"/>
  <c r="T84" i="33184"/>
  <c r="S84" i="33184"/>
  <c r="R84" i="33184"/>
  <c r="Q84" i="33184"/>
  <c r="P84" i="33184"/>
  <c r="O84" i="33184"/>
  <c r="N84" i="33184"/>
  <c r="M84" i="33184"/>
  <c r="L84" i="33184"/>
  <c r="K84" i="33184"/>
  <c r="J84" i="33184"/>
  <c r="I84" i="33184"/>
  <c r="H84" i="33184"/>
  <c r="G84" i="33184"/>
  <c r="F84" i="33184"/>
  <c r="E84" i="33184"/>
  <c r="D84" i="33184"/>
  <c r="AN83" i="33184"/>
  <c r="AM83" i="33184"/>
  <c r="AL83" i="33184"/>
  <c r="AK83" i="33184"/>
  <c r="AJ83" i="33184"/>
  <c r="AI83" i="33184"/>
  <c r="AH83" i="33184"/>
  <c r="AG83" i="33184"/>
  <c r="AF83" i="33184"/>
  <c r="AE83" i="33184"/>
  <c r="AD83" i="33184"/>
  <c r="AC83" i="33184"/>
  <c r="AB83" i="33184"/>
  <c r="AA83" i="33184"/>
  <c r="Z83" i="33184"/>
  <c r="Y83" i="33184"/>
  <c r="X83" i="33184"/>
  <c r="W83" i="33184"/>
  <c r="V83" i="33184"/>
  <c r="U83" i="33184"/>
  <c r="T83" i="33184"/>
  <c r="S83" i="33184"/>
  <c r="R83" i="33184"/>
  <c r="Q83" i="33184"/>
  <c r="P83" i="33184"/>
  <c r="O83" i="33184"/>
  <c r="N83" i="33184"/>
  <c r="M83" i="33184"/>
  <c r="L83" i="33184"/>
  <c r="K83" i="33184"/>
  <c r="J83" i="33184"/>
  <c r="I83" i="33184"/>
  <c r="H83" i="33184"/>
  <c r="G83" i="33184"/>
  <c r="F83" i="33184"/>
  <c r="E83" i="33184"/>
  <c r="D83" i="33184"/>
  <c r="AN82" i="33184"/>
  <c r="AM82" i="33184"/>
  <c r="AL82" i="33184"/>
  <c r="AK82" i="33184"/>
  <c r="AJ82" i="33184"/>
  <c r="AI82" i="33184"/>
  <c r="AH82" i="33184"/>
  <c r="AG82" i="33184"/>
  <c r="AF82" i="33184"/>
  <c r="AE82" i="33184"/>
  <c r="AD82" i="33184"/>
  <c r="AC82" i="33184"/>
  <c r="AB82" i="33184"/>
  <c r="AA82" i="33184"/>
  <c r="Z82" i="33184"/>
  <c r="Y82" i="33184"/>
  <c r="X82" i="33184"/>
  <c r="W82" i="33184"/>
  <c r="V82" i="33184"/>
  <c r="U82" i="33184"/>
  <c r="T82" i="33184"/>
  <c r="S82" i="33184"/>
  <c r="R82" i="33184"/>
  <c r="Q82" i="33184"/>
  <c r="P82" i="33184"/>
  <c r="O82" i="33184"/>
  <c r="N82" i="33184"/>
  <c r="M82" i="33184"/>
  <c r="L82" i="33184"/>
  <c r="K82" i="33184"/>
  <c r="J82" i="33184"/>
  <c r="I82" i="33184"/>
  <c r="H82" i="33184"/>
  <c r="G82" i="33184"/>
  <c r="F82" i="33184"/>
  <c r="E82" i="33184"/>
  <c r="D82" i="33184"/>
  <c r="AN81" i="33184"/>
  <c r="AM81" i="33184"/>
  <c r="AL81" i="33184"/>
  <c r="AK81" i="33184"/>
  <c r="AJ81" i="33184"/>
  <c r="AI81" i="33184"/>
  <c r="AH81" i="33184"/>
  <c r="AG81" i="33184"/>
  <c r="AF81" i="33184"/>
  <c r="AE81" i="33184"/>
  <c r="AD81" i="33184"/>
  <c r="AC81" i="33184"/>
  <c r="AB81" i="33184"/>
  <c r="AA81" i="33184"/>
  <c r="Z81" i="33184"/>
  <c r="Y81" i="33184"/>
  <c r="X81" i="33184"/>
  <c r="W81" i="33184"/>
  <c r="V81" i="33184"/>
  <c r="U81" i="33184"/>
  <c r="T81" i="33184"/>
  <c r="S81" i="33184"/>
  <c r="R81" i="33184"/>
  <c r="Q81" i="33184"/>
  <c r="P81" i="33184"/>
  <c r="O81" i="33184"/>
  <c r="N81" i="33184"/>
  <c r="M81" i="33184"/>
  <c r="L81" i="33184"/>
  <c r="K81" i="33184"/>
  <c r="J81" i="33184"/>
  <c r="I81" i="33184"/>
  <c r="H81" i="33184"/>
  <c r="G81" i="33184"/>
  <c r="F81" i="33184"/>
  <c r="E81" i="33184"/>
  <c r="D81" i="33184"/>
  <c r="AN80" i="33184"/>
  <c r="AM80" i="33184"/>
  <c r="AL80" i="33184"/>
  <c r="AK80" i="33184"/>
  <c r="AJ80" i="33184"/>
  <c r="AI80" i="33184"/>
  <c r="AH80" i="33184"/>
  <c r="AG80" i="33184"/>
  <c r="AF80" i="33184"/>
  <c r="AE80" i="33184"/>
  <c r="AD80" i="33184"/>
  <c r="AC80" i="33184"/>
  <c r="AB80" i="33184"/>
  <c r="AA80" i="33184"/>
  <c r="Z80" i="33184"/>
  <c r="Y80" i="33184"/>
  <c r="X80" i="33184"/>
  <c r="W80" i="33184"/>
  <c r="V80" i="33184"/>
  <c r="U80" i="33184"/>
  <c r="T80" i="33184"/>
  <c r="S80" i="33184"/>
  <c r="R80" i="33184"/>
  <c r="Q80" i="33184"/>
  <c r="P80" i="33184"/>
  <c r="O80" i="33184"/>
  <c r="N80" i="33184"/>
  <c r="M80" i="33184"/>
  <c r="L80" i="33184"/>
  <c r="K80" i="33184"/>
  <c r="J80" i="33184"/>
  <c r="I80" i="33184"/>
  <c r="H80" i="33184"/>
  <c r="G80" i="33184"/>
  <c r="F80" i="33184"/>
  <c r="E80" i="33184"/>
  <c r="D80" i="33184"/>
  <c r="AN79" i="33184"/>
  <c r="AM79" i="33184"/>
  <c r="AL79" i="33184"/>
  <c r="AK79" i="33184"/>
  <c r="AJ79" i="33184"/>
  <c r="AI79" i="33184"/>
  <c r="AH79" i="33184"/>
  <c r="AG79" i="33184"/>
  <c r="AF79" i="33184"/>
  <c r="AE79" i="33184"/>
  <c r="AD79" i="33184"/>
  <c r="AC79" i="33184"/>
  <c r="AB79" i="33184"/>
  <c r="AA79" i="33184"/>
  <c r="Z79" i="33184"/>
  <c r="Y79" i="33184"/>
  <c r="X79" i="33184"/>
  <c r="W79" i="33184"/>
  <c r="V79" i="33184"/>
  <c r="U79" i="33184"/>
  <c r="T79" i="33184"/>
  <c r="S79" i="33184"/>
  <c r="R79" i="33184"/>
  <c r="Q79" i="33184"/>
  <c r="P79" i="33184"/>
  <c r="O79" i="33184"/>
  <c r="N79" i="33184"/>
  <c r="M79" i="33184"/>
  <c r="L79" i="33184"/>
  <c r="K79" i="33184"/>
  <c r="J79" i="33184"/>
  <c r="I79" i="33184"/>
  <c r="H79" i="33184"/>
  <c r="G79" i="33184"/>
  <c r="F79" i="33184"/>
  <c r="E79" i="33184"/>
  <c r="D79" i="33184"/>
  <c r="AN78" i="33184"/>
  <c r="AM78" i="33184"/>
  <c r="AL78" i="33184"/>
  <c r="AK78" i="33184"/>
  <c r="AJ78" i="33184"/>
  <c r="AI78" i="33184"/>
  <c r="AH78" i="33184"/>
  <c r="AG78" i="33184"/>
  <c r="AF78" i="33184"/>
  <c r="AE78" i="33184"/>
  <c r="AD78" i="33184"/>
  <c r="AC78" i="33184"/>
  <c r="AB78" i="33184"/>
  <c r="AA78" i="33184"/>
  <c r="Z78" i="33184"/>
  <c r="Y78" i="33184"/>
  <c r="X78" i="33184"/>
  <c r="W78" i="33184"/>
  <c r="V78" i="33184"/>
  <c r="U78" i="33184"/>
  <c r="T78" i="33184"/>
  <c r="S78" i="33184"/>
  <c r="R78" i="33184"/>
  <c r="Q78" i="33184"/>
  <c r="P78" i="33184"/>
  <c r="O78" i="33184"/>
  <c r="N78" i="33184"/>
  <c r="M78" i="33184"/>
  <c r="L78" i="33184"/>
  <c r="K78" i="33184"/>
  <c r="J78" i="33184"/>
  <c r="I78" i="33184"/>
  <c r="H78" i="33184"/>
  <c r="G78" i="33184"/>
  <c r="F78" i="33184"/>
  <c r="E78" i="33184"/>
  <c r="D78" i="33184"/>
  <c r="AN77" i="33184"/>
  <c r="AM77" i="33184"/>
  <c r="AL77" i="33184"/>
  <c r="AK77" i="33184"/>
  <c r="AJ77" i="33184"/>
  <c r="AI77" i="33184"/>
  <c r="AH77" i="33184"/>
  <c r="AG77" i="33184"/>
  <c r="AF77" i="33184"/>
  <c r="AE77" i="33184"/>
  <c r="AD77" i="33184"/>
  <c r="AC77" i="33184"/>
  <c r="AB77" i="33184"/>
  <c r="AA77" i="33184"/>
  <c r="Z77" i="33184"/>
  <c r="Y77" i="33184"/>
  <c r="X77" i="33184"/>
  <c r="W77" i="33184"/>
  <c r="V77" i="33184"/>
  <c r="U77" i="33184"/>
  <c r="T77" i="33184"/>
  <c r="S77" i="33184"/>
  <c r="R77" i="33184"/>
  <c r="Q77" i="33184"/>
  <c r="P77" i="33184"/>
  <c r="O77" i="33184"/>
  <c r="N77" i="33184"/>
  <c r="M77" i="33184"/>
  <c r="L77" i="33184"/>
  <c r="K77" i="33184"/>
  <c r="J77" i="33184"/>
  <c r="I77" i="33184"/>
  <c r="H77" i="33184"/>
  <c r="G77" i="33184"/>
  <c r="F77" i="33184"/>
  <c r="E77" i="33184"/>
  <c r="D77" i="33184"/>
  <c r="AN76" i="33184"/>
  <c r="AM76" i="33184"/>
  <c r="AL76" i="33184"/>
  <c r="AK76" i="33184"/>
  <c r="AJ76" i="33184"/>
  <c r="AI76" i="33184"/>
  <c r="AH76" i="33184"/>
  <c r="AG76" i="33184"/>
  <c r="AF76" i="33184"/>
  <c r="AE76" i="33184"/>
  <c r="AD76" i="33184"/>
  <c r="AC76" i="33184"/>
  <c r="AB76" i="33184"/>
  <c r="AA76" i="33184"/>
  <c r="Z76" i="33184"/>
  <c r="Y76" i="33184"/>
  <c r="X76" i="33184"/>
  <c r="W76" i="33184"/>
  <c r="V76" i="33184"/>
  <c r="U76" i="33184"/>
  <c r="T76" i="33184"/>
  <c r="S76" i="33184"/>
  <c r="R76" i="33184"/>
  <c r="Q76" i="33184"/>
  <c r="P76" i="33184"/>
  <c r="O76" i="33184"/>
  <c r="N76" i="33184"/>
  <c r="M76" i="33184"/>
  <c r="L76" i="33184"/>
  <c r="K76" i="33184"/>
  <c r="J76" i="33184"/>
  <c r="I76" i="33184"/>
  <c r="H76" i="33184"/>
  <c r="G76" i="33184"/>
  <c r="F76" i="33184"/>
  <c r="E76" i="33184"/>
  <c r="D76" i="33184"/>
  <c r="AN75" i="33184"/>
  <c r="AM75" i="33184"/>
  <c r="AL75" i="33184"/>
  <c r="AK75" i="33184"/>
  <c r="AJ75" i="33184"/>
  <c r="AI75" i="33184"/>
  <c r="AH75" i="33184"/>
  <c r="AG75" i="33184"/>
  <c r="AF75" i="33184"/>
  <c r="AE75" i="33184"/>
  <c r="AD75" i="33184"/>
  <c r="AC75" i="33184"/>
  <c r="AB75" i="33184"/>
  <c r="AA75" i="33184"/>
  <c r="Z75" i="33184"/>
  <c r="Y75" i="33184"/>
  <c r="X75" i="33184"/>
  <c r="W75" i="33184"/>
  <c r="V75" i="33184"/>
  <c r="U75" i="33184"/>
  <c r="T75" i="33184"/>
  <c r="S75" i="33184"/>
  <c r="R75" i="33184"/>
  <c r="Q75" i="33184"/>
  <c r="P75" i="33184"/>
  <c r="O75" i="33184"/>
  <c r="N75" i="33184"/>
  <c r="M75" i="33184"/>
  <c r="L75" i="33184"/>
  <c r="K75" i="33184"/>
  <c r="J75" i="33184"/>
  <c r="I75" i="33184"/>
  <c r="H75" i="33184"/>
  <c r="G75" i="33184"/>
  <c r="F75" i="33184"/>
  <c r="E75" i="33184"/>
  <c r="D75" i="33184"/>
  <c r="AN74" i="33184"/>
  <c r="AM74" i="33184"/>
  <c r="AL74" i="33184"/>
  <c r="AK74" i="33184"/>
  <c r="AJ74" i="33184"/>
  <c r="AI74" i="33184"/>
  <c r="AH74" i="33184"/>
  <c r="AG74" i="33184"/>
  <c r="AF74" i="33184"/>
  <c r="AE74" i="33184"/>
  <c r="AD74" i="33184"/>
  <c r="AC74" i="33184"/>
  <c r="AB74" i="33184"/>
  <c r="AA74" i="33184"/>
  <c r="Z74" i="33184"/>
  <c r="Y74" i="33184"/>
  <c r="X74" i="33184"/>
  <c r="W74" i="33184"/>
  <c r="V74" i="33184"/>
  <c r="U74" i="33184"/>
  <c r="T74" i="33184"/>
  <c r="S74" i="33184"/>
  <c r="R74" i="33184"/>
  <c r="Q74" i="33184"/>
  <c r="P74" i="33184"/>
  <c r="O74" i="33184"/>
  <c r="N74" i="33184"/>
  <c r="M74" i="33184"/>
  <c r="L74" i="33184"/>
  <c r="K74" i="33184"/>
  <c r="J74" i="33184"/>
  <c r="I74" i="33184"/>
  <c r="H74" i="33184"/>
  <c r="G74" i="33184"/>
  <c r="F74" i="33184"/>
  <c r="E74" i="33184"/>
  <c r="D74" i="33184"/>
  <c r="AN73" i="33184"/>
  <c r="AM73" i="33184"/>
  <c r="AL73" i="33184"/>
  <c r="AK73" i="33184"/>
  <c r="AJ73" i="33184"/>
  <c r="AI73" i="33184"/>
  <c r="AH73" i="33184"/>
  <c r="AG73" i="33184"/>
  <c r="AF73" i="33184"/>
  <c r="AE73" i="33184"/>
  <c r="AD73" i="33184"/>
  <c r="AC73" i="33184"/>
  <c r="AB73" i="33184"/>
  <c r="AA73" i="33184"/>
  <c r="Z73" i="33184"/>
  <c r="Y73" i="33184"/>
  <c r="X73" i="33184"/>
  <c r="W73" i="33184"/>
  <c r="V73" i="33184"/>
  <c r="U73" i="33184"/>
  <c r="T73" i="33184"/>
  <c r="S73" i="33184"/>
  <c r="R73" i="33184"/>
  <c r="Q73" i="33184"/>
  <c r="P73" i="33184"/>
  <c r="O73" i="33184"/>
  <c r="N73" i="33184"/>
  <c r="M73" i="33184"/>
  <c r="L73" i="33184"/>
  <c r="K73" i="33184"/>
  <c r="J73" i="33184"/>
  <c r="I73" i="33184"/>
  <c r="H73" i="33184"/>
  <c r="G73" i="33184"/>
  <c r="F73" i="33184"/>
  <c r="E73" i="33184"/>
  <c r="D73" i="33184"/>
  <c r="AN72" i="33184"/>
  <c r="AM72" i="33184"/>
  <c r="AL72" i="33184"/>
  <c r="AK72" i="33184"/>
  <c r="AJ72" i="33184"/>
  <c r="AI72" i="33184"/>
  <c r="AH72" i="33184"/>
  <c r="AG72" i="33184"/>
  <c r="AF72" i="33184"/>
  <c r="AE72" i="33184"/>
  <c r="AD72" i="33184"/>
  <c r="AC72" i="33184"/>
  <c r="AB72" i="33184"/>
  <c r="AA72" i="33184"/>
  <c r="Z72" i="33184"/>
  <c r="Y72" i="33184"/>
  <c r="X72" i="33184"/>
  <c r="W72" i="33184"/>
  <c r="V72" i="33184"/>
  <c r="U72" i="33184"/>
  <c r="T72" i="33184"/>
  <c r="S72" i="33184"/>
  <c r="R72" i="33184"/>
  <c r="Q72" i="33184"/>
  <c r="P72" i="33184"/>
  <c r="O72" i="33184"/>
  <c r="N72" i="33184"/>
  <c r="M72" i="33184"/>
  <c r="L72" i="33184"/>
  <c r="K72" i="33184"/>
  <c r="J72" i="33184"/>
  <c r="I72" i="33184"/>
  <c r="H72" i="33184"/>
  <c r="G72" i="33184"/>
  <c r="F72" i="33184"/>
  <c r="E72" i="33184"/>
  <c r="D72" i="33184"/>
  <c r="AN71" i="33184"/>
  <c r="AM71" i="33184"/>
  <c r="AL71" i="33184"/>
  <c r="AK71" i="33184"/>
  <c r="AJ71" i="33184"/>
  <c r="AI71" i="33184"/>
  <c r="AH71" i="33184"/>
  <c r="AG71" i="33184"/>
  <c r="AF71" i="33184"/>
  <c r="AE71" i="33184"/>
  <c r="AD71" i="33184"/>
  <c r="AC71" i="33184"/>
  <c r="AB71" i="33184"/>
  <c r="AA71" i="33184"/>
  <c r="Z71" i="33184"/>
  <c r="Y71" i="33184"/>
  <c r="X71" i="33184"/>
  <c r="W71" i="33184"/>
  <c r="V71" i="33184"/>
  <c r="U71" i="33184"/>
  <c r="T71" i="33184"/>
  <c r="S71" i="33184"/>
  <c r="R71" i="33184"/>
  <c r="Q71" i="33184"/>
  <c r="P71" i="33184"/>
  <c r="O71" i="33184"/>
  <c r="N71" i="33184"/>
  <c r="M71" i="33184"/>
  <c r="L71" i="33184"/>
  <c r="K71" i="33184"/>
  <c r="J71" i="33184"/>
  <c r="I71" i="33184"/>
  <c r="H71" i="33184"/>
  <c r="G71" i="33184"/>
  <c r="F71" i="33184"/>
  <c r="E71" i="33184"/>
  <c r="D71" i="33184"/>
  <c r="AN70" i="33184"/>
  <c r="AM70" i="33184"/>
  <c r="AL70" i="33184"/>
  <c r="AK70" i="33184"/>
  <c r="AJ70" i="33184"/>
  <c r="AI70" i="33184"/>
  <c r="AH70" i="33184"/>
  <c r="AG70" i="33184"/>
  <c r="AF70" i="33184"/>
  <c r="AE70" i="33184"/>
  <c r="AD70" i="33184"/>
  <c r="AC70" i="33184"/>
  <c r="AB70" i="33184"/>
  <c r="AA70" i="33184"/>
  <c r="Z70" i="33184"/>
  <c r="Y70" i="33184"/>
  <c r="X70" i="33184"/>
  <c r="W70" i="33184"/>
  <c r="V70" i="33184"/>
  <c r="U70" i="33184"/>
  <c r="T70" i="33184"/>
  <c r="S70" i="33184"/>
  <c r="R70" i="33184"/>
  <c r="Q70" i="33184"/>
  <c r="P70" i="33184"/>
  <c r="O70" i="33184"/>
  <c r="N70" i="33184"/>
  <c r="M70" i="33184"/>
  <c r="L70" i="33184"/>
  <c r="K70" i="33184"/>
  <c r="J70" i="33184"/>
  <c r="I70" i="33184"/>
  <c r="H70" i="33184"/>
  <c r="G70" i="33184"/>
  <c r="F70" i="33184"/>
  <c r="E70" i="33184"/>
  <c r="D70" i="33184"/>
  <c r="AN69" i="33184"/>
  <c r="AM69" i="33184"/>
  <c r="AL69" i="33184"/>
  <c r="AK69" i="33184"/>
  <c r="AJ69" i="33184"/>
  <c r="AI69" i="33184"/>
  <c r="AH69" i="33184"/>
  <c r="AG69" i="33184"/>
  <c r="AF69" i="33184"/>
  <c r="AE69" i="33184"/>
  <c r="AD69" i="33184"/>
  <c r="AC69" i="33184"/>
  <c r="AB69" i="33184"/>
  <c r="AA69" i="33184"/>
  <c r="Z69" i="33184"/>
  <c r="Y69" i="33184"/>
  <c r="X69" i="33184"/>
  <c r="W69" i="33184"/>
  <c r="V69" i="33184"/>
  <c r="U69" i="33184"/>
  <c r="T69" i="33184"/>
  <c r="S69" i="33184"/>
  <c r="R69" i="33184"/>
  <c r="Q69" i="33184"/>
  <c r="P69" i="33184"/>
  <c r="O69" i="33184"/>
  <c r="N69" i="33184"/>
  <c r="M69" i="33184"/>
  <c r="L69" i="33184"/>
  <c r="K69" i="33184"/>
  <c r="J69" i="33184"/>
  <c r="I69" i="33184"/>
  <c r="H69" i="33184"/>
  <c r="G69" i="33184"/>
  <c r="F69" i="33184"/>
  <c r="E69" i="33184"/>
  <c r="D69" i="33184"/>
  <c r="AN68" i="33184"/>
  <c r="AM68" i="33184"/>
  <c r="AL68" i="33184"/>
  <c r="AK68" i="33184"/>
  <c r="AJ68" i="33184"/>
  <c r="AI68" i="33184"/>
  <c r="AH68" i="33184"/>
  <c r="AG68" i="33184"/>
  <c r="AF68" i="33184"/>
  <c r="AE68" i="33184"/>
  <c r="AD68" i="33184"/>
  <c r="AC68" i="33184"/>
  <c r="AB68" i="33184"/>
  <c r="AA68" i="33184"/>
  <c r="Z68" i="33184"/>
  <c r="Y68" i="33184"/>
  <c r="X68" i="33184"/>
  <c r="W68" i="33184"/>
  <c r="V68" i="33184"/>
  <c r="U68" i="33184"/>
  <c r="T68" i="33184"/>
  <c r="S68" i="33184"/>
  <c r="R68" i="33184"/>
  <c r="Q68" i="33184"/>
  <c r="P68" i="33184"/>
  <c r="O68" i="33184"/>
  <c r="N68" i="33184"/>
  <c r="M68" i="33184"/>
  <c r="L68" i="33184"/>
  <c r="K68" i="33184"/>
  <c r="J68" i="33184"/>
  <c r="I68" i="33184"/>
  <c r="H68" i="33184"/>
  <c r="G68" i="33184"/>
  <c r="F68" i="33184"/>
  <c r="E68" i="33184"/>
  <c r="D68" i="33184"/>
  <c r="AN67" i="33184"/>
  <c r="AM67" i="33184"/>
  <c r="AL67" i="33184"/>
  <c r="AK67" i="33184"/>
  <c r="AJ67" i="33184"/>
  <c r="AI67" i="33184"/>
  <c r="AH67" i="33184"/>
  <c r="AG67" i="33184"/>
  <c r="AF67" i="33184"/>
  <c r="AE67" i="33184"/>
  <c r="AD67" i="33184"/>
  <c r="AC67" i="33184"/>
  <c r="AB67" i="33184"/>
  <c r="AA67" i="33184"/>
  <c r="Z67" i="33184"/>
  <c r="Y67" i="33184"/>
  <c r="X67" i="33184"/>
  <c r="W67" i="33184"/>
  <c r="V67" i="33184"/>
  <c r="U67" i="33184"/>
  <c r="T67" i="33184"/>
  <c r="S67" i="33184"/>
  <c r="R67" i="33184"/>
  <c r="Q67" i="33184"/>
  <c r="P67" i="33184"/>
  <c r="O67" i="33184"/>
  <c r="N67" i="33184"/>
  <c r="M67" i="33184"/>
  <c r="L67" i="33184"/>
  <c r="K67" i="33184"/>
  <c r="J67" i="33184"/>
  <c r="I67" i="33184"/>
  <c r="H67" i="33184"/>
  <c r="G67" i="33184"/>
  <c r="F67" i="33184"/>
  <c r="E67" i="33184"/>
  <c r="D67" i="33184"/>
  <c r="AN66" i="33184"/>
  <c r="AM66" i="33184"/>
  <c r="AL66" i="33184"/>
  <c r="AK66" i="33184"/>
  <c r="AJ66" i="33184"/>
  <c r="AI66" i="33184"/>
  <c r="AH66" i="33184"/>
  <c r="AG66" i="33184"/>
  <c r="AF66" i="33184"/>
  <c r="AE66" i="33184"/>
  <c r="AD66" i="33184"/>
  <c r="AC66" i="33184"/>
  <c r="AB66" i="33184"/>
  <c r="AA66" i="33184"/>
  <c r="Z66" i="33184"/>
  <c r="Y66" i="33184"/>
  <c r="X66" i="33184"/>
  <c r="W66" i="33184"/>
  <c r="V66" i="33184"/>
  <c r="U66" i="33184"/>
  <c r="T66" i="33184"/>
  <c r="S66" i="33184"/>
  <c r="R66" i="33184"/>
  <c r="Q66" i="33184"/>
  <c r="P66" i="33184"/>
  <c r="O66" i="33184"/>
  <c r="N66" i="33184"/>
  <c r="M66" i="33184"/>
  <c r="L66" i="33184"/>
  <c r="K66" i="33184"/>
  <c r="J66" i="33184"/>
  <c r="I66" i="33184"/>
  <c r="H66" i="33184"/>
  <c r="G66" i="33184"/>
  <c r="F66" i="33184"/>
  <c r="E66" i="33184"/>
  <c r="D66" i="33184"/>
  <c r="AN65" i="33184"/>
  <c r="AM65" i="33184"/>
  <c r="AL65" i="33184"/>
  <c r="AK65" i="33184"/>
  <c r="AJ65" i="33184"/>
  <c r="AI65" i="33184"/>
  <c r="AH65" i="33184"/>
  <c r="AG65" i="33184"/>
  <c r="AF65" i="33184"/>
  <c r="AE65" i="33184"/>
  <c r="AD65" i="33184"/>
  <c r="AC65" i="33184"/>
  <c r="AB65" i="33184"/>
  <c r="AA65" i="33184"/>
  <c r="Z65" i="33184"/>
  <c r="Y65" i="33184"/>
  <c r="X65" i="33184"/>
  <c r="W65" i="33184"/>
  <c r="V65" i="33184"/>
  <c r="U65" i="33184"/>
  <c r="T65" i="33184"/>
  <c r="S65" i="33184"/>
  <c r="R65" i="33184"/>
  <c r="Q65" i="33184"/>
  <c r="P65" i="33184"/>
  <c r="O65" i="33184"/>
  <c r="N65" i="33184"/>
  <c r="M65" i="33184"/>
  <c r="L65" i="33184"/>
  <c r="K65" i="33184"/>
  <c r="J65" i="33184"/>
  <c r="I65" i="33184"/>
  <c r="H65" i="33184"/>
  <c r="G65" i="33184"/>
  <c r="F65" i="33184"/>
  <c r="E65" i="33184"/>
  <c r="D65" i="33184"/>
  <c r="AN64" i="33184"/>
  <c r="AM64" i="33184"/>
  <c r="AL64" i="33184"/>
  <c r="AK64" i="33184"/>
  <c r="AJ64" i="33184"/>
  <c r="AI64" i="33184"/>
  <c r="AH64" i="33184"/>
  <c r="AG64" i="33184"/>
  <c r="AF64" i="33184"/>
  <c r="AE64" i="33184"/>
  <c r="AD64" i="33184"/>
  <c r="AC64" i="33184"/>
  <c r="AB64" i="33184"/>
  <c r="AA64" i="33184"/>
  <c r="Z64" i="33184"/>
  <c r="Y64" i="33184"/>
  <c r="X64" i="33184"/>
  <c r="W64" i="33184"/>
  <c r="V64" i="33184"/>
  <c r="U64" i="33184"/>
  <c r="T64" i="33184"/>
  <c r="S64" i="33184"/>
  <c r="R64" i="33184"/>
  <c r="Q64" i="33184"/>
  <c r="P64" i="33184"/>
  <c r="O64" i="33184"/>
  <c r="N64" i="33184"/>
  <c r="M64" i="33184"/>
  <c r="L64" i="33184"/>
  <c r="K64" i="33184"/>
  <c r="J64" i="33184"/>
  <c r="I64" i="33184"/>
  <c r="H64" i="33184"/>
  <c r="G64" i="33184"/>
  <c r="F64" i="33184"/>
  <c r="E64" i="33184"/>
  <c r="D64" i="33184"/>
  <c r="AN63" i="33184"/>
  <c r="AM63" i="33184"/>
  <c r="AL63" i="33184"/>
  <c r="AK63" i="33184"/>
  <c r="AJ63" i="33184"/>
  <c r="AI63" i="33184"/>
  <c r="AH63" i="33184"/>
  <c r="AG63" i="33184"/>
  <c r="AF63" i="33184"/>
  <c r="AE63" i="33184"/>
  <c r="AD63" i="33184"/>
  <c r="AC63" i="33184"/>
  <c r="AB63" i="33184"/>
  <c r="AA63" i="33184"/>
  <c r="Z63" i="33184"/>
  <c r="Y63" i="33184"/>
  <c r="X63" i="33184"/>
  <c r="W63" i="33184"/>
  <c r="V63" i="33184"/>
  <c r="U63" i="33184"/>
  <c r="T63" i="33184"/>
  <c r="S63" i="33184"/>
  <c r="R63" i="33184"/>
  <c r="Q63" i="33184"/>
  <c r="P63" i="33184"/>
  <c r="O63" i="33184"/>
  <c r="N63" i="33184"/>
  <c r="M63" i="33184"/>
  <c r="L63" i="33184"/>
  <c r="K63" i="33184"/>
  <c r="J63" i="33184"/>
  <c r="I63" i="33184"/>
  <c r="H63" i="33184"/>
  <c r="G63" i="33184"/>
  <c r="F63" i="33184"/>
  <c r="E63" i="33184"/>
  <c r="D63" i="33184"/>
  <c r="C93" i="33184"/>
  <c r="C94" i="33184"/>
  <c r="C95" i="33184"/>
  <c r="C96" i="33184"/>
  <c r="C97" i="33184"/>
  <c r="C98" i="33184"/>
  <c r="C99" i="33184"/>
  <c r="AN104" i="33184"/>
  <c r="AM104" i="33184"/>
  <c r="AL104" i="33184"/>
  <c r="AK104" i="33184"/>
  <c r="AJ104" i="33184"/>
  <c r="AI104" i="33184"/>
  <c r="AH104" i="33184"/>
  <c r="AG104" i="33184"/>
  <c r="AF104" i="33184"/>
  <c r="AE104" i="33184"/>
  <c r="AD104" i="33184"/>
  <c r="AC104" i="33184"/>
  <c r="AB104" i="33184"/>
  <c r="AA104" i="33184"/>
  <c r="Z104" i="33184"/>
  <c r="Y104" i="33184"/>
  <c r="X104" i="33184"/>
  <c r="W104" i="33184"/>
  <c r="V104" i="33184"/>
  <c r="U104" i="33184"/>
  <c r="T104" i="33184"/>
  <c r="S104" i="33184"/>
  <c r="R104" i="33184"/>
  <c r="Q104" i="33184"/>
  <c r="P104" i="33184"/>
  <c r="O104" i="33184"/>
  <c r="N104" i="33184"/>
  <c r="M104" i="33184"/>
  <c r="L104" i="33184"/>
  <c r="K104" i="33184"/>
  <c r="J104" i="33184"/>
  <c r="I104" i="33184"/>
  <c r="H104" i="33184"/>
  <c r="G104" i="33184"/>
  <c r="F104" i="33184"/>
  <c r="E104" i="33184"/>
  <c r="D104" i="33184"/>
  <c r="C104" i="33184"/>
  <c r="AN103" i="33184"/>
  <c r="AM103" i="33184"/>
  <c r="AL103" i="33184"/>
  <c r="AK103" i="33184"/>
  <c r="AJ103" i="33184"/>
  <c r="AI103" i="33184"/>
  <c r="AH103" i="33184"/>
  <c r="AG103" i="33184"/>
  <c r="AF103" i="33184"/>
  <c r="AE103" i="33184"/>
  <c r="AD103" i="33184"/>
  <c r="AC103" i="33184"/>
  <c r="AB103" i="33184"/>
  <c r="AA103" i="33184"/>
  <c r="Z103" i="33184"/>
  <c r="Y103" i="33184"/>
  <c r="X103" i="33184"/>
  <c r="W103" i="33184"/>
  <c r="V103" i="33184"/>
  <c r="U103" i="33184"/>
  <c r="T103" i="33184"/>
  <c r="S103" i="33184"/>
  <c r="R103" i="33184"/>
  <c r="Q103" i="33184"/>
  <c r="P103" i="33184"/>
  <c r="O103" i="33184"/>
  <c r="N103" i="33184"/>
  <c r="M103" i="33184"/>
  <c r="L103" i="33184"/>
  <c r="K103" i="33184"/>
  <c r="J103" i="33184"/>
  <c r="I103" i="33184"/>
  <c r="H103" i="33184"/>
  <c r="G103" i="33184"/>
  <c r="F103" i="33184"/>
  <c r="E103" i="33184"/>
  <c r="D103" i="33184"/>
  <c r="C103" i="33184"/>
  <c r="AN62" i="33184"/>
  <c r="AN61" i="33184"/>
  <c r="AM61" i="33184"/>
  <c r="AL61" i="33184"/>
  <c r="AK61" i="33184"/>
  <c r="AJ61" i="33184"/>
  <c r="AI61" i="33184"/>
  <c r="AH61" i="33184"/>
  <c r="AG61" i="33184"/>
  <c r="AF61" i="33184"/>
  <c r="AE61" i="33184"/>
  <c r="AD61" i="33184"/>
  <c r="AC61" i="33184"/>
  <c r="AB61" i="33184"/>
  <c r="AA61" i="33184"/>
  <c r="Z61" i="33184"/>
  <c r="Y61" i="33184"/>
  <c r="X61" i="33184"/>
  <c r="W61" i="33184"/>
  <c r="V61" i="33184"/>
  <c r="U61" i="33184"/>
  <c r="T61" i="33184"/>
  <c r="S61" i="33184"/>
  <c r="R61" i="33184"/>
  <c r="Q61" i="33184"/>
  <c r="P61" i="33184"/>
  <c r="O61" i="33184"/>
  <c r="N61" i="33184"/>
  <c r="M61" i="33184"/>
  <c r="L61" i="33184"/>
  <c r="K61" i="33184"/>
  <c r="J61" i="33184"/>
  <c r="I61" i="33184"/>
  <c r="H61" i="33184"/>
  <c r="G61" i="33184"/>
  <c r="F61" i="33184"/>
  <c r="E61" i="33184"/>
  <c r="D61" i="33184"/>
  <c r="C61" i="33184"/>
  <c r="AN47" i="33184"/>
  <c r="AN46" i="33184"/>
  <c r="AM46" i="33184"/>
  <c r="AL46" i="33184"/>
  <c r="AK46" i="33184"/>
  <c r="AJ46" i="33184"/>
  <c r="AI46" i="33184"/>
  <c r="AH46" i="33184"/>
  <c r="AG46" i="33184"/>
  <c r="AF46" i="33184"/>
  <c r="AE46" i="33184"/>
  <c r="AD46" i="33184"/>
  <c r="AC46" i="33184"/>
  <c r="AB46" i="33184"/>
  <c r="AA46" i="33184"/>
  <c r="Z46" i="33184"/>
  <c r="Y46" i="33184"/>
  <c r="X46" i="33184"/>
  <c r="W46" i="33184"/>
  <c r="V46" i="33184"/>
  <c r="U46" i="33184"/>
  <c r="T46" i="33184"/>
  <c r="S46" i="33184"/>
  <c r="R46" i="33184"/>
  <c r="Q46" i="33184"/>
  <c r="P46" i="33184"/>
  <c r="O46" i="33184"/>
  <c r="N46" i="33184"/>
  <c r="M46" i="33184"/>
  <c r="L46" i="33184"/>
  <c r="K46" i="33184"/>
  <c r="J46" i="33184"/>
  <c r="I46" i="33184"/>
  <c r="H46" i="33184"/>
  <c r="G46" i="33184"/>
  <c r="F46" i="33184"/>
  <c r="E46" i="33184"/>
  <c r="D46" i="33184"/>
  <c r="C46" i="33184"/>
  <c r="C42" i="33182"/>
  <c r="C41" i="33182"/>
  <c r="C40" i="33182"/>
  <c r="C39" i="33182"/>
  <c r="C38" i="33182"/>
  <c r="C37" i="33182"/>
  <c r="C36" i="33182"/>
  <c r="C35" i="33182"/>
  <c r="H42" i="1"/>
  <c r="BT44" i="33181" s="1"/>
  <c r="E40" i="1"/>
  <c r="G42" i="33181" s="1"/>
  <c r="E39" i="1"/>
  <c r="G41" i="33181" s="1"/>
  <c r="E38" i="1"/>
  <c r="G40" i="33181" s="1"/>
  <c r="D43" i="4"/>
  <c r="BV15" i="33181"/>
  <c r="E41" i="4"/>
  <c r="F60" i="33185" s="1"/>
  <c r="H60" i="33185" s="1"/>
  <c r="D40" i="33196" s="1"/>
  <c r="E40" i="4"/>
  <c r="I43" i="16" s="1"/>
  <c r="E39" i="4"/>
  <c r="I42" i="16" s="1"/>
  <c r="R55" i="33185"/>
  <c r="U55" i="33185" s="1"/>
  <c r="Q55" i="33185"/>
  <c r="S55" i="33185" s="1"/>
  <c r="V55" i="33185" s="1"/>
  <c r="S54" i="33185"/>
  <c r="V54" i="33185" s="1"/>
  <c r="R54" i="33185"/>
  <c r="U54" i="33185" s="1"/>
  <c r="Q54" i="33185"/>
  <c r="Q53" i="33185"/>
  <c r="R53" i="33185" s="1"/>
  <c r="U53" i="33185" s="1"/>
  <c r="C6" i="33182"/>
  <c r="C7" i="33182"/>
  <c r="C8" i="33182"/>
  <c r="C9" i="33182"/>
  <c r="C10" i="33182"/>
  <c r="C11" i="33182"/>
  <c r="C12" i="33182"/>
  <c r="C13" i="33182"/>
  <c r="C14" i="33182"/>
  <c r="C15" i="33182"/>
  <c r="C16" i="33182"/>
  <c r="C17" i="33182"/>
  <c r="C18" i="33182"/>
  <c r="C19" i="33182"/>
  <c r="C20" i="33182"/>
  <c r="C21" i="33182"/>
  <c r="C22" i="33182"/>
  <c r="C23" i="33182"/>
  <c r="C24" i="33182"/>
  <c r="C25" i="33182"/>
  <c r="C26" i="33182"/>
  <c r="C27" i="33182"/>
  <c r="C28" i="33182"/>
  <c r="C29" i="33182"/>
  <c r="C30" i="33182"/>
  <c r="C31" i="33182"/>
  <c r="C32" i="33182"/>
  <c r="C33" i="33182"/>
  <c r="C34" i="33182"/>
  <c r="C106" i="33184"/>
  <c r="BT39" i="33181"/>
  <c r="BT38" i="33181"/>
  <c r="BT37" i="33181"/>
  <c r="BT36" i="33181"/>
  <c r="BT35" i="33181"/>
  <c r="BT34" i="33181"/>
  <c r="BT33" i="33181"/>
  <c r="BT32" i="33181"/>
  <c r="BT31" i="33181"/>
  <c r="BT30" i="33181"/>
  <c r="BT29" i="33181"/>
  <c r="BT28" i="33181"/>
  <c r="BT27" i="33181"/>
  <c r="BT26" i="33181"/>
  <c r="BT25" i="33181"/>
  <c r="BT24" i="33181"/>
  <c r="BT23" i="33181"/>
  <c r="BT22" i="33181"/>
  <c r="BT21" i="33181"/>
  <c r="BT20" i="33181"/>
  <c r="BT19" i="33181"/>
  <c r="BT18" i="33181"/>
  <c r="BT17" i="33181"/>
  <c r="BT16" i="33181"/>
  <c r="BT15" i="33181"/>
  <c r="BX15" i="33181" s="1"/>
  <c r="BT14" i="33181"/>
  <c r="BT13" i="33181"/>
  <c r="BT12" i="33181"/>
  <c r="BT11" i="33181"/>
  <c r="BT10" i="33181"/>
  <c r="BT9" i="33181"/>
  <c r="BT8" i="33181"/>
  <c r="C63" i="33184"/>
  <c r="C64" i="33184"/>
  <c r="C65" i="33184"/>
  <c r="C66" i="33184"/>
  <c r="C67" i="33184"/>
  <c r="C68" i="33184"/>
  <c r="C69" i="33184"/>
  <c r="C70" i="33184"/>
  <c r="C71" i="33184"/>
  <c r="C72" i="33184"/>
  <c r="C73" i="33184"/>
  <c r="C74" i="33184"/>
  <c r="C75" i="33184"/>
  <c r="C76" i="33184"/>
  <c r="C77" i="33184"/>
  <c r="C78" i="33184"/>
  <c r="C79" i="33184"/>
  <c r="C80" i="33184"/>
  <c r="C81" i="33184"/>
  <c r="C82" i="33184"/>
  <c r="C83" i="33184"/>
  <c r="C84" i="33184"/>
  <c r="C85" i="33184"/>
  <c r="C86" i="33184"/>
  <c r="C87" i="33184"/>
  <c r="C88" i="33184"/>
  <c r="C89" i="33184"/>
  <c r="C90" i="33184"/>
  <c r="C91" i="33184"/>
  <c r="C92" i="33184"/>
  <c r="C105" i="33184"/>
  <c r="C107" i="33184"/>
  <c r="C108" i="33184"/>
  <c r="C109" i="33184"/>
  <c r="C110" i="33184"/>
  <c r="BA8" i="16"/>
  <c r="M62" i="33185"/>
  <c r="Q25" i="33185"/>
  <c r="S25" i="33185" s="1"/>
  <c r="V25" i="33185" s="1"/>
  <c r="Q26" i="33185"/>
  <c r="S26" i="33185" s="1"/>
  <c r="V26" i="33185" s="1"/>
  <c r="Q27" i="33185"/>
  <c r="R27" i="33185" s="1"/>
  <c r="U27" i="33185" s="1"/>
  <c r="Q28" i="33185"/>
  <c r="R28" i="33185" s="1"/>
  <c r="U28" i="33185" s="1"/>
  <c r="Q29" i="33185"/>
  <c r="S29" i="33185" s="1"/>
  <c r="V29" i="33185" s="1"/>
  <c r="Q30" i="33185"/>
  <c r="R30" i="33185" s="1"/>
  <c r="U30" i="33185" s="1"/>
  <c r="Q31" i="33185"/>
  <c r="R31" i="33185" s="1"/>
  <c r="U31" i="33185" s="1"/>
  <c r="Q32" i="33185"/>
  <c r="Q33" i="33185"/>
  <c r="S33" i="33185" s="1"/>
  <c r="V33" i="33185" s="1"/>
  <c r="Q34" i="33185"/>
  <c r="R34" i="33185" s="1"/>
  <c r="U34" i="33185" s="1"/>
  <c r="Q35" i="33185"/>
  <c r="R35" i="33185" s="1"/>
  <c r="U35" i="33185" s="1"/>
  <c r="Q36" i="33185"/>
  <c r="R36" i="33185" s="1"/>
  <c r="U36" i="33185" s="1"/>
  <c r="Q37" i="33185"/>
  <c r="S37" i="33185" s="1"/>
  <c r="V37" i="33185" s="1"/>
  <c r="Q38" i="33185"/>
  <c r="R38" i="33185" s="1"/>
  <c r="U38" i="33185" s="1"/>
  <c r="Q39" i="33185"/>
  <c r="R39" i="33185" s="1"/>
  <c r="U39" i="33185" s="1"/>
  <c r="Q40" i="33185"/>
  <c r="R40" i="33185" s="1"/>
  <c r="U40" i="33185" s="1"/>
  <c r="Q41" i="33185"/>
  <c r="S41" i="33185" s="1"/>
  <c r="V41" i="33185" s="1"/>
  <c r="Q42" i="33185"/>
  <c r="R42" i="33185" s="1"/>
  <c r="U42" i="33185" s="1"/>
  <c r="S45" i="33185"/>
  <c r="V45" i="33185" s="1"/>
  <c r="S46" i="33185"/>
  <c r="V46" i="33185" s="1"/>
  <c r="S47" i="33185"/>
  <c r="V47" i="33185" s="1"/>
  <c r="S48" i="33185"/>
  <c r="V48" i="33185" s="1"/>
  <c r="Q49" i="33185"/>
  <c r="R49" i="33185" s="1"/>
  <c r="U49" i="33185" s="1"/>
  <c r="S49" i="33185"/>
  <c r="V49" i="33185" s="1"/>
  <c r="Q50" i="33185"/>
  <c r="S50" i="33185"/>
  <c r="V50" i="33185" s="1"/>
  <c r="S51" i="33185"/>
  <c r="V51" i="33185" s="1"/>
  <c r="Q56" i="33185"/>
  <c r="S56" i="33185"/>
  <c r="V56" i="33185" s="1"/>
  <c r="Q57" i="33185"/>
  <c r="S57" i="33185"/>
  <c r="V57" i="33185" s="1"/>
  <c r="Q58" i="33185"/>
  <c r="S58" i="33185"/>
  <c r="V58" i="33185" s="1"/>
  <c r="Q59" i="33185"/>
  <c r="R59" i="33185" s="1"/>
  <c r="U59" i="33185" s="1"/>
  <c r="S60" i="33185"/>
  <c r="V60" i="33185" s="1"/>
  <c r="Q61" i="33185"/>
  <c r="S61" i="33185" s="1"/>
  <c r="V61" i="33185" s="1"/>
  <c r="R45" i="33185"/>
  <c r="U45" i="33185" s="1"/>
  <c r="Q46" i="33185"/>
  <c r="R46" i="33185"/>
  <c r="U46" i="33185" s="1"/>
  <c r="R47" i="33185"/>
  <c r="U47" i="33185" s="1"/>
  <c r="R48" i="33185"/>
  <c r="U48" i="33185" s="1"/>
  <c r="R51" i="33185"/>
  <c r="U51" i="33185" s="1"/>
  <c r="R52" i="33185"/>
  <c r="U52" i="33185" s="1"/>
  <c r="R56" i="33185"/>
  <c r="U56" i="33185" s="1"/>
  <c r="R57" i="33185"/>
  <c r="U57" i="33185" s="1"/>
  <c r="R58" i="33185"/>
  <c r="U58" i="33185" s="1"/>
  <c r="R60" i="33185"/>
  <c r="U60" i="33185" s="1"/>
  <c r="Q60" i="33185"/>
  <c r="E42" i="4"/>
  <c r="F61" i="33185" s="1"/>
  <c r="H61" i="33185" s="1"/>
  <c r="E38" i="4"/>
  <c r="T39" i="33181" s="1"/>
  <c r="E37" i="4"/>
  <c r="I40" i="16" s="1"/>
  <c r="E36" i="4"/>
  <c r="T37" i="33181" s="1"/>
  <c r="E35" i="4"/>
  <c r="F54" i="33185" s="1"/>
  <c r="H54" i="33185" s="1"/>
  <c r="D34" i="33196" s="1"/>
  <c r="E34" i="4"/>
  <c r="F53" i="33185" s="1"/>
  <c r="H53" i="33185" s="1"/>
  <c r="D33" i="33196" s="1"/>
  <c r="E33" i="4"/>
  <c r="F52" i="33185" s="1"/>
  <c r="E32" i="4"/>
  <c r="E31" i="4"/>
  <c r="F50" i="33185" s="1"/>
  <c r="E30" i="4"/>
  <c r="I33" i="16" s="1"/>
  <c r="E29" i="4"/>
  <c r="I32" i="16" s="1"/>
  <c r="E28" i="4"/>
  <c r="F47" i="33185" s="1"/>
  <c r="H47" i="33185" s="1"/>
  <c r="D27" i="33196" s="1"/>
  <c r="E27" i="4"/>
  <c r="I30" i="16" s="1"/>
  <c r="E26" i="4"/>
  <c r="F45" i="33185" s="1"/>
  <c r="E25" i="4"/>
  <c r="F44" i="33185" s="1"/>
  <c r="E24" i="4"/>
  <c r="E23" i="4"/>
  <c r="I26" i="16" s="1"/>
  <c r="E22" i="4"/>
  <c r="F41" i="33185" s="1"/>
  <c r="E21" i="4"/>
  <c r="I24" i="16" s="1"/>
  <c r="E20" i="4"/>
  <c r="E19" i="4"/>
  <c r="F38" i="33185" s="1"/>
  <c r="E18" i="4"/>
  <c r="F37" i="33185" s="1"/>
  <c r="H37" i="33185" s="1"/>
  <c r="E17" i="4"/>
  <c r="T18" i="33181" s="1"/>
  <c r="E16" i="4"/>
  <c r="F35" i="33185" s="1"/>
  <c r="H35" i="33185" s="1"/>
  <c r="D15" i="33196" s="1"/>
  <c r="E15" i="4"/>
  <c r="F34" i="33185" s="1"/>
  <c r="H34" i="33185" s="1"/>
  <c r="D14" i="33196" s="1"/>
  <c r="E14" i="4"/>
  <c r="I17" i="16" s="1"/>
  <c r="E13" i="4"/>
  <c r="F32" i="33185" s="1"/>
  <c r="H32" i="33185" s="1"/>
  <c r="E12" i="4"/>
  <c r="T13" i="33181" s="1"/>
  <c r="E11" i="4"/>
  <c r="E10" i="4"/>
  <c r="F29" i="33185" s="1"/>
  <c r="H29" i="33185" s="1"/>
  <c r="D9" i="33196" s="1"/>
  <c r="E9" i="4"/>
  <c r="F28" i="33185" s="1"/>
  <c r="H28" i="33185" s="1"/>
  <c r="E8" i="4"/>
  <c r="T9" i="33181" s="1"/>
  <c r="E7" i="4"/>
  <c r="F26" i="33185" s="1"/>
  <c r="H26" i="33185" s="1"/>
  <c r="T7" i="33181"/>
  <c r="E41" i="1"/>
  <c r="G43" i="33181" s="1"/>
  <c r="E37" i="1"/>
  <c r="G39" i="33181" s="1"/>
  <c r="D42" i="1"/>
  <c r="C42" i="1"/>
  <c r="E5" i="1"/>
  <c r="G7" i="33181" s="1"/>
  <c r="E6" i="1"/>
  <c r="G8" i="33181" s="1"/>
  <c r="E7" i="1"/>
  <c r="G9" i="33181" s="1"/>
  <c r="E8" i="1"/>
  <c r="G10" i="33181" s="1"/>
  <c r="E9" i="1"/>
  <c r="G11" i="33181" s="1"/>
  <c r="E10" i="1"/>
  <c r="G12" i="33181" s="1"/>
  <c r="E11" i="1"/>
  <c r="G13" i="33181" s="1"/>
  <c r="E12" i="1"/>
  <c r="G14" i="33181" s="1"/>
  <c r="E13" i="1"/>
  <c r="G15" i="33181" s="1"/>
  <c r="E14" i="1"/>
  <c r="G16" i="33181" s="1"/>
  <c r="E15" i="1"/>
  <c r="G17" i="33181" s="1"/>
  <c r="E16" i="1"/>
  <c r="G18" i="33181" s="1"/>
  <c r="E17" i="1"/>
  <c r="G19" i="33181" s="1"/>
  <c r="E18" i="1"/>
  <c r="G20" i="33181"/>
  <c r="E19" i="1"/>
  <c r="G21" i="33181" s="1"/>
  <c r="E20" i="1"/>
  <c r="G22" i="33181" s="1"/>
  <c r="E21" i="1"/>
  <c r="G23" i="33181" s="1"/>
  <c r="E22" i="1"/>
  <c r="G24" i="33181" s="1"/>
  <c r="E23" i="1"/>
  <c r="G25" i="33181" s="1"/>
  <c r="E24" i="1"/>
  <c r="G26" i="33181" s="1"/>
  <c r="E25" i="1"/>
  <c r="G27" i="33181" s="1"/>
  <c r="E26" i="1"/>
  <c r="G28" i="33181" s="1"/>
  <c r="E27" i="1"/>
  <c r="G29" i="33181" s="1"/>
  <c r="E28" i="1"/>
  <c r="G30" i="33181" s="1"/>
  <c r="E29" i="1"/>
  <c r="G31" i="33181" s="1"/>
  <c r="E30" i="1"/>
  <c r="G32" i="33181" s="1"/>
  <c r="E31" i="1"/>
  <c r="G33" i="33181" s="1"/>
  <c r="E32" i="1"/>
  <c r="G34" i="33181" s="1"/>
  <c r="E33" i="1"/>
  <c r="G35" i="33181" s="1"/>
  <c r="E34" i="1"/>
  <c r="G36" i="33181" s="1"/>
  <c r="E35" i="1"/>
  <c r="G37" i="33181" s="1"/>
  <c r="E36" i="1"/>
  <c r="G38" i="33181" s="1"/>
  <c r="BT7" i="33181"/>
  <c r="Z7" i="33181"/>
  <c r="O9" i="16"/>
  <c r="C111" i="33184"/>
  <c r="C100" i="33184"/>
  <c r="Q43" i="33185"/>
  <c r="R43" i="33185" s="1"/>
  <c r="U43" i="33185" s="1"/>
  <c r="Q44" i="33185"/>
  <c r="S44" i="33185" s="1"/>
  <c r="V44" i="33185" s="1"/>
  <c r="Q45" i="33185"/>
  <c r="Q47" i="33185"/>
  <c r="Q48" i="33185"/>
  <c r="Q51" i="33185"/>
  <c r="Q52" i="33185"/>
  <c r="S52" i="33185" s="1"/>
  <c r="V52" i="33185" s="1"/>
  <c r="R50" i="33185"/>
  <c r="U50" i="33185" s="1"/>
  <c r="T31" i="33181"/>
  <c r="BV7" i="33181"/>
  <c r="BV26" i="33181"/>
  <c r="BV38" i="33181"/>
  <c r="BV10" i="33181"/>
  <c r="BV21" i="33181"/>
  <c r="BV25" i="33181"/>
  <c r="BV13" i="33181"/>
  <c r="BV20" i="33181"/>
  <c r="BV23" i="33181"/>
  <c r="BV31" i="33181"/>
  <c r="BV30" i="33181"/>
  <c r="BV22" i="33181"/>
  <c r="BV35" i="33181"/>
  <c r="BV32" i="33181"/>
  <c r="BV11" i="33181"/>
  <c r="BV9" i="33181"/>
  <c r="BV17" i="33181"/>
  <c r="BV34" i="33181"/>
  <c r="BV37" i="33181"/>
  <c r="BV33" i="33181"/>
  <c r="BV29" i="33181"/>
  <c r="BV24" i="33181"/>
  <c r="BV14" i="33181"/>
  <c r="BV19" i="33181"/>
  <c r="BV18" i="33181"/>
  <c r="BV16" i="33181"/>
  <c r="BV28" i="33181"/>
  <c r="BV12" i="33181"/>
  <c r="BV36" i="33181"/>
  <c r="BV27" i="33181"/>
  <c r="BV8" i="33181"/>
  <c r="I45" i="16"/>
  <c r="F49" i="33185"/>
  <c r="F58" i="33185"/>
  <c r="BX40" i="33181" l="1"/>
  <c r="T40" i="33181"/>
  <c r="F57" i="33185"/>
  <c r="H57" i="33185" s="1"/>
  <c r="AI37" i="33184" s="1"/>
  <c r="T8" i="33181"/>
  <c r="T15" i="33181"/>
  <c r="I25" i="16"/>
  <c r="T23" i="33181"/>
  <c r="I21" i="16"/>
  <c r="F42" i="33185"/>
  <c r="H42" i="33185" s="1"/>
  <c r="BX12" i="33181"/>
  <c r="D12" i="16"/>
  <c r="D8" i="33196"/>
  <c r="H44" i="33185"/>
  <c r="D24" i="33196" s="1"/>
  <c r="J53" i="33184"/>
  <c r="D12" i="33196"/>
  <c r="H41" i="33185"/>
  <c r="D21" i="33196" s="1"/>
  <c r="D17" i="33184"/>
  <c r="D6" i="33196"/>
  <c r="H50" i="33185"/>
  <c r="D30" i="33196" s="1"/>
  <c r="AM22" i="33184"/>
  <c r="D41" i="33196"/>
  <c r="O52" i="33184"/>
  <c r="D17" i="33196"/>
  <c r="N7" i="33181"/>
  <c r="BX20" i="33181"/>
  <c r="BX7" i="33181"/>
  <c r="BX36" i="33181"/>
  <c r="BX13" i="33181"/>
  <c r="BX30" i="33181"/>
  <c r="BX35" i="33181"/>
  <c r="BX34" i="33181"/>
  <c r="BX29" i="33181"/>
  <c r="BX43" i="33181"/>
  <c r="BX18" i="33181"/>
  <c r="BX44" i="33181"/>
  <c r="BX41" i="33181"/>
  <c r="BX27" i="33181"/>
  <c r="AL9" i="33184"/>
  <c r="BX37" i="33181"/>
  <c r="BX31" i="33181"/>
  <c r="BX23" i="33181"/>
  <c r="BX9" i="33181"/>
  <c r="BX8" i="33181"/>
  <c r="BX24" i="33181"/>
  <c r="E42" i="1"/>
  <c r="G44" i="33181" s="1"/>
  <c r="BX17" i="33181"/>
  <c r="BX39" i="33181"/>
  <c r="BX14" i="33181"/>
  <c r="BX25" i="33181"/>
  <c r="BX42" i="33181"/>
  <c r="BX11" i="33181"/>
  <c r="BX21" i="33181"/>
  <c r="BX33" i="33181"/>
  <c r="BX10" i="33181"/>
  <c r="I44" i="16"/>
  <c r="T34" i="33181"/>
  <c r="I36" i="16"/>
  <c r="F56" i="33185"/>
  <c r="H56" i="33185" s="1"/>
  <c r="F48" i="33185"/>
  <c r="T41" i="33181"/>
  <c r="T30" i="33181"/>
  <c r="T43" i="33181"/>
  <c r="T38" i="33181"/>
  <c r="T24" i="33181"/>
  <c r="I10" i="16"/>
  <c r="T27" i="33181"/>
  <c r="I29" i="16"/>
  <c r="I19" i="16"/>
  <c r="T19" i="33181"/>
  <c r="I13" i="16"/>
  <c r="I11" i="16"/>
  <c r="F33" i="33185"/>
  <c r="H33" i="33185" s="1"/>
  <c r="K50" i="33184" s="1"/>
  <c r="T17" i="33181"/>
  <c r="F27" i="33185"/>
  <c r="I15" i="16"/>
  <c r="F31" i="33185"/>
  <c r="H31" i="33185" s="1"/>
  <c r="I38" i="16"/>
  <c r="I16" i="16"/>
  <c r="T36" i="33181"/>
  <c r="T28" i="33181"/>
  <c r="T14" i="33181"/>
  <c r="I39" i="16"/>
  <c r="F55" i="33185"/>
  <c r="H55" i="33185" s="1"/>
  <c r="I31" i="16"/>
  <c r="T29" i="33181"/>
  <c r="T22" i="33181"/>
  <c r="T10" i="33181"/>
  <c r="I41" i="16"/>
  <c r="I28" i="16"/>
  <c r="I12" i="16"/>
  <c r="E43" i="4"/>
  <c r="T26" i="33181"/>
  <c r="F40" i="33185"/>
  <c r="F59" i="33185"/>
  <c r="T35" i="33181"/>
  <c r="T42" i="33181"/>
  <c r="T16" i="33181"/>
  <c r="I37" i="16"/>
  <c r="I18" i="16"/>
  <c r="T32" i="33181"/>
  <c r="I34" i="16"/>
  <c r="I22" i="16"/>
  <c r="T20" i="33181"/>
  <c r="I9" i="16"/>
  <c r="Y53" i="33184"/>
  <c r="AE33" i="33184"/>
  <c r="G16" i="33184"/>
  <c r="M13" i="33184"/>
  <c r="AF50" i="33184"/>
  <c r="BX38" i="33181"/>
  <c r="BX16" i="33181"/>
  <c r="BX32" i="33181"/>
  <c r="BX19" i="33181"/>
  <c r="BX26" i="33181"/>
  <c r="BX28" i="33181"/>
  <c r="BX22" i="33181"/>
  <c r="D15" i="33184"/>
  <c r="AE9" i="33184"/>
  <c r="R37" i="33185"/>
  <c r="U37" i="33185" s="1"/>
  <c r="L37" i="33185" s="1"/>
  <c r="D21" i="33184"/>
  <c r="S36" i="33185"/>
  <c r="V36" i="33185" s="1"/>
  <c r="L36" i="33185" s="1"/>
  <c r="D23" i="33184"/>
  <c r="Y32" i="33184"/>
  <c r="Y7" i="33184"/>
  <c r="AE23" i="33184"/>
  <c r="D27" i="33184"/>
  <c r="D53" i="33184"/>
  <c r="D11" i="33184"/>
  <c r="D19" i="33184"/>
  <c r="S40" i="33185"/>
  <c r="V40" i="33185" s="1"/>
  <c r="L40" i="33185" s="1"/>
  <c r="AL37" i="33184"/>
  <c r="R25" i="33185"/>
  <c r="U25" i="33185" s="1"/>
  <c r="AL24" i="33184"/>
  <c r="AL32" i="33184"/>
  <c r="AE50" i="33184"/>
  <c r="Y30" i="33184"/>
  <c r="AL27" i="33184"/>
  <c r="V53" i="33184"/>
  <c r="AL36" i="33184"/>
  <c r="L46" i="33185"/>
  <c r="S28" i="33185"/>
  <c r="V28" i="33185" s="1"/>
  <c r="L28" i="33185" s="1"/>
  <c r="D44" i="16"/>
  <c r="AE31" i="33184"/>
  <c r="D31" i="16"/>
  <c r="AE25" i="33184"/>
  <c r="AE52" i="33184"/>
  <c r="AE36" i="33184"/>
  <c r="AE17" i="33184"/>
  <c r="Y52" i="33184"/>
  <c r="Y17" i="33184"/>
  <c r="Y8" i="33184"/>
  <c r="AE39" i="33184"/>
  <c r="AE16" i="33184"/>
  <c r="AE42" i="33184"/>
  <c r="Y36" i="33184"/>
  <c r="Y25" i="33184"/>
  <c r="Y42" i="33184"/>
  <c r="R29" i="33185"/>
  <c r="U29" i="33185" s="1"/>
  <c r="L29" i="33185" s="1"/>
  <c r="AE20" i="33184"/>
  <c r="Y40" i="33184"/>
  <c r="S53" i="33185"/>
  <c r="V53" i="33185" s="1"/>
  <c r="L53" i="33185" s="1"/>
  <c r="AE27" i="33184"/>
  <c r="AE19" i="33184"/>
  <c r="AE49" i="33184"/>
  <c r="Y21" i="33184"/>
  <c r="Y26" i="33184"/>
  <c r="S27" i="33185"/>
  <c r="V27" i="33185" s="1"/>
  <c r="L27" i="33185" s="1"/>
  <c r="AE6" i="33184"/>
  <c r="Y22" i="33184"/>
  <c r="AE41" i="33184"/>
  <c r="AE32" i="33184"/>
  <c r="AE14" i="33184"/>
  <c r="Y16" i="33184"/>
  <c r="L55" i="33185"/>
  <c r="Y48" i="33184"/>
  <c r="AE10" i="33184"/>
  <c r="AE29" i="33184"/>
  <c r="AE28" i="33184"/>
  <c r="AE26" i="33184"/>
  <c r="S34" i="33185"/>
  <c r="V34" i="33185" s="1"/>
  <c r="L34" i="33185" s="1"/>
  <c r="AE51" i="33184"/>
  <c r="AE34" i="33184"/>
  <c r="AE53" i="33184"/>
  <c r="Y39" i="33184"/>
  <c r="Y49" i="33184"/>
  <c r="Y24" i="33184"/>
  <c r="D36" i="33184"/>
  <c r="D22" i="33184"/>
  <c r="D16" i="33184"/>
  <c r="D30" i="33184"/>
  <c r="D29" i="33184"/>
  <c r="D26" i="33184"/>
  <c r="D48" i="33184"/>
  <c r="Y51" i="33184"/>
  <c r="Y31" i="33184"/>
  <c r="Y37" i="33184"/>
  <c r="Y10" i="33184"/>
  <c r="Y34" i="33184"/>
  <c r="Y20" i="33184"/>
  <c r="AE7" i="33184"/>
  <c r="Y23" i="33184"/>
  <c r="Y38" i="33184"/>
  <c r="Y18" i="33184"/>
  <c r="Y50" i="33184"/>
  <c r="Y15" i="33184"/>
  <c r="Y12" i="33184"/>
  <c r="Y29" i="33184"/>
  <c r="AL19" i="33184"/>
  <c r="AL38" i="33184"/>
  <c r="AL33" i="33184"/>
  <c r="AL11" i="33184"/>
  <c r="AL52" i="33184"/>
  <c r="AL51" i="33184"/>
  <c r="AL48" i="33184"/>
  <c r="AL17" i="33184"/>
  <c r="AL39" i="33184"/>
  <c r="V36" i="33184"/>
  <c r="AL13" i="33184"/>
  <c r="AL20" i="33184"/>
  <c r="AL28" i="33184"/>
  <c r="AL21" i="33184"/>
  <c r="AL30" i="33184"/>
  <c r="AL49" i="33184"/>
  <c r="AL7" i="33184"/>
  <c r="AL16" i="33184"/>
  <c r="V15" i="33184"/>
  <c r="AL41" i="33184"/>
  <c r="AL22" i="33184"/>
  <c r="AL23" i="33184"/>
  <c r="Y28" i="33184"/>
  <c r="Y14" i="33184"/>
  <c r="Y6" i="33184"/>
  <c r="M42" i="33184"/>
  <c r="S59" i="33185"/>
  <c r="V59" i="33185" s="1"/>
  <c r="L59" i="33185" s="1"/>
  <c r="G11" i="33184"/>
  <c r="R44" i="33185"/>
  <c r="U44" i="33185" s="1"/>
  <c r="L44" i="33185" s="1"/>
  <c r="AF39" i="33184"/>
  <c r="AF17" i="33184"/>
  <c r="G13" i="33184"/>
  <c r="G28" i="33184"/>
  <c r="AF31" i="33184"/>
  <c r="G25" i="33184"/>
  <c r="M40" i="33184"/>
  <c r="M21" i="33184"/>
  <c r="AF40" i="33184"/>
  <c r="D13" i="16"/>
  <c r="D19" i="16"/>
  <c r="AF30" i="33184"/>
  <c r="M32" i="33184"/>
  <c r="M10" i="33184"/>
  <c r="AF11" i="33184"/>
  <c r="AF28" i="33184"/>
  <c r="AF34" i="33184"/>
  <c r="M11" i="33184"/>
  <c r="M48" i="33184"/>
  <c r="M18" i="33184"/>
  <c r="M6" i="33184"/>
  <c r="G26" i="33184"/>
  <c r="G33" i="33184"/>
  <c r="G42" i="33184"/>
  <c r="G23" i="33184"/>
  <c r="M25" i="33184"/>
  <c r="AF12" i="33184"/>
  <c r="S43" i="33185"/>
  <c r="V43" i="33185" s="1"/>
  <c r="L43" i="33185" s="1"/>
  <c r="S35" i="33185"/>
  <c r="V35" i="33185" s="1"/>
  <c r="L35" i="33185" s="1"/>
  <c r="S8" i="33184"/>
  <c r="M52" i="33184"/>
  <c r="M22" i="33184"/>
  <c r="M20" i="33184"/>
  <c r="M23" i="33184"/>
  <c r="G29" i="33184"/>
  <c r="G35" i="33184"/>
  <c r="G32" i="33184"/>
  <c r="G18" i="33184"/>
  <c r="S9" i="33184"/>
  <c r="AF42" i="33184"/>
  <c r="AF6" i="33184"/>
  <c r="AF49" i="33184"/>
  <c r="D38" i="16"/>
  <c r="AF10" i="33184"/>
  <c r="M33" i="33184"/>
  <c r="M30" i="33184"/>
  <c r="M29" i="33184"/>
  <c r="M34" i="33184"/>
  <c r="G40" i="33184"/>
  <c r="G8" i="33184"/>
  <c r="G34" i="33184"/>
  <c r="G19" i="33184"/>
  <c r="S50" i="33184"/>
  <c r="AF16" i="33184"/>
  <c r="AF38" i="33184"/>
  <c r="M49" i="33184"/>
  <c r="M51" i="33184"/>
  <c r="M24" i="33184"/>
  <c r="M53" i="33184"/>
  <c r="G48" i="33184"/>
  <c r="G21" i="33184"/>
  <c r="G41" i="33184"/>
  <c r="G31" i="33184"/>
  <c r="M14" i="33184"/>
  <c r="S10" i="33184"/>
  <c r="AF20" i="33184"/>
  <c r="S19" i="33184"/>
  <c r="S26" i="33184"/>
  <c r="AF15" i="33184"/>
  <c r="AF21" i="33184"/>
  <c r="AF33" i="33184"/>
  <c r="S38" i="33184"/>
  <c r="AF35" i="33184"/>
  <c r="AF29" i="33184"/>
  <c r="AF37" i="33184"/>
  <c r="AF41" i="33184"/>
  <c r="M37" i="33184"/>
  <c r="M9" i="33184"/>
  <c r="M8" i="33184"/>
  <c r="M41" i="33184"/>
  <c r="G9" i="33184"/>
  <c r="G12" i="33184"/>
  <c r="G7" i="33184"/>
  <c r="G27" i="33184"/>
  <c r="M28" i="33184"/>
  <c r="S14" i="33184"/>
  <c r="AF9" i="33184"/>
  <c r="AF27" i="33184"/>
  <c r="AF48" i="33184"/>
  <c r="M35" i="33184"/>
  <c r="M38" i="33184"/>
  <c r="M19" i="33184"/>
  <c r="G24" i="33184"/>
  <c r="G50" i="33184"/>
  <c r="G30" i="33184"/>
  <c r="G38" i="33184"/>
  <c r="G20" i="33184"/>
  <c r="AF53" i="33184"/>
  <c r="M50" i="33184"/>
  <c r="AF7" i="33184"/>
  <c r="AF23" i="33184"/>
  <c r="AF24" i="33184"/>
  <c r="AF36" i="33184"/>
  <c r="AF26" i="33184"/>
  <c r="AF51" i="33184"/>
  <c r="AF14" i="33184"/>
  <c r="M12" i="33184"/>
  <c r="M39" i="33184"/>
  <c r="M26" i="33184"/>
  <c r="M36" i="33184"/>
  <c r="G22" i="33184"/>
  <c r="G36" i="33184"/>
  <c r="G39" i="33184"/>
  <c r="G53" i="33184"/>
  <c r="M17" i="33184"/>
  <c r="L54" i="33185"/>
  <c r="R41" i="33185"/>
  <c r="U41" i="33185" s="1"/>
  <c r="L41" i="33185" s="1"/>
  <c r="L47" i="33185"/>
  <c r="L58" i="33185"/>
  <c r="L45" i="33185"/>
  <c r="H45" i="33185" s="1"/>
  <c r="W21" i="33184" s="1"/>
  <c r="S39" i="33185"/>
  <c r="V39" i="33185" s="1"/>
  <c r="L39" i="33185" s="1"/>
  <c r="R26" i="33185"/>
  <c r="U26" i="33185" s="1"/>
  <c r="L26" i="33185" s="1"/>
  <c r="S42" i="33185"/>
  <c r="V42" i="33185" s="1"/>
  <c r="L42" i="33185" s="1"/>
  <c r="S31" i="33185"/>
  <c r="V31" i="33185" s="1"/>
  <c r="L31" i="33185" s="1"/>
  <c r="R61" i="33185"/>
  <c r="U61" i="33185" s="1"/>
  <c r="L61" i="33185" s="1"/>
  <c r="L57" i="33185"/>
  <c r="L60" i="33185"/>
  <c r="R33" i="33185"/>
  <c r="U33" i="33185" s="1"/>
  <c r="L33" i="33185" s="1"/>
  <c r="L51" i="33185"/>
  <c r="L48" i="33185"/>
  <c r="S30" i="33185"/>
  <c r="V30" i="33185" s="1"/>
  <c r="L30" i="33185" s="1"/>
  <c r="S38" i="33185"/>
  <c r="V38" i="33185" s="1"/>
  <c r="L38" i="33185" s="1"/>
  <c r="H38" i="33185" s="1"/>
  <c r="D18" i="33196" s="1"/>
  <c r="L50" i="33185"/>
  <c r="L40" i="33184"/>
  <c r="L31" i="33184"/>
  <c r="AM31" i="33184"/>
  <c r="D42" i="33184"/>
  <c r="D18" i="33184"/>
  <c r="D35" i="33184"/>
  <c r="AM12" i="33184"/>
  <c r="O19" i="33184"/>
  <c r="D51" i="33184"/>
  <c r="D39" i="33184"/>
  <c r="D34" i="33184"/>
  <c r="D32" i="33184"/>
  <c r="D24" i="33184"/>
  <c r="O50" i="33184"/>
  <c r="D38" i="33184"/>
  <c r="D28" i="33184"/>
  <c r="D7" i="33184"/>
  <c r="D10" i="33184"/>
  <c r="D20" i="33184"/>
  <c r="O49" i="33184"/>
  <c r="AM9" i="33184"/>
  <c r="O6" i="33184"/>
  <c r="L36" i="33184"/>
  <c r="O34" i="33184"/>
  <c r="O28" i="33184"/>
  <c r="V48" i="33184"/>
  <c r="V52" i="33184"/>
  <c r="V22" i="33184"/>
  <c r="V13" i="33184"/>
  <c r="V8" i="33184"/>
  <c r="O37" i="33184"/>
  <c r="O31" i="33184"/>
  <c r="O39" i="33184"/>
  <c r="O38" i="33184"/>
  <c r="V35" i="33184"/>
  <c r="D28" i="16"/>
  <c r="O41" i="33184"/>
  <c r="J27" i="33184"/>
  <c r="V32" i="33184"/>
  <c r="O17" i="33184"/>
  <c r="D21" i="16"/>
  <c r="O13" i="33184"/>
  <c r="O8" i="33184"/>
  <c r="O22" i="33184"/>
  <c r="V50" i="33184"/>
  <c r="V30" i="33184"/>
  <c r="O35" i="33184"/>
  <c r="AI29" i="33184"/>
  <c r="O30" i="33184"/>
  <c r="O27" i="33184"/>
  <c r="O48" i="33184"/>
  <c r="V31" i="33184"/>
  <c r="L39" i="33184"/>
  <c r="L32" i="33184"/>
  <c r="AM34" i="33184"/>
  <c r="J51" i="33184"/>
  <c r="AM42" i="33184"/>
  <c r="M7" i="33184"/>
  <c r="AF8" i="33184"/>
  <c r="AL10" i="33184"/>
  <c r="Y11" i="33184"/>
  <c r="M15" i="33184"/>
  <c r="Y19" i="33184"/>
  <c r="AE21" i="33184"/>
  <c r="AL26" i="33184"/>
  <c r="M31" i="33184"/>
  <c r="AF32" i="33184"/>
  <c r="AL34" i="33184"/>
  <c r="G37" i="33184"/>
  <c r="AL42" i="33184"/>
  <c r="G49" i="33184"/>
  <c r="AF52" i="33184"/>
  <c r="S53" i="33184"/>
  <c r="L19" i="33184"/>
  <c r="AM29" i="33184"/>
  <c r="J23" i="33184"/>
  <c r="L18" i="33184"/>
  <c r="L15" i="33184"/>
  <c r="AI41" i="33184"/>
  <c r="AI33" i="33184"/>
  <c r="L9" i="33184"/>
  <c r="L22" i="33184"/>
  <c r="AI17" i="33184"/>
  <c r="L12" i="33184"/>
  <c r="L52" i="33184"/>
  <c r="L13" i="33184"/>
  <c r="AM10" i="33184"/>
  <c r="L33" i="33184"/>
  <c r="L24" i="33184"/>
  <c r="AM23" i="33184"/>
  <c r="J25" i="33184"/>
  <c r="AM19" i="33184"/>
  <c r="AH32" i="33184"/>
  <c r="AH18" i="33184"/>
  <c r="AH24" i="33184"/>
  <c r="AH40" i="33184"/>
  <c r="AH28" i="33184"/>
  <c r="AH6" i="33184"/>
  <c r="AH26" i="33184"/>
  <c r="AG31" i="33184"/>
  <c r="AG38" i="33184"/>
  <c r="AG48" i="33184"/>
  <c r="AG13" i="33184"/>
  <c r="AG11" i="33184"/>
  <c r="AG21" i="33184"/>
  <c r="AG15" i="33184"/>
  <c r="AG49" i="33184"/>
  <c r="AG36" i="33184"/>
  <c r="AG32" i="33184"/>
  <c r="AG25" i="33184"/>
  <c r="AG9" i="33184"/>
  <c r="AG53" i="33184"/>
  <c r="AG19" i="33184"/>
  <c r="AG28" i="33184"/>
  <c r="AG8" i="33184"/>
  <c r="AG39" i="33184"/>
  <c r="AG26" i="33184"/>
  <c r="AG16" i="33184"/>
  <c r="AG34" i="33184"/>
  <c r="AM25" i="33184"/>
  <c r="AM52" i="33184"/>
  <c r="D45" i="16"/>
  <c r="J40" i="33184"/>
  <c r="J49" i="33184"/>
  <c r="J12" i="33184"/>
  <c r="AM8" i="33184"/>
  <c r="AM20" i="33184"/>
  <c r="J29" i="33184"/>
  <c r="F29" i="33184"/>
  <c r="AM13" i="33184"/>
  <c r="AB20" i="33184"/>
  <c r="AM21" i="33184"/>
  <c r="Y27" i="33184"/>
  <c r="J30" i="33184"/>
  <c r="V34" i="33184"/>
  <c r="Y35" i="33184"/>
  <c r="AE37" i="33184"/>
  <c r="V42" i="33184"/>
  <c r="AM49" i="33184"/>
  <c r="C43" i="33181" s="1"/>
  <c r="P52" i="33184"/>
  <c r="J32" i="33184"/>
  <c r="AM48" i="33184"/>
  <c r="AM18" i="33184"/>
  <c r="AM37" i="33184"/>
  <c r="AM11" i="33184"/>
  <c r="J37" i="33184"/>
  <c r="J35" i="33184"/>
  <c r="J11" i="33184"/>
  <c r="V21" i="33184"/>
  <c r="V49" i="33184"/>
  <c r="V7" i="33184"/>
  <c r="V6" i="33184"/>
  <c r="V18" i="33184"/>
  <c r="Y41" i="33184"/>
  <c r="AM41" i="33184"/>
  <c r="AM39" i="33184"/>
  <c r="J34" i="33184"/>
  <c r="F31" i="33184"/>
  <c r="AM6" i="33184"/>
  <c r="AM33" i="33184"/>
  <c r="AM27" i="33184"/>
  <c r="J17" i="33184"/>
  <c r="J28" i="33184"/>
  <c r="V19" i="33184"/>
  <c r="V33" i="33184"/>
  <c r="V17" i="33184"/>
  <c r="V11" i="33184"/>
  <c r="AM38" i="33184"/>
  <c r="F51" i="33184"/>
  <c r="D16" i="16"/>
  <c r="AM14" i="33184"/>
  <c r="AM36" i="33184"/>
  <c r="AM17" i="33184"/>
  <c r="J21" i="33184"/>
  <c r="J41" i="33184"/>
  <c r="V39" i="33184"/>
  <c r="V16" i="33184"/>
  <c r="V38" i="33184"/>
  <c r="V29" i="33184"/>
  <c r="Y9" i="33184"/>
  <c r="AM53" i="33184"/>
  <c r="D37" i="16"/>
  <c r="J52" i="33184"/>
  <c r="AM15" i="33184"/>
  <c r="AM26" i="33184"/>
  <c r="AM51" i="33184"/>
  <c r="J18" i="33184"/>
  <c r="J6" i="33184"/>
  <c r="V40" i="33184"/>
  <c r="V37" i="33184"/>
  <c r="V20" i="33184"/>
  <c r="V9" i="33184"/>
  <c r="V51" i="33184"/>
  <c r="Y33" i="33184"/>
  <c r="AM24" i="33184"/>
  <c r="J39" i="33184"/>
  <c r="W12" i="33184"/>
  <c r="W17" i="33184"/>
  <c r="AM16" i="33184"/>
  <c r="AM35" i="33184"/>
  <c r="AM28" i="33184"/>
  <c r="J33" i="33184"/>
  <c r="J10" i="33184"/>
  <c r="AB34" i="33184"/>
  <c r="V24" i="33184"/>
  <c r="V41" i="33184"/>
  <c r="V12" i="33184"/>
  <c r="V27" i="33184"/>
  <c r="Y13" i="33184"/>
  <c r="J15" i="33184"/>
  <c r="L14" i="33184"/>
  <c r="D18" i="16"/>
  <c r="L20" i="33184"/>
  <c r="L51" i="33184"/>
  <c r="D41" i="16"/>
  <c r="AI52" i="33184"/>
  <c r="L16" i="33184"/>
  <c r="L53" i="33184"/>
  <c r="L48" i="33184"/>
  <c r="L17" i="33184"/>
  <c r="W53" i="33184"/>
  <c r="L28" i="33184"/>
  <c r="L11" i="33184"/>
  <c r="L23" i="33184"/>
  <c r="AI36" i="33184"/>
  <c r="AI32" i="33184"/>
  <c r="AI19" i="33184"/>
  <c r="AI38" i="33184"/>
  <c r="AI13" i="33184"/>
  <c r="L34" i="33184"/>
  <c r="L41" i="33184"/>
  <c r="L50" i="33184"/>
  <c r="L7" i="33184"/>
  <c r="L27" i="33184"/>
  <c r="L6" i="33184"/>
  <c r="L30" i="33184"/>
  <c r="L8" i="33184"/>
  <c r="L29" i="33184"/>
  <c r="L37" i="33184"/>
  <c r="L38" i="33184"/>
  <c r="L26" i="33184"/>
  <c r="L35" i="33184"/>
  <c r="L42" i="33184"/>
  <c r="L25" i="33184"/>
  <c r="W26" i="33184"/>
  <c r="L21" i="33184"/>
  <c r="L49" i="33184"/>
  <c r="L10" i="33184"/>
  <c r="AI50" i="33184"/>
  <c r="AG18" i="33184"/>
  <c r="AG20" i="33184"/>
  <c r="AG33" i="33184"/>
  <c r="AG40" i="33184"/>
  <c r="AG52" i="33184"/>
  <c r="AG29" i="33184"/>
  <c r="AG30" i="33184"/>
  <c r="AG41" i="33184"/>
  <c r="AG17" i="33184"/>
  <c r="D39" i="16"/>
  <c r="AG12" i="33184"/>
  <c r="AG35" i="33184"/>
  <c r="AG42" i="33184"/>
  <c r="AG7" i="33184"/>
  <c r="AG24" i="33184"/>
  <c r="AG6" i="33184"/>
  <c r="AG37" i="33184"/>
  <c r="O10" i="33184"/>
  <c r="O32" i="33184"/>
  <c r="O15" i="33184"/>
  <c r="O14" i="33184"/>
  <c r="O7" i="33184"/>
  <c r="O25" i="33184"/>
  <c r="O29" i="33184"/>
  <c r="O11" i="33184"/>
  <c r="AH51" i="33184"/>
  <c r="AH35" i="33184"/>
  <c r="AH53" i="33184"/>
  <c r="AH22" i="33184"/>
  <c r="AH11" i="33184"/>
  <c r="AH16" i="33184"/>
  <c r="AH34" i="33184"/>
  <c r="AH29" i="33184"/>
  <c r="AH50" i="33184"/>
  <c r="S32" i="33185"/>
  <c r="V32" i="33185" s="1"/>
  <c r="R32" i="33185"/>
  <c r="U32" i="33185" s="1"/>
  <c r="O51" i="33184"/>
  <c r="O21" i="33184"/>
  <c r="O9" i="33184"/>
  <c r="O12" i="33184"/>
  <c r="O18" i="33184"/>
  <c r="O53" i="33184"/>
  <c r="O23" i="33184"/>
  <c r="O33" i="33184"/>
  <c r="O40" i="33184"/>
  <c r="O42" i="33184"/>
  <c r="O20" i="33184"/>
  <c r="O36" i="33184"/>
  <c r="O26" i="33184"/>
  <c r="O16" i="33184"/>
  <c r="O24" i="33184"/>
  <c r="D37" i="33184"/>
  <c r="D50" i="33184"/>
  <c r="D6" i="33184"/>
  <c r="D41" i="33184"/>
  <c r="D8" i="33184"/>
  <c r="D9" i="33184"/>
  <c r="D10" i="16"/>
  <c r="D33" i="33184"/>
  <c r="D52" i="33184"/>
  <c r="D13" i="33184"/>
  <c r="D25" i="33184"/>
  <c r="D31" i="33184"/>
  <c r="D40" i="33184"/>
  <c r="D14" i="33184"/>
  <c r="D49" i="33184"/>
  <c r="D12" i="33184"/>
  <c r="J38" i="33184"/>
  <c r="J16" i="33184"/>
  <c r="F49" i="33184"/>
  <c r="F51" i="33185"/>
  <c r="H51" i="33185" s="1"/>
  <c r="D31" i="33196" s="1"/>
  <c r="T33" i="33181"/>
  <c r="I35" i="16"/>
  <c r="AM32" i="33184"/>
  <c r="AM30" i="33184"/>
  <c r="AM50" i="33184"/>
  <c r="AM40" i="33184"/>
  <c r="L56" i="33185"/>
  <c r="J26" i="33184"/>
  <c r="J7" i="33184"/>
  <c r="AL8" i="33184"/>
  <c r="AL31" i="33184"/>
  <c r="AL25" i="33184"/>
  <c r="AL6" i="33184"/>
  <c r="AM7" i="33184"/>
  <c r="G51" i="33184"/>
  <c r="G52" i="33184"/>
  <c r="G10" i="33184"/>
  <c r="G15" i="33184"/>
  <c r="G6" i="33184"/>
  <c r="G14" i="33184"/>
  <c r="G17" i="33184"/>
  <c r="M16" i="33184"/>
  <c r="M27" i="33184"/>
  <c r="S49" i="33184"/>
  <c r="S13" i="33184"/>
  <c r="S12" i="33184"/>
  <c r="S33" i="33184"/>
  <c r="S23" i="33184"/>
  <c r="S11" i="33184"/>
  <c r="S52" i="33184"/>
  <c r="S22" i="33184"/>
  <c r="S15" i="33184"/>
  <c r="S25" i="33184"/>
  <c r="S40" i="33184"/>
  <c r="S36" i="33184"/>
  <c r="S37" i="33184"/>
  <c r="S17" i="33184"/>
  <c r="S41" i="33184"/>
  <c r="S51" i="33184"/>
  <c r="S31" i="33184"/>
  <c r="S7" i="33184"/>
  <c r="S32" i="33184"/>
  <c r="S34" i="33184"/>
  <c r="S30" i="33184"/>
  <c r="S29" i="33184"/>
  <c r="S6" i="33184"/>
  <c r="S16" i="33184"/>
  <c r="S24" i="33184"/>
  <c r="S21" i="33184"/>
  <c r="S27" i="33184"/>
  <c r="S39" i="33184"/>
  <c r="S42" i="33184"/>
  <c r="S48" i="33184"/>
  <c r="S35" i="33184"/>
  <c r="S28" i="33184"/>
  <c r="S20" i="33184"/>
  <c r="S18" i="33184"/>
  <c r="AE40" i="33184"/>
  <c r="AE38" i="33184"/>
  <c r="AE22" i="33184"/>
  <c r="AE30" i="33184"/>
  <c r="AE24" i="33184"/>
  <c r="AE15" i="33184"/>
  <c r="AE12" i="33184"/>
  <c r="AE8" i="33184"/>
  <c r="AE18" i="33184"/>
  <c r="AE35" i="33184"/>
  <c r="AE11" i="33184"/>
  <c r="AE13" i="33184"/>
  <c r="AE48" i="33184"/>
  <c r="C43" i="33182"/>
  <c r="D36" i="33182" s="1"/>
  <c r="R37" i="33181" s="1"/>
  <c r="F30" i="33185"/>
  <c r="H30" i="33185" s="1"/>
  <c r="D10" i="33196" s="1"/>
  <c r="I14" i="16"/>
  <c r="T12" i="33181"/>
  <c r="F36" i="33185"/>
  <c r="H36" i="33185" s="1"/>
  <c r="D16" i="33196" s="1"/>
  <c r="I20" i="16"/>
  <c r="AF22" i="33184"/>
  <c r="AF25" i="33184"/>
  <c r="AF13" i="33184"/>
  <c r="AF19" i="33184"/>
  <c r="AL15" i="33184"/>
  <c r="AL35" i="33184"/>
  <c r="AL50" i="33184"/>
  <c r="AL12" i="33184"/>
  <c r="AL29" i="33184"/>
  <c r="J31" i="33184"/>
  <c r="J50" i="33184"/>
  <c r="J14" i="33184"/>
  <c r="J13" i="33184"/>
  <c r="J22" i="33184"/>
  <c r="J36" i="33184"/>
  <c r="J9" i="33184"/>
  <c r="J19" i="33184"/>
  <c r="I27" i="16"/>
  <c r="T25" i="33181"/>
  <c r="F43" i="33185"/>
  <c r="H43" i="33185" s="1"/>
  <c r="D23" i="33196" s="1"/>
  <c r="J24" i="33184"/>
  <c r="J42" i="33184"/>
  <c r="J48" i="33184"/>
  <c r="J20" i="33184"/>
  <c r="AF18" i="33184"/>
  <c r="J8" i="33184"/>
  <c r="AL53" i="33184"/>
  <c r="AL18" i="33184"/>
  <c r="AL40" i="33184"/>
  <c r="AL14" i="33184"/>
  <c r="V10" i="33184"/>
  <c r="V23" i="33184"/>
  <c r="V26" i="33184"/>
  <c r="V28" i="33184"/>
  <c r="V14" i="33184"/>
  <c r="F8" i="33184"/>
  <c r="F21" i="33184"/>
  <c r="F33" i="33184"/>
  <c r="F9" i="33184"/>
  <c r="F22" i="33184"/>
  <c r="F30" i="33184"/>
  <c r="F11" i="33184"/>
  <c r="F13" i="33184"/>
  <c r="F10" i="33184"/>
  <c r="F48" i="33184"/>
  <c r="F53" i="33184"/>
  <c r="F37" i="33184"/>
  <c r="F17" i="33184"/>
  <c r="F12" i="33184"/>
  <c r="F41" i="33184"/>
  <c r="F20" i="33184"/>
  <c r="F32" i="33184"/>
  <c r="F25" i="33184"/>
  <c r="F40" i="33184"/>
  <c r="F16" i="33184"/>
  <c r="F52" i="33184"/>
  <c r="F7" i="33184"/>
  <c r="F27" i="33184"/>
  <c r="F6" i="33184"/>
  <c r="F38" i="33184"/>
  <c r="F35" i="33184"/>
  <c r="F23" i="33184"/>
  <c r="F19" i="33184"/>
  <c r="F42" i="33184"/>
  <c r="F28" i="33184"/>
  <c r="F34" i="33184"/>
  <c r="F26" i="33184"/>
  <c r="F24" i="33184"/>
  <c r="F15" i="33184"/>
  <c r="F50" i="33184"/>
  <c r="F36" i="33184"/>
  <c r="F18" i="33184"/>
  <c r="F14" i="33184"/>
  <c r="F39" i="33184"/>
  <c r="F39" i="33185"/>
  <c r="H39" i="33185" s="1"/>
  <c r="D19" i="33196" s="1"/>
  <c r="I23" i="16"/>
  <c r="T21" i="33181"/>
  <c r="F46" i="33185"/>
  <c r="H46" i="33185" s="1"/>
  <c r="D26" i="33196" s="1"/>
  <c r="T11" i="33181"/>
  <c r="D22" i="33196" l="1"/>
  <c r="T35" i="33184"/>
  <c r="T21" i="33184"/>
  <c r="T12" i="33184"/>
  <c r="T41" i="33184"/>
  <c r="T50" i="33184"/>
  <c r="T36" i="33184"/>
  <c r="T14" i="33184"/>
  <c r="T16" i="33184"/>
  <c r="T8" i="33184"/>
  <c r="T9" i="33184"/>
  <c r="T34" i="33184"/>
  <c r="T38" i="33184"/>
  <c r="T18" i="33184"/>
  <c r="T13" i="33184"/>
  <c r="T26" i="33184"/>
  <c r="T15" i="33184"/>
  <c r="T33" i="33184"/>
  <c r="T31" i="33184"/>
  <c r="T27" i="33184"/>
  <c r="T6" i="33184"/>
  <c r="T49" i="33184"/>
  <c r="C24" i="33181" s="1"/>
  <c r="T17" i="33184"/>
  <c r="T29" i="33184"/>
  <c r="T20" i="33184"/>
  <c r="T19" i="33184"/>
  <c r="T22" i="33184"/>
  <c r="T40" i="33184"/>
  <c r="T28" i="33184"/>
  <c r="T11" i="33184"/>
  <c r="T30" i="33184"/>
  <c r="T42" i="33184"/>
  <c r="T24" i="33184"/>
  <c r="D26" i="16"/>
  <c r="T51" i="33184"/>
  <c r="T53" i="33184"/>
  <c r="T54" i="33184" s="1"/>
  <c r="T37" i="33184"/>
  <c r="T7" i="33184"/>
  <c r="T52" i="33184"/>
  <c r="T10" i="33184"/>
  <c r="T39" i="33184"/>
  <c r="T48" i="33184"/>
  <c r="T23" i="33184"/>
  <c r="T25" i="33184"/>
  <c r="P13" i="33184"/>
  <c r="D34" i="16"/>
  <c r="AB52" i="33184"/>
  <c r="W9" i="33184"/>
  <c r="AI40" i="33184"/>
  <c r="AI11" i="33184"/>
  <c r="AI10" i="33184"/>
  <c r="AB36" i="33184"/>
  <c r="AB27" i="33184"/>
  <c r="P35" i="33184"/>
  <c r="AI42" i="33184"/>
  <c r="AI9" i="33184"/>
  <c r="AI51" i="33184"/>
  <c r="P16" i="33184"/>
  <c r="W13" i="33184"/>
  <c r="W52" i="33184"/>
  <c r="AI35" i="33184"/>
  <c r="P40" i="33184"/>
  <c r="AI30" i="33184"/>
  <c r="K15" i="33184"/>
  <c r="W36" i="33184"/>
  <c r="W42" i="33184"/>
  <c r="AI25" i="33184"/>
  <c r="AI24" i="33184"/>
  <c r="AI6" i="33184"/>
  <c r="AI23" i="33184"/>
  <c r="AB14" i="33184"/>
  <c r="AB53" i="33184"/>
  <c r="P15" i="33184"/>
  <c r="P6" i="33184"/>
  <c r="AI26" i="33184"/>
  <c r="P7" i="33184"/>
  <c r="AI21" i="33184"/>
  <c r="AI34" i="33184"/>
  <c r="P23" i="33184"/>
  <c r="P38" i="33184"/>
  <c r="K27" i="33184"/>
  <c r="W34" i="33184"/>
  <c r="W23" i="33184"/>
  <c r="AI7" i="33184"/>
  <c r="AI15" i="33184"/>
  <c r="AI48" i="33184"/>
  <c r="P10" i="33184"/>
  <c r="AB50" i="33184"/>
  <c r="P14" i="33184"/>
  <c r="AB16" i="33184"/>
  <c r="W19" i="33184"/>
  <c r="P48" i="33184"/>
  <c r="P11" i="33184"/>
  <c r="AI12" i="33184"/>
  <c r="K38" i="33184"/>
  <c r="K11" i="33184"/>
  <c r="AI18" i="33184"/>
  <c r="W8" i="33184"/>
  <c r="W16" i="33184"/>
  <c r="AI14" i="33184"/>
  <c r="P28" i="33184"/>
  <c r="P27" i="33184"/>
  <c r="P34" i="33184"/>
  <c r="P32" i="33184"/>
  <c r="AI53" i="33184"/>
  <c r="P36" i="33184"/>
  <c r="P29" i="33184"/>
  <c r="W35" i="33184"/>
  <c r="W27" i="33184"/>
  <c r="P31" i="33184"/>
  <c r="W32" i="33184"/>
  <c r="W48" i="33184"/>
  <c r="D22" i="16"/>
  <c r="P8" i="33184"/>
  <c r="AI22" i="33184"/>
  <c r="W38" i="33184"/>
  <c r="W11" i="33184"/>
  <c r="AI27" i="33184"/>
  <c r="AB11" i="33184"/>
  <c r="P30" i="33184"/>
  <c r="P26" i="33184"/>
  <c r="P39" i="33184"/>
  <c r="AI16" i="33184"/>
  <c r="P41" i="33184"/>
  <c r="W10" i="33184"/>
  <c r="W37" i="33184"/>
  <c r="D37" i="33196"/>
  <c r="AI31" i="33184"/>
  <c r="W18" i="33184"/>
  <c r="W25" i="33184"/>
  <c r="AI28" i="33184"/>
  <c r="AB22" i="33184"/>
  <c r="W7" i="33184"/>
  <c r="P49" i="33184"/>
  <c r="C20" i="33181" s="1"/>
  <c r="W20" i="33184"/>
  <c r="P24" i="33184"/>
  <c r="AI39" i="33184"/>
  <c r="AB31" i="33184"/>
  <c r="AI49" i="33184"/>
  <c r="C39" i="33181" s="1"/>
  <c r="AI20" i="33184"/>
  <c r="W31" i="33184"/>
  <c r="W50" i="33184"/>
  <c r="P9" i="33184"/>
  <c r="P21" i="33184"/>
  <c r="W51" i="33184"/>
  <c r="AI8" i="33184"/>
  <c r="AB39" i="33184"/>
  <c r="W22" i="33184"/>
  <c r="P12" i="33184"/>
  <c r="AB13" i="33184"/>
  <c r="AB7" i="33184"/>
  <c r="AB6" i="33184"/>
  <c r="AB40" i="33184"/>
  <c r="AB23" i="33184"/>
  <c r="AB18" i="33184"/>
  <c r="AB17" i="33184"/>
  <c r="AB43" i="33184" s="1"/>
  <c r="AB29" i="33184"/>
  <c r="AB8" i="33184"/>
  <c r="AB25" i="33184"/>
  <c r="AB28" i="33184"/>
  <c r="P22" i="33184"/>
  <c r="AB10" i="33184"/>
  <c r="AB42" i="33184"/>
  <c r="AB49" i="33184"/>
  <c r="C32" i="33181" s="1"/>
  <c r="AB26" i="33184"/>
  <c r="AB9" i="33184"/>
  <c r="P20" i="33184"/>
  <c r="P53" i="33184"/>
  <c r="P42" i="33184"/>
  <c r="AB48" i="33184"/>
  <c r="AB30" i="33184"/>
  <c r="AB37" i="33184"/>
  <c r="AB38" i="33184"/>
  <c r="AB15" i="33184"/>
  <c r="AB35" i="33184"/>
  <c r="AB51" i="33184"/>
  <c r="AB33" i="33184"/>
  <c r="AB32" i="33184"/>
  <c r="P18" i="33184"/>
  <c r="W14" i="33184"/>
  <c r="AB19" i="33184"/>
  <c r="AB12" i="33184"/>
  <c r="P19" i="33184"/>
  <c r="AB21" i="33184"/>
  <c r="AB24" i="33184"/>
  <c r="AG14" i="33184"/>
  <c r="D35" i="33196"/>
  <c r="H48" i="33185"/>
  <c r="AH48" i="33184"/>
  <c r="D36" i="33196"/>
  <c r="AB41" i="33184"/>
  <c r="T32" i="33184"/>
  <c r="T43" i="33184" s="1"/>
  <c r="K13" i="33184"/>
  <c r="D13" i="33196"/>
  <c r="D25" i="16"/>
  <c r="V25" i="33184"/>
  <c r="H40" i="33185"/>
  <c r="D20" i="33196" s="1"/>
  <c r="I33" i="33184"/>
  <c r="D11" i="33196"/>
  <c r="P37" i="33184"/>
  <c r="P17" i="33184"/>
  <c r="P25" i="33184"/>
  <c r="P51" i="33184"/>
  <c r="P33" i="33184"/>
  <c r="P50" i="33184"/>
  <c r="W40" i="33184"/>
  <c r="W49" i="33184"/>
  <c r="C27" i="33181" s="1"/>
  <c r="D25" i="33196"/>
  <c r="W33" i="33184"/>
  <c r="W39" i="33184"/>
  <c r="W24" i="33184"/>
  <c r="W15" i="33184"/>
  <c r="D29" i="16"/>
  <c r="W29" i="33184"/>
  <c r="W6" i="33184"/>
  <c r="W30" i="33184"/>
  <c r="W41" i="33184"/>
  <c r="W28" i="33184"/>
  <c r="H58" i="33185"/>
  <c r="AJ26" i="33184" s="1"/>
  <c r="AH21" i="33184"/>
  <c r="AH8" i="33184"/>
  <c r="AH20" i="33184"/>
  <c r="AH52" i="33184"/>
  <c r="AH25" i="33184"/>
  <c r="AH38" i="33184"/>
  <c r="AH23" i="33184"/>
  <c r="AH14" i="33184"/>
  <c r="AH31" i="33184"/>
  <c r="D40" i="16"/>
  <c r="AH49" i="33184"/>
  <c r="AH33" i="33184"/>
  <c r="AH41" i="33184"/>
  <c r="AH15" i="33184"/>
  <c r="AH7" i="33184"/>
  <c r="AH13" i="33184"/>
  <c r="AH42" i="33184"/>
  <c r="AH12" i="33184"/>
  <c r="AH30" i="33184"/>
  <c r="AH27" i="33184"/>
  <c r="AH10" i="33184"/>
  <c r="C26" i="33181"/>
  <c r="C17" i="33181"/>
  <c r="C42" i="33181"/>
  <c r="C29" i="33181"/>
  <c r="C37" i="33181"/>
  <c r="C11" i="33181"/>
  <c r="C14" i="33181"/>
  <c r="C35" i="33181"/>
  <c r="C23" i="33181"/>
  <c r="C16" i="33181"/>
  <c r="C19" i="33181"/>
  <c r="C36" i="33181"/>
  <c r="C10" i="33181"/>
  <c r="H59" i="33185"/>
  <c r="H27" i="33185"/>
  <c r="E39" i="33184" s="1"/>
  <c r="I10" i="33184"/>
  <c r="AJ32" i="33184"/>
  <c r="AJ28" i="33184"/>
  <c r="AH17" i="33184"/>
  <c r="AH9" i="33184"/>
  <c r="I20" i="33184"/>
  <c r="I40" i="33184"/>
  <c r="AH39" i="33184"/>
  <c r="AH19" i="33184"/>
  <c r="AH36" i="33184"/>
  <c r="AH37" i="33184"/>
  <c r="I24" i="33184"/>
  <c r="I35" i="33184"/>
  <c r="I28" i="33184"/>
  <c r="I50" i="33184"/>
  <c r="I7" i="33184"/>
  <c r="I37" i="33184"/>
  <c r="I25" i="33184"/>
  <c r="I30" i="33184"/>
  <c r="I13" i="33184"/>
  <c r="I9" i="33184"/>
  <c r="D15" i="16"/>
  <c r="I18" i="33184"/>
  <c r="I8" i="33184"/>
  <c r="I26" i="33184"/>
  <c r="I34" i="33184"/>
  <c r="I41" i="33184"/>
  <c r="I53" i="33184"/>
  <c r="I16" i="33184"/>
  <c r="I12" i="33184"/>
  <c r="I22" i="33184"/>
  <c r="I17" i="33184"/>
  <c r="I49" i="33184"/>
  <c r="I14" i="33184"/>
  <c r="I51" i="33184"/>
  <c r="I36" i="33184"/>
  <c r="I6" i="33184"/>
  <c r="I48" i="33184"/>
  <c r="I21" i="33184"/>
  <c r="I31" i="33184"/>
  <c r="I42" i="33184"/>
  <c r="I23" i="33184"/>
  <c r="I27" i="33184"/>
  <c r="I29" i="33184"/>
  <c r="I32" i="33184"/>
  <c r="I52" i="33184"/>
  <c r="I38" i="33184"/>
  <c r="I11" i="33184"/>
  <c r="I39" i="33184"/>
  <c r="I19" i="33184"/>
  <c r="I15" i="33184"/>
  <c r="V62" i="33185"/>
  <c r="L52" i="33185" s="1"/>
  <c r="H52" i="33185" s="1"/>
  <c r="D32" i="33196" s="1"/>
  <c r="L25" i="33185"/>
  <c r="U62" i="33185"/>
  <c r="L49" i="33185" s="1"/>
  <c r="H49" i="33185" s="1"/>
  <c r="D29" i="33196" s="1"/>
  <c r="D24" i="33182"/>
  <c r="K6" i="33184"/>
  <c r="K16" i="33184"/>
  <c r="K36" i="33184"/>
  <c r="K33" i="33184"/>
  <c r="K28" i="33184"/>
  <c r="K9" i="33184"/>
  <c r="K24" i="33184"/>
  <c r="K30" i="33184"/>
  <c r="K22" i="33184"/>
  <c r="K7" i="33184"/>
  <c r="K34" i="33184"/>
  <c r="K29" i="33184"/>
  <c r="K18" i="33184"/>
  <c r="K39" i="33184"/>
  <c r="K32" i="33184"/>
  <c r="K26" i="33184"/>
  <c r="K52" i="33184"/>
  <c r="D17" i="16"/>
  <c r="K8" i="33184"/>
  <c r="K12" i="33184"/>
  <c r="K17" i="33184"/>
  <c r="K41" i="33184"/>
  <c r="K37" i="33184"/>
  <c r="K10" i="33184"/>
  <c r="K21" i="33184"/>
  <c r="K53" i="33184"/>
  <c r="K35" i="33184"/>
  <c r="K20" i="33184"/>
  <c r="K42" i="33184"/>
  <c r="K31" i="33184"/>
  <c r="K48" i="33184"/>
  <c r="K14" i="33184"/>
  <c r="K49" i="33184"/>
  <c r="K25" i="33184"/>
  <c r="K19" i="33184"/>
  <c r="K23" i="33184"/>
  <c r="K40" i="33184"/>
  <c r="K51" i="33184"/>
  <c r="AG23" i="33184"/>
  <c r="AG27" i="33184"/>
  <c r="AG22" i="33184"/>
  <c r="AG50" i="33184"/>
  <c r="AG51" i="33184"/>
  <c r="AG10" i="33184"/>
  <c r="R12" i="33184"/>
  <c r="R11" i="33184"/>
  <c r="R6" i="33184"/>
  <c r="R29" i="33184"/>
  <c r="R15" i="33184"/>
  <c r="R51" i="33184"/>
  <c r="R40" i="33184"/>
  <c r="R41" i="33184"/>
  <c r="R35" i="33184"/>
  <c r="R23" i="33184"/>
  <c r="R25" i="33184"/>
  <c r="R28" i="33184"/>
  <c r="R52" i="33184"/>
  <c r="R49" i="33184"/>
  <c r="R13" i="33184"/>
  <c r="R42" i="33184"/>
  <c r="R48" i="33184"/>
  <c r="R17" i="33184"/>
  <c r="R33" i="33184"/>
  <c r="R32" i="33184"/>
  <c r="R20" i="33184"/>
  <c r="R30" i="33184"/>
  <c r="R10" i="33184"/>
  <c r="R24" i="33184"/>
  <c r="R38" i="33184"/>
  <c r="R18" i="33184"/>
  <c r="R16" i="33184"/>
  <c r="R50" i="33184"/>
  <c r="R34" i="33184"/>
  <c r="D24" i="16"/>
  <c r="R19" i="33184"/>
  <c r="R8" i="33184"/>
  <c r="R22" i="33184"/>
  <c r="R26" i="33184"/>
  <c r="AE54" i="33184"/>
  <c r="Y54" i="33184"/>
  <c r="AF54" i="33184"/>
  <c r="M54" i="33184"/>
  <c r="L32" i="33185"/>
  <c r="AM54" i="33184"/>
  <c r="V54" i="33184"/>
  <c r="Y43" i="33184"/>
  <c r="AF43" i="33184"/>
  <c r="G43" i="33184"/>
  <c r="AM43" i="33184"/>
  <c r="J54" i="33184"/>
  <c r="O54" i="33184"/>
  <c r="M43" i="33184"/>
  <c r="G54" i="33184"/>
  <c r="AE43" i="33184"/>
  <c r="O43" i="33184"/>
  <c r="S43" i="33184"/>
  <c r="L54" i="33184"/>
  <c r="V43" i="33184"/>
  <c r="S54" i="33184"/>
  <c r="F54" i="33184"/>
  <c r="AL54" i="33184"/>
  <c r="N14" i="33184"/>
  <c r="N20" i="33184"/>
  <c r="N40" i="33184"/>
  <c r="N50" i="33184"/>
  <c r="D20" i="16"/>
  <c r="N29" i="33184"/>
  <c r="N12" i="33184"/>
  <c r="N11" i="33184"/>
  <c r="N52" i="33184"/>
  <c r="N30" i="33184"/>
  <c r="N9" i="33184"/>
  <c r="N27" i="33184"/>
  <c r="N6" i="33184"/>
  <c r="N10" i="33184"/>
  <c r="N36" i="33184"/>
  <c r="N51" i="33184"/>
  <c r="N25" i="33184"/>
  <c r="N31" i="33184"/>
  <c r="N19" i="33184"/>
  <c r="N42" i="33184"/>
  <c r="N34" i="33184"/>
  <c r="N37" i="33184"/>
  <c r="N8" i="33184"/>
  <c r="N35" i="33184"/>
  <c r="N41" i="33184"/>
  <c r="N39" i="33184"/>
  <c r="N28" i="33184"/>
  <c r="N49" i="33184"/>
  <c r="N21" i="33184"/>
  <c r="N17" i="33184"/>
  <c r="N16" i="33184"/>
  <c r="N18" i="33184"/>
  <c r="N7" i="33184"/>
  <c r="N32" i="33184"/>
  <c r="N13" i="33184"/>
  <c r="N48" i="33184"/>
  <c r="N38" i="33184"/>
  <c r="N23" i="33184"/>
  <c r="N24" i="33184"/>
  <c r="N15" i="33184"/>
  <c r="N26" i="33184"/>
  <c r="N33" i="33184"/>
  <c r="N22" i="33184"/>
  <c r="N53" i="33184"/>
  <c r="AL43" i="33184"/>
  <c r="D43" i="33184"/>
  <c r="L43" i="33184"/>
  <c r="X27" i="33184"/>
  <c r="X8" i="33184"/>
  <c r="X37" i="33184"/>
  <c r="X24" i="33184"/>
  <c r="X29" i="33184"/>
  <c r="X17" i="33184"/>
  <c r="X12" i="33184"/>
  <c r="X30" i="33184"/>
  <c r="X39" i="33184"/>
  <c r="X16" i="33184"/>
  <c r="X18" i="33184"/>
  <c r="X50" i="33184"/>
  <c r="X31" i="33184"/>
  <c r="X6" i="33184"/>
  <c r="X10" i="33184"/>
  <c r="X9" i="33184"/>
  <c r="X32" i="33184"/>
  <c r="X20" i="33184"/>
  <c r="X15" i="33184"/>
  <c r="X22" i="33184"/>
  <c r="X7" i="33184"/>
  <c r="X19" i="33184"/>
  <c r="X33" i="33184"/>
  <c r="X51" i="33184"/>
  <c r="X23" i="33184"/>
  <c r="X11" i="33184"/>
  <c r="X35" i="33184"/>
  <c r="X36" i="33184"/>
  <c r="X14" i="33184"/>
  <c r="X21" i="33184"/>
  <c r="X38" i="33184"/>
  <c r="X48" i="33184"/>
  <c r="X13" i="33184"/>
  <c r="X52" i="33184"/>
  <c r="X40" i="33184"/>
  <c r="X28" i="33184"/>
  <c r="X34" i="33184"/>
  <c r="X42" i="33184"/>
  <c r="X41" i="33184"/>
  <c r="X49" i="33184"/>
  <c r="X53" i="33184"/>
  <c r="D30" i="16"/>
  <c r="X26" i="33184"/>
  <c r="X25" i="33184"/>
  <c r="F43" i="33184"/>
  <c r="U18" i="33184"/>
  <c r="U23" i="33184"/>
  <c r="U53" i="33184"/>
  <c r="U52" i="33184"/>
  <c r="U21" i="33184"/>
  <c r="U37" i="33184"/>
  <c r="U8" i="33184"/>
  <c r="U29" i="33184"/>
  <c r="U36" i="33184"/>
  <c r="U51" i="33184"/>
  <c r="U9" i="33184"/>
  <c r="U27" i="33184"/>
  <c r="U31" i="33184"/>
  <c r="U17" i="33184"/>
  <c r="U20" i="33184"/>
  <c r="U26" i="33184"/>
  <c r="U14" i="33184"/>
  <c r="U28" i="33184"/>
  <c r="U30" i="33184"/>
  <c r="U15" i="33184"/>
  <c r="U40" i="33184"/>
  <c r="U32" i="33184"/>
  <c r="U41" i="33184"/>
  <c r="U42" i="33184"/>
  <c r="U34" i="33184"/>
  <c r="U12" i="33184"/>
  <c r="U50" i="33184"/>
  <c r="U33" i="33184"/>
  <c r="U19" i="33184"/>
  <c r="U22" i="33184"/>
  <c r="U48" i="33184"/>
  <c r="U38" i="33184"/>
  <c r="U49" i="33184"/>
  <c r="U25" i="33184"/>
  <c r="U7" i="33184"/>
  <c r="U35" i="33184"/>
  <c r="U39" i="33184"/>
  <c r="U24" i="33184"/>
  <c r="U13" i="33184"/>
  <c r="U16" i="33184"/>
  <c r="D27" i="16"/>
  <c r="U6" i="33184"/>
  <c r="U11" i="33184"/>
  <c r="U10" i="33184"/>
  <c r="H49" i="33184"/>
  <c r="H17" i="33184"/>
  <c r="H33" i="33184"/>
  <c r="H31" i="33184"/>
  <c r="H51" i="33184"/>
  <c r="H6" i="33184"/>
  <c r="H52" i="33184"/>
  <c r="H40" i="33184"/>
  <c r="H28" i="33184"/>
  <c r="H13" i="33184"/>
  <c r="H26" i="33184"/>
  <c r="H32" i="33184"/>
  <c r="D14" i="16"/>
  <c r="H48" i="33184"/>
  <c r="H38" i="33184"/>
  <c r="H19" i="33184"/>
  <c r="H7" i="33184"/>
  <c r="H11" i="33184"/>
  <c r="H22" i="33184"/>
  <c r="H14" i="33184"/>
  <c r="H16" i="33184"/>
  <c r="H30" i="33184"/>
  <c r="H15" i="33184"/>
  <c r="H27" i="33184"/>
  <c r="H9" i="33184"/>
  <c r="H42" i="33184"/>
  <c r="H21" i="33184"/>
  <c r="H8" i="33184"/>
  <c r="H18" i="33184"/>
  <c r="H12" i="33184"/>
  <c r="H29" i="33184"/>
  <c r="H10" i="33184"/>
  <c r="H25" i="33184"/>
  <c r="H37" i="33184"/>
  <c r="H39" i="33184"/>
  <c r="H23" i="33184"/>
  <c r="H24" i="33184"/>
  <c r="H34" i="33184"/>
  <c r="H36" i="33184"/>
  <c r="H50" i="33184"/>
  <c r="H53" i="33184"/>
  <c r="H20" i="33184"/>
  <c r="H35" i="33184"/>
  <c r="H41" i="33184"/>
  <c r="AC14" i="33184"/>
  <c r="AC49" i="33184"/>
  <c r="AC27" i="33184"/>
  <c r="AC42" i="33184"/>
  <c r="AC48" i="33184"/>
  <c r="AC17" i="33184"/>
  <c r="AC8" i="33184"/>
  <c r="AC51" i="33184"/>
  <c r="AC22" i="33184"/>
  <c r="AC35" i="33184"/>
  <c r="AC29" i="33184"/>
  <c r="AC24" i="33184"/>
  <c r="AC52" i="33184"/>
  <c r="AC26" i="33184"/>
  <c r="AC13" i="33184"/>
  <c r="D35" i="16"/>
  <c r="AC15" i="33184"/>
  <c r="AC30" i="33184"/>
  <c r="AC10" i="33184"/>
  <c r="AC33" i="33184"/>
  <c r="AC16" i="33184"/>
  <c r="AC12" i="33184"/>
  <c r="AC38" i="33184"/>
  <c r="AC39" i="33184"/>
  <c r="AC37" i="33184"/>
  <c r="AC40" i="33184"/>
  <c r="AC32" i="33184"/>
  <c r="AC28" i="33184"/>
  <c r="AC19" i="33184"/>
  <c r="AC36" i="33184"/>
  <c r="AC9" i="33184"/>
  <c r="AC50" i="33184"/>
  <c r="AC23" i="33184"/>
  <c r="AC25" i="33184"/>
  <c r="AC18" i="33184"/>
  <c r="AC6" i="33184"/>
  <c r="AC41" i="33184"/>
  <c r="AC53" i="33184"/>
  <c r="AC11" i="33184"/>
  <c r="AC20" i="33184"/>
  <c r="AC7" i="33184"/>
  <c r="AC21" i="33184"/>
  <c r="AC31" i="33184"/>
  <c r="AC34" i="33184"/>
  <c r="Q49" i="33184"/>
  <c r="Q26" i="33184"/>
  <c r="Q52" i="33184"/>
  <c r="Q32" i="33184"/>
  <c r="Q12" i="33184"/>
  <c r="Q9" i="33184"/>
  <c r="Q41" i="33184"/>
  <c r="Q19" i="33184"/>
  <c r="Q38" i="33184"/>
  <c r="Q13" i="33184"/>
  <c r="Q16" i="33184"/>
  <c r="Q6" i="33184"/>
  <c r="Q36" i="33184"/>
  <c r="Q11" i="33184"/>
  <c r="Q28" i="33184"/>
  <c r="Q37" i="33184"/>
  <c r="Q7" i="33184"/>
  <c r="Q30" i="33184"/>
  <c r="Q34" i="33184"/>
  <c r="Q42" i="33184"/>
  <c r="Q33" i="33184"/>
  <c r="Q17" i="33184"/>
  <c r="Q18" i="33184"/>
  <c r="Q39" i="33184"/>
  <c r="Q24" i="33184"/>
  <c r="Q35" i="33184"/>
  <c r="Q14" i="33184"/>
  <c r="Q53" i="33184"/>
  <c r="Q31" i="33184"/>
  <c r="Q29" i="33184"/>
  <c r="Q50" i="33184"/>
  <c r="D23" i="16"/>
  <c r="Q48" i="33184"/>
  <c r="Q40" i="33184"/>
  <c r="Q20" i="33184"/>
  <c r="Q51" i="33184"/>
  <c r="Q15" i="33184"/>
  <c r="Q25" i="33184"/>
  <c r="Q22" i="33184"/>
  <c r="Q23" i="33184"/>
  <c r="Q21" i="33184"/>
  <c r="Q8" i="33184"/>
  <c r="Q10" i="33184"/>
  <c r="Q27" i="33184"/>
  <c r="D42" i="33182"/>
  <c r="R43" i="33181" s="1"/>
  <c r="D30" i="33182"/>
  <c r="R31" i="33181" s="1"/>
  <c r="D17" i="33182"/>
  <c r="R18" i="33181" s="1"/>
  <c r="D7" i="33182"/>
  <c r="R8" i="33181" s="1"/>
  <c r="D16" i="33182"/>
  <c r="R17" i="33181" s="1"/>
  <c r="D29" i="33182"/>
  <c r="R30" i="33181" s="1"/>
  <c r="D18" i="33182"/>
  <c r="R19" i="33181" s="1"/>
  <c r="D15" i="33182"/>
  <c r="R16" i="33181" s="1"/>
  <c r="D8" i="33182"/>
  <c r="R9" i="33181" s="1"/>
  <c r="D34" i="33182"/>
  <c r="R35" i="33181" s="1"/>
  <c r="D31" i="33182"/>
  <c r="R32" i="33181" s="1"/>
  <c r="D32" i="33182"/>
  <c r="R33" i="33181" s="1"/>
  <c r="D39" i="33182"/>
  <c r="R40" i="33181" s="1"/>
  <c r="D28" i="33182"/>
  <c r="R29" i="33181" s="1"/>
  <c r="D22" i="33182"/>
  <c r="R23" i="33181" s="1"/>
  <c r="D14" i="33182"/>
  <c r="R15" i="33181" s="1"/>
  <c r="D25" i="33182"/>
  <c r="R26" i="33181" s="1"/>
  <c r="D13" i="33182"/>
  <c r="R14" i="33181" s="1"/>
  <c r="D35" i="33182"/>
  <c r="R36" i="33181" s="1"/>
  <c r="D12" i="33182"/>
  <c r="R13" i="33181" s="1"/>
  <c r="D27" i="33182"/>
  <c r="R28" i="33181" s="1"/>
  <c r="D23" i="33182"/>
  <c r="R24" i="33181" s="1"/>
  <c r="D37" i="33182"/>
  <c r="R38" i="33181" s="1"/>
  <c r="D20" i="33182"/>
  <c r="R21" i="33181" s="1"/>
  <c r="D26" i="33182"/>
  <c r="R27" i="33181" s="1"/>
  <c r="D9" i="33182"/>
  <c r="R10" i="33181" s="1"/>
  <c r="D33" i="33182"/>
  <c r="R34" i="33181" s="1"/>
  <c r="D11" i="33182"/>
  <c r="R12" i="33181" s="1"/>
  <c r="D38" i="33182"/>
  <c r="R39" i="33181" s="1"/>
  <c r="R25" i="33181"/>
  <c r="D10" i="33182"/>
  <c r="R11" i="33181" s="1"/>
  <c r="D21" i="33182"/>
  <c r="R22" i="33181" s="1"/>
  <c r="D19" i="33182"/>
  <c r="R20" i="33181" s="1"/>
  <c r="D40" i="33182"/>
  <c r="R41" i="33181" s="1"/>
  <c r="D6" i="33182"/>
  <c r="D41" i="33182"/>
  <c r="R42" i="33181" s="1"/>
  <c r="J43" i="33184"/>
  <c r="D54" i="33184"/>
  <c r="C8" i="33181"/>
  <c r="AI43" i="33184" l="1"/>
  <c r="AB54" i="33184"/>
  <c r="AI54" i="33184"/>
  <c r="P43" i="33184"/>
  <c r="P54" i="33184"/>
  <c r="AJ23" i="33184"/>
  <c r="R39" i="33184"/>
  <c r="AJ7" i="33184"/>
  <c r="AJ11" i="33184"/>
  <c r="R36" i="33184"/>
  <c r="R37" i="33184"/>
  <c r="R14" i="33184"/>
  <c r="R31" i="33184"/>
  <c r="AJ37" i="33184"/>
  <c r="AJ22" i="33184"/>
  <c r="AJ36" i="33184"/>
  <c r="AJ50" i="33184"/>
  <c r="D42" i="16"/>
  <c r="AJ29" i="33184"/>
  <c r="AJ53" i="33184"/>
  <c r="AJ52" i="33184"/>
  <c r="AJ35" i="33184"/>
  <c r="AJ9" i="33184"/>
  <c r="AJ16" i="33184"/>
  <c r="AJ40" i="33184"/>
  <c r="AJ42" i="33184"/>
  <c r="W43" i="33184"/>
  <c r="R53" i="33184"/>
  <c r="R21" i="33184"/>
  <c r="R9" i="33184"/>
  <c r="R7" i="33184"/>
  <c r="AJ51" i="33184"/>
  <c r="E52" i="33184"/>
  <c r="D7" i="33196"/>
  <c r="AK6" i="33184"/>
  <c r="D39" i="33196"/>
  <c r="AH54" i="33184"/>
  <c r="R27" i="33184"/>
  <c r="AJ25" i="33184"/>
  <c r="D38" i="33196"/>
  <c r="D28" i="33196"/>
  <c r="D42" i="33196" s="1"/>
  <c r="Z8" i="33184"/>
  <c r="Z30" i="33184"/>
  <c r="D32" i="16"/>
  <c r="Z23" i="33184"/>
  <c r="Z27" i="33184"/>
  <c r="Z22" i="33184"/>
  <c r="Z50" i="33184"/>
  <c r="Z32" i="33184"/>
  <c r="Z29" i="33184"/>
  <c r="Z41" i="33184"/>
  <c r="Z15" i="33184"/>
  <c r="Z28" i="33184"/>
  <c r="Z21" i="33184"/>
  <c r="Z13" i="33184"/>
  <c r="Z10" i="33184"/>
  <c r="Z12" i="33184"/>
  <c r="Z17" i="33184"/>
  <c r="Z18" i="33184"/>
  <c r="Z26" i="33184"/>
  <c r="Z39" i="33184"/>
  <c r="Z42" i="33184"/>
  <c r="Z40" i="33184"/>
  <c r="Z35" i="33184"/>
  <c r="Z48" i="33184"/>
  <c r="Z24" i="33184"/>
  <c r="Z16" i="33184"/>
  <c r="Z9" i="33184"/>
  <c r="Z37" i="33184"/>
  <c r="Z20" i="33184"/>
  <c r="Z6" i="33184"/>
  <c r="Z49" i="33184"/>
  <c r="C30" i="33181" s="1"/>
  <c r="Z11" i="33184"/>
  <c r="Z36" i="33184"/>
  <c r="Z33" i="33184"/>
  <c r="Z19" i="33184"/>
  <c r="Z52" i="33184"/>
  <c r="Z25" i="33184"/>
  <c r="Z53" i="33184"/>
  <c r="Z38" i="33184"/>
  <c r="Z34" i="33184"/>
  <c r="Z14" i="33184"/>
  <c r="Z31" i="33184"/>
  <c r="Z51" i="33184"/>
  <c r="Z7" i="33184"/>
  <c r="E51" i="33184"/>
  <c r="AJ49" i="33184"/>
  <c r="C40" i="33181" s="1"/>
  <c r="AJ24" i="33184"/>
  <c r="AJ12" i="33184"/>
  <c r="AJ8" i="33184"/>
  <c r="E14" i="33184"/>
  <c r="AJ27" i="33184"/>
  <c r="AJ18" i="33184"/>
  <c r="W54" i="33184"/>
  <c r="AJ39" i="33184"/>
  <c r="AJ34" i="33184"/>
  <c r="AJ20" i="33184"/>
  <c r="AJ31" i="33184"/>
  <c r="AJ38" i="33184"/>
  <c r="C38" i="33181"/>
  <c r="AJ30" i="33184"/>
  <c r="AJ19" i="33184"/>
  <c r="AJ48" i="33184"/>
  <c r="AJ15" i="33184"/>
  <c r="AJ6" i="33184"/>
  <c r="E22" i="33184"/>
  <c r="AD28" i="33184"/>
  <c r="AJ13" i="33184"/>
  <c r="AJ17" i="33184"/>
  <c r="AJ41" i="33184"/>
  <c r="AJ10" i="33184"/>
  <c r="AJ14" i="33184"/>
  <c r="AJ33" i="33184"/>
  <c r="AJ21" i="33184"/>
  <c r="E53" i="33184"/>
  <c r="E12" i="33184"/>
  <c r="E10" i="33184"/>
  <c r="E37" i="33184"/>
  <c r="E19" i="33184"/>
  <c r="E26" i="33184"/>
  <c r="E33" i="33184"/>
  <c r="E6" i="33184"/>
  <c r="E8" i="33184"/>
  <c r="D11" i="16"/>
  <c r="E7" i="33184"/>
  <c r="C33" i="33181"/>
  <c r="C28" i="33181"/>
  <c r="C22" i="33181"/>
  <c r="C25" i="33181"/>
  <c r="C13" i="33181"/>
  <c r="C21" i="33181"/>
  <c r="C18" i="33181"/>
  <c r="C15" i="33181"/>
  <c r="C12" i="33181"/>
  <c r="E15" i="33184"/>
  <c r="E11" i="33184"/>
  <c r="AH43" i="33184"/>
  <c r="E50" i="33184"/>
  <c r="E32" i="33184"/>
  <c r="E23" i="33184"/>
  <c r="E20" i="33184"/>
  <c r="E42" i="33184"/>
  <c r="E25" i="33184"/>
  <c r="E27" i="33184"/>
  <c r="E30" i="33184"/>
  <c r="E34" i="33184"/>
  <c r="E13" i="33184"/>
  <c r="AK42" i="33184"/>
  <c r="AK38" i="33184"/>
  <c r="AK28" i="33184"/>
  <c r="AK31" i="33184"/>
  <c r="AK23" i="33184"/>
  <c r="AK24" i="33184"/>
  <c r="D43" i="16"/>
  <c r="AK27" i="33184"/>
  <c r="AK29" i="33184"/>
  <c r="AK36" i="33184"/>
  <c r="AK16" i="33184"/>
  <c r="AK26" i="33184"/>
  <c r="AK14" i="33184"/>
  <c r="AK41" i="33184"/>
  <c r="AK35" i="33184"/>
  <c r="AK39" i="33184"/>
  <c r="AK25" i="33184"/>
  <c r="AK11" i="33184"/>
  <c r="AK30" i="33184"/>
  <c r="AK19" i="33184"/>
  <c r="AK53" i="33184"/>
  <c r="AK48" i="33184"/>
  <c r="AK52" i="33184"/>
  <c r="AK34" i="33184"/>
  <c r="AK18" i="33184"/>
  <c r="AK20" i="33184"/>
  <c r="AK21" i="33184"/>
  <c r="AK51" i="33184"/>
  <c r="AK17" i="33184"/>
  <c r="AK13" i="33184"/>
  <c r="AK37" i="33184"/>
  <c r="AK15" i="33184"/>
  <c r="AK8" i="33184"/>
  <c r="AK12" i="33184"/>
  <c r="AK7" i="33184"/>
  <c r="AK33" i="33184"/>
  <c r="AK32" i="33184"/>
  <c r="AK10" i="33184"/>
  <c r="AK40" i="33184"/>
  <c r="AK22" i="33184"/>
  <c r="AK49" i="33184"/>
  <c r="AK50" i="33184"/>
  <c r="AK9" i="33184"/>
  <c r="C53" i="33184"/>
  <c r="D9" i="16"/>
  <c r="C25" i="33184"/>
  <c r="C52" i="33184"/>
  <c r="C38" i="33184"/>
  <c r="C49" i="33184"/>
  <c r="C15" i="33184"/>
  <c r="C39" i="33184"/>
  <c r="C34" i="33184"/>
  <c r="C12" i="33184"/>
  <c r="C27" i="33184"/>
  <c r="C8" i="33184"/>
  <c r="C35" i="33184"/>
  <c r="C32" i="33184"/>
  <c r="C19" i="33184"/>
  <c r="C41" i="33184"/>
  <c r="C31" i="33184"/>
  <c r="C20" i="33184"/>
  <c r="C16" i="33184"/>
  <c r="C7" i="33184"/>
  <c r="C40" i="33184"/>
  <c r="C22" i="33184"/>
  <c r="C17" i="33184"/>
  <c r="C23" i="33184"/>
  <c r="C13" i="33184"/>
  <c r="C51" i="33184"/>
  <c r="C18" i="33184"/>
  <c r="C11" i="33184"/>
  <c r="C10" i="33184"/>
  <c r="C33" i="33184"/>
  <c r="C6" i="33184"/>
  <c r="C28" i="33184"/>
  <c r="C29" i="33184"/>
  <c r="C50" i="33184"/>
  <c r="C14" i="33184"/>
  <c r="C24" i="33184"/>
  <c r="C42" i="33184"/>
  <c r="C48" i="33184"/>
  <c r="C36" i="33184"/>
  <c r="C21" i="33184"/>
  <c r="C37" i="33184"/>
  <c r="C26" i="33184"/>
  <c r="C9" i="33184"/>
  <c r="C30" i="33184"/>
  <c r="E36" i="33184"/>
  <c r="E40" i="33184"/>
  <c r="E28" i="33184"/>
  <c r="E38" i="33184"/>
  <c r="E29" i="33184"/>
  <c r="E24" i="33184"/>
  <c r="E48" i="33184"/>
  <c r="E21" i="33184"/>
  <c r="E49" i="33184"/>
  <c r="E9" i="33184"/>
  <c r="E41" i="33184"/>
  <c r="E35" i="33184"/>
  <c r="E17" i="33184"/>
  <c r="E18" i="33184"/>
  <c r="E16" i="33184"/>
  <c r="E31" i="33184"/>
  <c r="AD9" i="33184"/>
  <c r="AD53" i="33184"/>
  <c r="AD10" i="33184"/>
  <c r="D62" i="33185"/>
  <c r="K43" i="33184"/>
  <c r="I43" i="33184"/>
  <c r="AG43" i="33184"/>
  <c r="I54" i="33184"/>
  <c r="K54" i="33184"/>
  <c r="AG54" i="33184"/>
  <c r="R54" i="33184"/>
  <c r="L62" i="33185"/>
  <c r="Q54" i="33184"/>
  <c r="AC43" i="33184"/>
  <c r="N43" i="33184"/>
  <c r="AC54" i="33184"/>
  <c r="H54" i="33184"/>
  <c r="H43" i="33184"/>
  <c r="X43" i="33184"/>
  <c r="N54" i="33184"/>
  <c r="D43" i="33182"/>
  <c r="R7" i="33181"/>
  <c r="R44" i="33181" s="1"/>
  <c r="Q43" i="33184"/>
  <c r="U43" i="33184"/>
  <c r="X54" i="33184"/>
  <c r="U54" i="33184"/>
  <c r="R43" i="33184" l="1"/>
  <c r="AJ54" i="33184"/>
  <c r="Z43" i="33184"/>
  <c r="AJ43" i="33184"/>
  <c r="Z54" i="33184"/>
  <c r="AD21" i="33184"/>
  <c r="AD48" i="33184"/>
  <c r="AD50" i="33184"/>
  <c r="AD38" i="33184"/>
  <c r="AD26" i="33184"/>
  <c r="D36" i="16"/>
  <c r="AD40" i="33184"/>
  <c r="AD11" i="33184"/>
  <c r="AD37" i="33184"/>
  <c r="AD39" i="33184"/>
  <c r="AD25" i="33184"/>
  <c r="AD34" i="33184"/>
  <c r="AD33" i="33184"/>
  <c r="AD22" i="33184"/>
  <c r="AD8" i="33184"/>
  <c r="AD27" i="33184"/>
  <c r="AD29" i="33184"/>
  <c r="AD52" i="33184"/>
  <c r="AD19" i="33184"/>
  <c r="AD36" i="33184"/>
  <c r="AD7" i="33184"/>
  <c r="AD35" i="33184"/>
  <c r="AD13" i="33184"/>
  <c r="AD31" i="33184"/>
  <c r="AD51" i="33184"/>
  <c r="AD20" i="33184"/>
  <c r="AD17" i="33184"/>
  <c r="AD14" i="33184"/>
  <c r="AD6" i="33184"/>
  <c r="AD12" i="33184"/>
  <c r="AD41" i="33184"/>
  <c r="AD24" i="33184"/>
  <c r="AD32" i="33184"/>
  <c r="AD30" i="33184"/>
  <c r="AD18" i="33184"/>
  <c r="AD49" i="33184"/>
  <c r="C34" i="33181" s="1"/>
  <c r="AD42" i="33184"/>
  <c r="AD16" i="33184"/>
  <c r="AD15" i="33184"/>
  <c r="AD23" i="33184"/>
  <c r="C9" i="33181"/>
  <c r="C7" i="33181"/>
  <c r="C41" i="33181"/>
  <c r="C54" i="33184"/>
  <c r="AK43" i="33184"/>
  <c r="E43" i="33184"/>
  <c r="C43" i="33184"/>
  <c r="AK54" i="33184"/>
  <c r="E54" i="33184"/>
  <c r="AA9" i="33184"/>
  <c r="AN9" i="33184" s="1"/>
  <c r="G12" i="16" s="1"/>
  <c r="K12" i="16" s="1"/>
  <c r="BA12" i="16" s="1"/>
  <c r="AA14" i="33184"/>
  <c r="AA18" i="33184"/>
  <c r="AA13" i="33184"/>
  <c r="AA10" i="33184"/>
  <c r="AN10" i="33184" s="1"/>
  <c r="G13" i="16" s="1"/>
  <c r="K13" i="16" s="1"/>
  <c r="BA13" i="16" s="1"/>
  <c r="AA36" i="33184"/>
  <c r="AA39" i="33184"/>
  <c r="AA29" i="33184"/>
  <c r="AA11" i="33184"/>
  <c r="AA26" i="33184"/>
  <c r="AA48" i="33184"/>
  <c r="AA33" i="33184"/>
  <c r="AA32" i="33184"/>
  <c r="AA51" i="33184"/>
  <c r="AA19" i="33184"/>
  <c r="AA49" i="33184"/>
  <c r="AA50" i="33184"/>
  <c r="AA31" i="33184"/>
  <c r="AA41" i="33184"/>
  <c r="AA7" i="33184"/>
  <c r="AA22" i="33184"/>
  <c r="AA8" i="33184"/>
  <c r="AA38" i="33184"/>
  <c r="AA16" i="33184"/>
  <c r="AA52" i="33184"/>
  <c r="AA34" i="33184"/>
  <c r="AA25" i="33184"/>
  <c r="AA6" i="33184"/>
  <c r="AA28" i="33184"/>
  <c r="AN28" i="33184" s="1"/>
  <c r="G31" i="16" s="1"/>
  <c r="K31" i="16" s="1"/>
  <c r="BA31" i="16" s="1"/>
  <c r="AA17" i="33184"/>
  <c r="AA12" i="33184"/>
  <c r="AA30" i="33184"/>
  <c r="AA35" i="33184"/>
  <c r="AA27" i="33184"/>
  <c r="AA40" i="33184"/>
  <c r="AA20" i="33184"/>
  <c r="AA53" i="33184"/>
  <c r="AN53" i="33184" s="1"/>
  <c r="D33" i="16"/>
  <c r="AA23" i="33184"/>
  <c r="AA24" i="33184"/>
  <c r="AA21" i="33184"/>
  <c r="AA42" i="33184"/>
  <c r="AA37" i="33184"/>
  <c r="AA15" i="33184"/>
  <c r="H62" i="33185"/>
  <c r="AN52" i="33184" l="1"/>
  <c r="AN8" i="33184"/>
  <c r="G11" i="16" s="1"/>
  <c r="K11" i="16" s="1"/>
  <c r="BA11" i="16" s="1"/>
  <c r="AN21" i="33184"/>
  <c r="G24" i="16" s="1"/>
  <c r="K24" i="16" s="1"/>
  <c r="BA24" i="16" s="1"/>
  <c r="AN22" i="33184"/>
  <c r="G25" i="16" s="1"/>
  <c r="K25" i="16" s="1"/>
  <c r="BA25" i="16" s="1"/>
  <c r="AN20" i="33184"/>
  <c r="G23" i="16" s="1"/>
  <c r="K23" i="16" s="1"/>
  <c r="BA23" i="16" s="1"/>
  <c r="AD43" i="33184"/>
  <c r="AN37" i="33184"/>
  <c r="G40" i="16" s="1"/>
  <c r="K40" i="16" s="1"/>
  <c r="BA40" i="16" s="1"/>
  <c r="AN25" i="33184"/>
  <c r="G28" i="16" s="1"/>
  <c r="K28" i="16" s="1"/>
  <c r="BA28" i="16" s="1"/>
  <c r="AN18" i="33184"/>
  <c r="G21" i="16" s="1"/>
  <c r="K21" i="16" s="1"/>
  <c r="BA21" i="16" s="1"/>
  <c r="AN34" i="33184"/>
  <c r="G37" i="16" s="1"/>
  <c r="K37" i="16" s="1"/>
  <c r="BA37" i="16" s="1"/>
  <c r="AN30" i="33184"/>
  <c r="G33" i="16" s="1"/>
  <c r="K33" i="16" s="1"/>
  <c r="BA33" i="16" s="1"/>
  <c r="AN12" i="33184"/>
  <c r="G15" i="16" s="1"/>
  <c r="K15" i="16" s="1"/>
  <c r="BA15" i="16" s="1"/>
  <c r="AN38" i="33184"/>
  <c r="G41" i="16" s="1"/>
  <c r="K41" i="16" s="1"/>
  <c r="BA41" i="16" s="1"/>
  <c r="AN19" i="33184"/>
  <c r="G22" i="16" s="1"/>
  <c r="K22" i="16" s="1"/>
  <c r="BA22" i="16" s="1"/>
  <c r="AN39" i="33184"/>
  <c r="G42" i="16" s="1"/>
  <c r="K42" i="16" s="1"/>
  <c r="BA42" i="16" s="1"/>
  <c r="AN14" i="33184"/>
  <c r="G17" i="16" s="1"/>
  <c r="K17" i="16" s="1"/>
  <c r="BA17" i="16" s="1"/>
  <c r="AN35" i="33184"/>
  <c r="G38" i="16" s="1"/>
  <c r="K38" i="16" s="1"/>
  <c r="BA38" i="16" s="1"/>
  <c r="AN50" i="33184"/>
  <c r="D46" i="16"/>
  <c r="AN17" i="33184"/>
  <c r="G20" i="16" s="1"/>
  <c r="K20" i="16" s="1"/>
  <c r="BA20" i="16" s="1"/>
  <c r="AN36" i="33184"/>
  <c r="G39" i="16" s="1"/>
  <c r="K39" i="16" s="1"/>
  <c r="BA39" i="16" s="1"/>
  <c r="AN15" i="33184"/>
  <c r="G18" i="16" s="1"/>
  <c r="K18" i="16" s="1"/>
  <c r="BA18" i="16" s="1"/>
  <c r="AN40" i="33184"/>
  <c r="G43" i="16" s="1"/>
  <c r="K43" i="16" s="1"/>
  <c r="BA43" i="16" s="1"/>
  <c r="AN41" i="33184"/>
  <c r="G44" i="16" s="1"/>
  <c r="K44" i="16" s="1"/>
  <c r="BA44" i="16" s="1"/>
  <c r="AN31" i="33184"/>
  <c r="G34" i="16" s="1"/>
  <c r="K34" i="16" s="1"/>
  <c r="BA34" i="16" s="1"/>
  <c r="AN11" i="33184"/>
  <c r="G14" i="16" s="1"/>
  <c r="K14" i="16" s="1"/>
  <c r="BA14" i="16" s="1"/>
  <c r="AN24" i="33184"/>
  <c r="G27" i="16" s="1"/>
  <c r="K27" i="16" s="1"/>
  <c r="BA27" i="16" s="1"/>
  <c r="AN16" i="33184"/>
  <c r="G19" i="16" s="1"/>
  <c r="K19" i="16" s="1"/>
  <c r="BA19" i="16" s="1"/>
  <c r="AN27" i="33184"/>
  <c r="G30" i="16" s="1"/>
  <c r="K30" i="16" s="1"/>
  <c r="BA30" i="16" s="1"/>
  <c r="AN23" i="33184"/>
  <c r="G26" i="16" s="1"/>
  <c r="K26" i="16" s="1"/>
  <c r="BA26" i="16" s="1"/>
  <c r="AD54" i="33184"/>
  <c r="AN29" i="33184"/>
  <c r="G32" i="16" s="1"/>
  <c r="K32" i="16" s="1"/>
  <c r="BA32" i="16" s="1"/>
  <c r="AN51" i="33184"/>
  <c r="AN32" i="33184"/>
  <c r="G35" i="16" s="1"/>
  <c r="K35" i="16" s="1"/>
  <c r="BA35" i="16" s="1"/>
  <c r="AN7" i="33184"/>
  <c r="G10" i="16" s="1"/>
  <c r="K10" i="16" s="1"/>
  <c r="BA10" i="16" s="1"/>
  <c r="AN33" i="33184"/>
  <c r="G36" i="16" s="1"/>
  <c r="K36" i="16" s="1"/>
  <c r="BA36" i="16" s="1"/>
  <c r="AN13" i="33184"/>
  <c r="G16" i="16" s="1"/>
  <c r="K16" i="16" s="1"/>
  <c r="BA16" i="16" s="1"/>
  <c r="AN42" i="33184"/>
  <c r="G45" i="16" s="1"/>
  <c r="K45" i="16" s="1"/>
  <c r="BA45" i="16" s="1"/>
  <c r="AN26" i="33184"/>
  <c r="G29" i="16" s="1"/>
  <c r="K29" i="16" s="1"/>
  <c r="BA29" i="16" s="1"/>
  <c r="AA43" i="33184"/>
  <c r="AN6" i="33184"/>
  <c r="AA54" i="33184"/>
  <c r="AN48" i="33184"/>
  <c r="C31" i="33181"/>
  <c r="C44" i="33181" s="1"/>
  <c r="AN49" i="33184"/>
  <c r="AN54" i="33184" l="1"/>
  <c r="AN43" i="33184"/>
  <c r="G9" i="16"/>
  <c r="G46" i="16" l="1"/>
  <c r="K9" i="16"/>
  <c r="BA9" i="16" l="1"/>
  <c r="K46" i="16"/>
  <c r="BC9" i="16" l="1" a="1"/>
  <c r="BA46" i="16"/>
  <c r="BC26" i="16" l="1"/>
  <c r="E22" i="33196" s="1"/>
  <c r="BC18" i="16"/>
  <c r="E14" i="33196" s="1"/>
  <c r="BC11" i="16"/>
  <c r="E7" i="33196" s="1"/>
  <c r="BC14" i="16"/>
  <c r="E10" i="33196" s="1"/>
  <c r="BC37" i="16"/>
  <c r="E33" i="33196" s="1"/>
  <c r="BC36" i="16"/>
  <c r="E32" i="33196" s="1"/>
  <c r="BC40" i="16"/>
  <c r="E36" i="33196" s="1"/>
  <c r="BC42" i="16"/>
  <c r="E38" i="33196" s="1"/>
  <c r="BC20" i="16"/>
  <c r="E16" i="33196" s="1"/>
  <c r="BC44" i="16"/>
  <c r="E40" i="33196" s="1"/>
  <c r="BC33" i="16"/>
  <c r="E29" i="33196" s="1"/>
  <c r="BC16" i="16"/>
  <c r="E12" i="33196" s="1"/>
  <c r="BC32" i="16"/>
  <c r="E28" i="33196" s="1"/>
  <c r="BC15" i="16"/>
  <c r="E11" i="33196" s="1"/>
  <c r="BC38" i="16"/>
  <c r="E34" i="33196" s="1"/>
  <c r="BC39" i="16"/>
  <c r="E35" i="33196" s="1"/>
  <c r="BC28" i="16"/>
  <c r="E24" i="33196" s="1"/>
  <c r="BC10" i="16"/>
  <c r="E6" i="33196" s="1"/>
  <c r="BC19" i="16"/>
  <c r="E15" i="33196" s="1"/>
  <c r="BC13" i="16"/>
  <c r="E9" i="33196" s="1"/>
  <c r="BC12" i="16"/>
  <c r="E8" i="33196" s="1"/>
  <c r="BC21" i="16"/>
  <c r="E17" i="33196" s="1"/>
  <c r="BC23" i="16"/>
  <c r="E19" i="33196" s="1"/>
  <c r="BC27" i="16"/>
  <c r="E23" i="33196" s="1"/>
  <c r="BC41" i="16"/>
  <c r="E37" i="33196" s="1"/>
  <c r="BC34" i="16"/>
  <c r="E30" i="33196" s="1"/>
  <c r="BC25" i="16"/>
  <c r="E21" i="33196" s="1"/>
  <c r="BC30" i="16"/>
  <c r="E26" i="33196" s="1"/>
  <c r="BC24" i="16"/>
  <c r="E20" i="33196" s="1"/>
  <c r="BC45" i="16"/>
  <c r="E41" i="33196" s="1"/>
  <c r="BC31" i="16"/>
  <c r="E27" i="33196" s="1"/>
  <c r="BC17" i="16"/>
  <c r="E13" i="33196" s="1"/>
  <c r="BC43" i="16"/>
  <c r="E39" i="33196" s="1"/>
  <c r="BC9" i="16"/>
  <c r="BC22" i="16"/>
  <c r="E18" i="33196" s="1"/>
  <c r="BC29" i="16"/>
  <c r="E25" i="33196" s="1"/>
  <c r="BC35" i="16"/>
  <c r="E31" i="33196" s="1"/>
  <c r="E5" i="33196" l="1"/>
  <c r="E42" i="33196" s="1"/>
  <c r="E39" i="33181"/>
  <c r="I39" i="33181" s="1"/>
  <c r="E18" i="33181"/>
  <c r="I18" i="33181" s="1"/>
  <c r="E24" i="33181"/>
  <c r="I24" i="33181" s="1"/>
  <c r="E41" i="33181"/>
  <c r="I41" i="33181" s="1"/>
  <c r="E26" i="33181"/>
  <c r="I26" i="33181" s="1"/>
  <c r="E15" i="33181"/>
  <c r="I15" i="33181" s="1"/>
  <c r="E25" i="33181"/>
  <c r="I25" i="33181" s="1"/>
  <c r="E37" i="33181"/>
  <c r="I37" i="33181" s="1"/>
  <c r="E40" i="33181"/>
  <c r="I40" i="33181" s="1"/>
  <c r="E29" i="33181"/>
  <c r="I29" i="33181" s="1"/>
  <c r="E21" i="33181"/>
  <c r="I21" i="33181" s="1"/>
  <c r="E36" i="33181"/>
  <c r="I36" i="33181" s="1"/>
  <c r="E38" i="33181"/>
  <c r="I38" i="33181" s="1"/>
  <c r="E43" i="33181"/>
  <c r="I43" i="33181" s="1"/>
  <c r="E19" i="33181"/>
  <c r="I19" i="33181" s="1"/>
  <c r="E13" i="33181"/>
  <c r="I13" i="33181" s="1"/>
  <c r="E34" i="33181"/>
  <c r="I34" i="33181" s="1"/>
  <c r="E33" i="33181"/>
  <c r="I33" i="33181" s="1"/>
  <c r="E22" i="33181"/>
  <c r="I22" i="33181" s="1"/>
  <c r="E10" i="33181"/>
  <c r="I10" i="33181" s="1"/>
  <c r="E30" i="33181"/>
  <c r="I30" i="33181" s="1"/>
  <c r="E35" i="33181"/>
  <c r="I35" i="33181" s="1"/>
  <c r="E27" i="33181"/>
  <c r="I27" i="33181" s="1"/>
  <c r="E28" i="33181"/>
  <c r="I28" i="33181" s="1"/>
  <c r="E11" i="33181"/>
  <c r="I11" i="33181" s="1"/>
  <c r="E14" i="33181"/>
  <c r="I14" i="33181" s="1"/>
  <c r="E12" i="33181"/>
  <c r="I12" i="33181" s="1"/>
  <c r="E20" i="33181"/>
  <c r="I20" i="33181" s="1"/>
  <c r="E23" i="33181"/>
  <c r="I23" i="33181" s="1"/>
  <c r="E17" i="33181"/>
  <c r="I17" i="33181" s="1"/>
  <c r="E31" i="33181"/>
  <c r="I31" i="33181" s="1"/>
  <c r="E9" i="33181"/>
  <c r="I9" i="33181" s="1"/>
  <c r="BC46" i="16"/>
  <c r="E7" i="33181"/>
  <c r="E32" i="33181"/>
  <c r="I32" i="33181" s="1"/>
  <c r="E8" i="33181"/>
  <c r="I8" i="33181" s="1"/>
  <c r="E42" i="33181"/>
  <c r="I42" i="33181" s="1"/>
  <c r="E16" i="33181"/>
  <c r="I16" i="33181" s="1"/>
  <c r="I7" i="33181" l="1"/>
  <c r="I44" i="33181" s="1"/>
  <c r="L7" i="33181" s="1"/>
  <c r="E44" i="33181"/>
  <c r="V25" i="33181" l="1"/>
  <c r="BL25" i="33181" s="1"/>
  <c r="V10" i="33181"/>
  <c r="BL10" i="33181" s="1"/>
  <c r="V7" i="33181"/>
  <c r="V11" i="33181"/>
  <c r="BL11" i="33181" s="1"/>
  <c r="V19" i="33181"/>
  <c r="BL19" i="33181" s="1"/>
  <c r="V26" i="33181"/>
  <c r="BL26" i="33181" s="1"/>
  <c r="V30" i="33181"/>
  <c r="BL30" i="33181" s="1"/>
  <c r="V17" i="33181"/>
  <c r="BL17" i="33181" s="1"/>
  <c r="V28" i="33181"/>
  <c r="BL28" i="33181" s="1"/>
  <c r="V8" i="33181"/>
  <c r="BL8" i="33181" s="1"/>
  <c r="V9" i="33181"/>
  <c r="BL9" i="33181" s="1"/>
  <c r="V22" i="33181"/>
  <c r="BL22" i="33181" s="1"/>
  <c r="V39" i="33181"/>
  <c r="BL39" i="33181" s="1"/>
  <c r="V14" i="33181"/>
  <c r="BL14" i="33181" s="1"/>
  <c r="V20" i="33181"/>
  <c r="BL20" i="33181" s="1"/>
  <c r="V18" i="33181"/>
  <c r="BL18" i="33181" s="1"/>
  <c r="V37" i="33181"/>
  <c r="BL37" i="33181" s="1"/>
  <c r="V23" i="33181"/>
  <c r="BL23" i="33181" s="1"/>
  <c r="V42" i="33181"/>
  <c r="BL42" i="33181" s="1"/>
  <c r="V24" i="33181"/>
  <c r="BL24" i="33181" s="1"/>
  <c r="V40" i="33181"/>
  <c r="BL40" i="33181" s="1"/>
  <c r="V34" i="33181"/>
  <c r="BL34" i="33181" s="1"/>
  <c r="V16" i="33181"/>
  <c r="BL16" i="33181" s="1"/>
  <c r="V32" i="33181"/>
  <c r="BL32" i="33181" s="1"/>
  <c r="V43" i="33181"/>
  <c r="BL43" i="33181" s="1"/>
  <c r="V33" i="33181"/>
  <c r="BL33" i="33181" s="1"/>
  <c r="V31" i="33181"/>
  <c r="BL31" i="33181" s="1"/>
  <c r="V21" i="33181"/>
  <c r="BL21" i="33181" s="1"/>
  <c r="V38" i="33181"/>
  <c r="BL38" i="33181" s="1"/>
  <c r="V15" i="33181"/>
  <c r="BL15" i="33181" s="1"/>
  <c r="V41" i="33181"/>
  <c r="BL41" i="33181" s="1"/>
  <c r="V29" i="33181"/>
  <c r="BL29" i="33181" s="1"/>
  <c r="V27" i="33181"/>
  <c r="BL27" i="33181" s="1"/>
  <c r="V36" i="33181"/>
  <c r="BL36" i="33181" s="1"/>
  <c r="V35" i="33181"/>
  <c r="BL35" i="33181" s="1"/>
  <c r="V12" i="33181"/>
  <c r="BL12" i="33181" s="1"/>
  <c r="V13" i="33181"/>
  <c r="BL13" i="33181" s="1"/>
  <c r="V44" i="33181" l="1"/>
  <c r="BL7" i="33181"/>
  <c r="BN7" i="33181" s="1" a="1"/>
  <c r="BN30" i="33181" l="1"/>
  <c r="F28" i="33196" s="1"/>
  <c r="BN20" i="33181"/>
  <c r="F18" i="33196" s="1"/>
  <c r="BN9" i="33181"/>
  <c r="F7" i="33196" s="1"/>
  <c r="BN26" i="33181"/>
  <c r="F24" i="33196" s="1"/>
  <c r="BN18" i="33181"/>
  <c r="F16" i="33196" s="1"/>
  <c r="BN35" i="33181"/>
  <c r="F33" i="33196" s="1"/>
  <c r="BN31" i="33181"/>
  <c r="F29" i="33196" s="1"/>
  <c r="BN38" i="33181"/>
  <c r="F36" i="33196" s="1"/>
  <c r="BN15" i="33181"/>
  <c r="F13" i="33196" s="1"/>
  <c r="BN17" i="33181"/>
  <c r="F15" i="33196" s="1"/>
  <c r="BN16" i="33181"/>
  <c r="F14" i="33196" s="1"/>
  <c r="BN37" i="33181"/>
  <c r="F35" i="33196" s="1"/>
  <c r="BN41" i="33181"/>
  <c r="F39" i="33196" s="1"/>
  <c r="BN24" i="33181"/>
  <c r="F22" i="33196" s="1"/>
  <c r="BN29" i="33181"/>
  <c r="F27" i="33196" s="1"/>
  <c r="BN11" i="33181"/>
  <c r="F9" i="33196" s="1"/>
  <c r="BN10" i="33181"/>
  <c r="F8" i="33196" s="1"/>
  <c r="BN32" i="33181"/>
  <c r="F30" i="33196" s="1"/>
  <c r="BN36" i="33181"/>
  <c r="F34" i="33196" s="1"/>
  <c r="BN42" i="33181"/>
  <c r="F40" i="33196" s="1"/>
  <c r="BN43" i="33181"/>
  <c r="F41" i="33196" s="1"/>
  <c r="BN28" i="33181"/>
  <c r="F26" i="33196" s="1"/>
  <c r="BN8" i="33181"/>
  <c r="F6" i="33196" s="1"/>
  <c r="BN19" i="33181"/>
  <c r="F17" i="33196" s="1"/>
  <c r="BN23" i="33181"/>
  <c r="F21" i="33196" s="1"/>
  <c r="BN7" i="33181"/>
  <c r="BN39" i="33181"/>
  <c r="F37" i="33196" s="1"/>
  <c r="BN27" i="33181"/>
  <c r="F25" i="33196" s="1"/>
  <c r="BN25" i="33181"/>
  <c r="F23" i="33196" s="1"/>
  <c r="BN14" i="33181"/>
  <c r="F12" i="33196" s="1"/>
  <c r="BN21" i="33181"/>
  <c r="F19" i="33196" s="1"/>
  <c r="BN34" i="33181"/>
  <c r="F32" i="33196" s="1"/>
  <c r="BN33" i="33181"/>
  <c r="F31" i="33196" s="1"/>
  <c r="BN22" i="33181"/>
  <c r="F20" i="33196" s="1"/>
  <c r="BN12" i="33181"/>
  <c r="F10" i="33196" s="1"/>
  <c r="BN13" i="33181"/>
  <c r="F11" i="33196" s="1"/>
  <c r="BN40" i="33181"/>
  <c r="F38" i="33196" s="1"/>
  <c r="F5" i="33196" l="1"/>
  <c r="F42" i="33196" s="1"/>
  <c r="BP34" i="33181"/>
  <c r="G32" i="33196" s="1"/>
  <c r="BP19" i="33181"/>
  <c r="G17" i="33196" s="1"/>
  <c r="BP11" i="33181"/>
  <c r="G9" i="33196" s="1"/>
  <c r="BP38" i="33181"/>
  <c r="G36" i="33196" s="1"/>
  <c r="BP29" i="33181"/>
  <c r="G27" i="33196" s="1"/>
  <c r="BP31" i="33181"/>
  <c r="G29" i="33196" s="1"/>
  <c r="BP14" i="33181"/>
  <c r="G12" i="33196" s="1"/>
  <c r="BP28" i="33181"/>
  <c r="G26" i="33196" s="1"/>
  <c r="BP24" i="33181"/>
  <c r="G22" i="33196" s="1"/>
  <c r="BP35" i="33181"/>
  <c r="G33" i="33196" s="1"/>
  <c r="BP40" i="33181"/>
  <c r="G38" i="33196" s="1"/>
  <c r="BP25" i="33181"/>
  <c r="G23" i="33196" s="1"/>
  <c r="BP43" i="33181"/>
  <c r="G41" i="33196" s="1"/>
  <c r="BP41" i="33181"/>
  <c r="G39" i="33196" s="1"/>
  <c r="BP18" i="33181"/>
  <c r="G16" i="33196" s="1"/>
  <c r="BP8" i="33181"/>
  <c r="G6" i="33196" s="1"/>
  <c r="BP13" i="33181"/>
  <c r="G11" i="33196" s="1"/>
  <c r="BP27" i="33181"/>
  <c r="G25" i="33196" s="1"/>
  <c r="BP42" i="33181"/>
  <c r="G40" i="33196" s="1"/>
  <c r="BP37" i="33181"/>
  <c r="G35" i="33196" s="1"/>
  <c r="BP26" i="33181"/>
  <c r="G24" i="33196" s="1"/>
  <c r="BP12" i="33181"/>
  <c r="G10" i="33196" s="1"/>
  <c r="BP39" i="33181"/>
  <c r="G37" i="33196" s="1"/>
  <c r="BP36" i="33181"/>
  <c r="G34" i="33196" s="1"/>
  <c r="BP16" i="33181"/>
  <c r="G14" i="33196" s="1"/>
  <c r="BP9" i="33181"/>
  <c r="G7" i="33196" s="1"/>
  <c r="BP22" i="33181"/>
  <c r="G20" i="33196" s="1"/>
  <c r="BP7" i="33181"/>
  <c r="BN44" i="33181"/>
  <c r="BP32" i="33181"/>
  <c r="G30" i="33196" s="1"/>
  <c r="BP17" i="33181"/>
  <c r="G15" i="33196" s="1"/>
  <c r="BP20" i="33181"/>
  <c r="G18" i="33196" s="1"/>
  <c r="BP21" i="33181"/>
  <c r="G19" i="33196" s="1"/>
  <c r="BP33" i="33181"/>
  <c r="G31" i="33196" s="1"/>
  <c r="BP23" i="33181"/>
  <c r="G21" i="33196" s="1"/>
  <c r="BP10" i="33181"/>
  <c r="G8" i="33196" s="1"/>
  <c r="BP15" i="33181"/>
  <c r="G13" i="33196" s="1"/>
  <c r="BP30" i="33181"/>
  <c r="G28" i="33196" s="1"/>
  <c r="G5" i="33196" l="1"/>
  <c r="G42" i="33196" s="1"/>
  <c r="BZ36" i="33181"/>
  <c r="CB36" i="33181" s="1"/>
  <c r="H34" i="33196" s="1"/>
  <c r="BZ37" i="33181"/>
  <c r="CB37" i="33181" s="1"/>
  <c r="H35" i="33196" s="1"/>
  <c r="BZ25" i="33181"/>
  <c r="CB25" i="33181" s="1"/>
  <c r="H23" i="33196" s="1"/>
  <c r="BZ28" i="33181"/>
  <c r="CB28" i="33181" s="1"/>
  <c r="H26" i="33196" s="1"/>
  <c r="BZ38" i="33181"/>
  <c r="CB38" i="33181" s="1"/>
  <c r="H36" i="33196" s="1"/>
  <c r="BP44" i="33181"/>
  <c r="BZ44" i="33181" s="1"/>
  <c r="BZ43" i="33181"/>
  <c r="CB43" i="33181" s="1"/>
  <c r="H41" i="33196" s="1"/>
  <c r="BZ7" i="33181"/>
  <c r="CB7" i="33181" s="1"/>
  <c r="BZ8" i="33181"/>
  <c r="CB8" i="33181" s="1"/>
  <c r="H6" i="33196" s="1"/>
  <c r="BZ22" i="33181"/>
  <c r="CB22" i="33181" s="1"/>
  <c r="H20" i="33196" s="1"/>
  <c r="BZ39" i="33181"/>
  <c r="CB39" i="33181" s="1"/>
  <c r="H37" i="33196" s="1"/>
  <c r="BZ42" i="33181"/>
  <c r="CB42" i="33181" s="1"/>
  <c r="H40" i="33196" s="1"/>
  <c r="BZ18" i="33181"/>
  <c r="CB18" i="33181" s="1"/>
  <c r="H16" i="33196" s="1"/>
  <c r="BZ14" i="33181"/>
  <c r="CB14" i="33181" s="1"/>
  <c r="H12" i="33196" s="1"/>
  <c r="BZ11" i="33181"/>
  <c r="CB11" i="33181" s="1"/>
  <c r="H9" i="33196" s="1"/>
  <c r="BZ13" i="33181"/>
  <c r="CB13" i="33181" s="1"/>
  <c r="H11" i="33196" s="1"/>
  <c r="BZ15" i="33181"/>
  <c r="CB15" i="33181" s="1"/>
  <c r="H13" i="33196" s="1"/>
  <c r="BZ10" i="33181"/>
  <c r="CB10" i="33181" s="1"/>
  <c r="H8" i="33196" s="1"/>
  <c r="BZ23" i="33181"/>
  <c r="CB23" i="33181" s="1"/>
  <c r="H21" i="33196" s="1"/>
  <c r="BZ40" i="33181"/>
  <c r="CB40" i="33181" s="1"/>
  <c r="H38" i="33196" s="1"/>
  <c r="BZ17" i="33181"/>
  <c r="CB17" i="33181" s="1"/>
  <c r="H15" i="33196" s="1"/>
  <c r="BZ12" i="33181"/>
  <c r="CB12" i="33181" s="1"/>
  <c r="H10" i="33196" s="1"/>
  <c r="BZ27" i="33181"/>
  <c r="CB27" i="33181" s="1"/>
  <c r="H25" i="33196" s="1"/>
  <c r="BZ19" i="33181"/>
  <c r="CB19" i="33181" s="1"/>
  <c r="H17" i="33196" s="1"/>
  <c r="BZ21" i="33181"/>
  <c r="CB21" i="33181" s="1"/>
  <c r="H19" i="33196" s="1"/>
  <c r="BZ20" i="33181"/>
  <c r="CB20" i="33181" s="1"/>
  <c r="H18" i="33196" s="1"/>
  <c r="BZ30" i="33181"/>
  <c r="CB30" i="33181" s="1"/>
  <c r="H28" i="33196" s="1"/>
  <c r="BZ32" i="33181"/>
  <c r="CB32" i="33181" s="1"/>
  <c r="H30" i="33196" s="1"/>
  <c r="BZ41" i="33181"/>
  <c r="CB41" i="33181" s="1"/>
  <c r="H39" i="33196" s="1"/>
  <c r="BZ35" i="33181"/>
  <c r="CB35" i="33181" s="1"/>
  <c r="H33" i="33196" s="1"/>
  <c r="BZ31" i="33181"/>
  <c r="CB31" i="33181" s="1"/>
  <c r="H29" i="33196" s="1"/>
  <c r="BZ33" i="33181"/>
  <c r="CB33" i="33181" s="1"/>
  <c r="H31" i="33196" s="1"/>
  <c r="BZ9" i="33181"/>
  <c r="CB9" i="33181" s="1"/>
  <c r="H7" i="33196" s="1"/>
  <c r="BZ16" i="33181"/>
  <c r="CB16" i="33181" s="1"/>
  <c r="H14" i="33196" s="1"/>
  <c r="BZ26" i="33181"/>
  <c r="CB26" i="33181" s="1"/>
  <c r="H24" i="33196" s="1"/>
  <c r="BZ24" i="33181"/>
  <c r="CB24" i="33181" s="1"/>
  <c r="H22" i="33196" s="1"/>
  <c r="BZ29" i="33181"/>
  <c r="CB29" i="33181" s="1"/>
  <c r="H27" i="33196" s="1"/>
  <c r="BZ34" i="33181"/>
  <c r="CB34" i="33181" s="1"/>
  <c r="H32" i="33196" s="1"/>
  <c r="H5" i="33196" l="1"/>
  <c r="H42" i="33196" s="1"/>
  <c r="CB44" i="331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山梨県</author>
    <author>localuser</author>
  </authors>
  <commentList>
    <comment ref="K8" authorId="0" shapeId="0" xr:uid="{00000000-0006-0000-0300-000001000000}">
      <text>
        <r>
          <rPr>
            <sz val="9"/>
            <color indexed="81"/>
            <rFont val="MS P ゴシック"/>
            <family val="3"/>
            <charset val="128"/>
          </rPr>
          <t>イベント開催のためのアルバイト人件費など</t>
        </r>
      </text>
    </comment>
    <comment ref="L49" authorId="1" shapeId="0" xr:uid="{00000000-0006-0000-0300-000002000000}">
      <text>
        <r>
          <rPr>
            <sz val="9"/>
            <color indexed="81"/>
            <rFont val="MS P ゴシック"/>
            <family val="3"/>
            <charset val="128"/>
          </rPr>
          <t>U62セルから
計算結果が転記される</t>
        </r>
      </text>
    </comment>
    <comment ref="L52" authorId="1" shapeId="0" xr:uid="{00000000-0006-0000-0300-000003000000}">
      <text>
        <r>
          <rPr>
            <sz val="9"/>
            <color indexed="81"/>
            <rFont val="MS P ゴシック"/>
            <family val="3"/>
            <charset val="128"/>
          </rPr>
          <t>V62セルから
計算結果が転記される</t>
        </r>
      </text>
    </comment>
  </commentList>
</comments>
</file>

<file path=xl/sharedStrings.xml><?xml version="1.0" encoding="utf-8"?>
<sst xmlns="http://schemas.openxmlformats.org/spreadsheetml/2006/main" count="5081" uniqueCount="1654">
  <si>
    <t>01</t>
  </si>
  <si>
    <t>06</t>
  </si>
  <si>
    <t>11</t>
  </si>
  <si>
    <t>15</t>
  </si>
  <si>
    <t>16</t>
  </si>
  <si>
    <t>20</t>
  </si>
  <si>
    <t>21</t>
  </si>
  <si>
    <t>22</t>
  </si>
  <si>
    <t>25</t>
  </si>
  <si>
    <t>26</t>
  </si>
  <si>
    <t>27</t>
  </si>
  <si>
    <t>28</t>
  </si>
  <si>
    <t>29</t>
  </si>
  <si>
    <t>30</t>
  </si>
  <si>
    <t>31</t>
  </si>
  <si>
    <t>32</t>
  </si>
  <si>
    <t>33</t>
  </si>
  <si>
    <t>34</t>
  </si>
  <si>
    <t>35</t>
  </si>
  <si>
    <t>39</t>
  </si>
  <si>
    <t>鉱業</t>
  </si>
  <si>
    <t>繊維製品</t>
  </si>
  <si>
    <t>化学製品</t>
  </si>
  <si>
    <t>石油・石炭製品</t>
  </si>
  <si>
    <t>窯業・土石製品</t>
  </si>
  <si>
    <t>鉄鋼</t>
  </si>
  <si>
    <t>非鉄金属</t>
  </si>
  <si>
    <t>金属製品</t>
  </si>
  <si>
    <t>電気機械</t>
  </si>
  <si>
    <t>輸送機械</t>
  </si>
  <si>
    <t>建設</t>
  </si>
  <si>
    <t>商業</t>
  </si>
  <si>
    <t>金融・保険</t>
  </si>
  <si>
    <t>不動産</t>
  </si>
  <si>
    <t>公務</t>
  </si>
  <si>
    <t>教育・研究</t>
  </si>
  <si>
    <t>対個人サービス</t>
  </si>
  <si>
    <t>内生部門計</t>
  </si>
  <si>
    <t>在庫純増</t>
  </si>
  <si>
    <t>需要合計</t>
  </si>
  <si>
    <t>その他の製造工業製品</t>
  </si>
  <si>
    <t>対事業所サービス</t>
  </si>
  <si>
    <t>雇用者所得</t>
  </si>
  <si>
    <t>営業余剰</t>
  </si>
  <si>
    <t>資本減耗引当</t>
  </si>
  <si>
    <t>（控除）経常補助金</t>
  </si>
  <si>
    <t>粗付加価値部門計</t>
  </si>
  <si>
    <t>投入係数表</t>
  </si>
  <si>
    <t>列和</t>
  </si>
  <si>
    <t>影響力係数</t>
  </si>
  <si>
    <t>自給率</t>
    <rPh sb="0" eb="3">
      <t>ジキュウリツ</t>
    </rPh>
    <phoneticPr fontId="4"/>
  </si>
  <si>
    <t>　　部　　　　　門</t>
    <rPh sb="2" eb="3">
      <t>ブ</t>
    </rPh>
    <rPh sb="8" eb="9">
      <t>モン</t>
    </rPh>
    <phoneticPr fontId="4"/>
  </si>
  <si>
    <t>県産品自給率</t>
    <rPh sb="0" eb="3">
      <t>ケンサンヒン</t>
    </rPh>
    <rPh sb="3" eb="6">
      <t>ジキュウリツ</t>
    </rPh>
    <phoneticPr fontId="4"/>
  </si>
  <si>
    <t>雇用者所得率</t>
    <rPh sb="0" eb="3">
      <t>コヨウシャ</t>
    </rPh>
    <rPh sb="3" eb="5">
      <t>ショトク</t>
    </rPh>
    <rPh sb="5" eb="6">
      <t>リツ</t>
    </rPh>
    <phoneticPr fontId="4"/>
  </si>
  <si>
    <t>（平均）</t>
    <rPh sb="1" eb="3">
      <t>ヘイキン</t>
    </rPh>
    <phoneticPr fontId="4"/>
  </si>
  <si>
    <t>計</t>
    <rPh sb="0" eb="1">
      <t>ケイ</t>
    </rPh>
    <phoneticPr fontId="4"/>
  </si>
  <si>
    <t>県産品需要額</t>
    <rPh sb="0" eb="1">
      <t>ケン</t>
    </rPh>
    <rPh sb="1" eb="2">
      <t>サン</t>
    </rPh>
    <rPh sb="2" eb="3">
      <t>ヒン</t>
    </rPh>
    <rPh sb="3" eb="5">
      <t>ジュヨウ</t>
    </rPh>
    <rPh sb="5" eb="6">
      <t>ガク</t>
    </rPh>
    <phoneticPr fontId="4"/>
  </si>
  <si>
    <t>（単位：百万円）</t>
    <rPh sb="1" eb="3">
      <t>タンイ</t>
    </rPh>
    <rPh sb="4" eb="7">
      <t>ヒャクマネン</t>
    </rPh>
    <phoneticPr fontId="4"/>
  </si>
  <si>
    <t>民間消費支出構成比</t>
  </si>
  <si>
    <t>民間消費支出構成比</t>
    <rPh sb="0" eb="2">
      <t>ミンカン</t>
    </rPh>
    <rPh sb="2" eb="4">
      <t>ショウヒ</t>
    </rPh>
    <rPh sb="4" eb="6">
      <t>シシュツ</t>
    </rPh>
    <rPh sb="6" eb="9">
      <t>コウセイヒ</t>
    </rPh>
    <phoneticPr fontId="4"/>
  </si>
  <si>
    <t>＜二次波及による生産誘発額＞</t>
    <rPh sb="1" eb="3">
      <t>ニジ</t>
    </rPh>
    <rPh sb="3" eb="5">
      <t>ハキュウ</t>
    </rPh>
    <rPh sb="8" eb="10">
      <t>セイサン</t>
    </rPh>
    <rPh sb="10" eb="12">
      <t>ユウハツ</t>
    </rPh>
    <rPh sb="12" eb="13">
      <t>ガク</t>
    </rPh>
    <phoneticPr fontId="4"/>
  </si>
  <si>
    <t xml:space="preserve">県内生産誘発額の合計 </t>
    <rPh sb="8" eb="10">
      <t>ゴウケイ</t>
    </rPh>
    <phoneticPr fontId="4"/>
  </si>
  <si>
    <t>（単位：百万円）</t>
    <rPh sb="1" eb="3">
      <t>タンイ</t>
    </rPh>
    <rPh sb="4" eb="6">
      <t>ヒャクマン</t>
    </rPh>
    <rPh sb="6" eb="7">
      <t>エン</t>
    </rPh>
    <phoneticPr fontId="4"/>
  </si>
  <si>
    <t>（単位：人）</t>
    <rPh sb="1" eb="3">
      <t>タンイ</t>
    </rPh>
    <rPh sb="4" eb="5">
      <t>ニン</t>
    </rPh>
    <phoneticPr fontId="4"/>
  </si>
  <si>
    <t>県内産業への投入額</t>
    <rPh sb="0" eb="2">
      <t>ケンナイ</t>
    </rPh>
    <rPh sb="2" eb="4">
      <t>サンギョウ</t>
    </rPh>
    <rPh sb="6" eb="8">
      <t>トウニュウ</t>
    </rPh>
    <rPh sb="8" eb="9">
      <t>ガク</t>
    </rPh>
    <phoneticPr fontId="4"/>
  </si>
  <si>
    <t>部　　　門</t>
    <rPh sb="0" eb="1">
      <t>ブ</t>
    </rPh>
    <rPh sb="4" eb="5">
      <t>モン</t>
    </rPh>
    <phoneticPr fontId="8"/>
  </si>
  <si>
    <t>パルプ・紙・木製品</t>
  </si>
  <si>
    <t>雇用者数</t>
    <rPh sb="0" eb="3">
      <t>コヨウシャ</t>
    </rPh>
    <rPh sb="3" eb="4">
      <t>スウ</t>
    </rPh>
    <phoneticPr fontId="4"/>
  </si>
  <si>
    <t>誘発雇用者数</t>
    <rPh sb="0" eb="2">
      <t>ユウハツ</t>
    </rPh>
    <rPh sb="2" eb="5">
      <t>コヨウシャ</t>
    </rPh>
    <rPh sb="5" eb="6">
      <t>スウ</t>
    </rPh>
    <phoneticPr fontId="4"/>
  </si>
  <si>
    <t>（一次附属シート）</t>
    <rPh sb="1" eb="3">
      <t>イチジ</t>
    </rPh>
    <rPh sb="3" eb="5">
      <t>フゾク</t>
    </rPh>
    <phoneticPr fontId="4"/>
  </si>
  <si>
    <t>（行列計算）</t>
    <rPh sb="1" eb="3">
      <t>ギョウレツ</t>
    </rPh>
    <rPh sb="3" eb="5">
      <t>ケイサン</t>
    </rPh>
    <phoneticPr fontId="4"/>
  </si>
  <si>
    <t>県内雇用者所得誘発額</t>
  </si>
  <si>
    <t>総合効果</t>
    <rPh sb="0" eb="2">
      <t>ソウゴウ</t>
    </rPh>
    <rPh sb="2" eb="4">
      <t>コウカ</t>
    </rPh>
    <phoneticPr fontId="4"/>
  </si>
  <si>
    <t>年次</t>
    <rPh sb="0" eb="2">
      <t>ネンジ</t>
    </rPh>
    <phoneticPr fontId="4"/>
  </si>
  <si>
    <t>＜参考＞</t>
    <rPh sb="1" eb="3">
      <t>サンコウ</t>
    </rPh>
    <phoneticPr fontId="4"/>
  </si>
  <si>
    <t>Ａ</t>
  </si>
  <si>
    <t>Ｂ</t>
  </si>
  <si>
    <t>Ｃ</t>
  </si>
  <si>
    <t>商業マージン率</t>
  </si>
  <si>
    <t>合計</t>
    <rPh sb="0" eb="2">
      <t>ゴウケイ</t>
    </rPh>
    <phoneticPr fontId="4"/>
  </si>
  <si>
    <t>※使用上の注意点</t>
    <rPh sb="1" eb="4">
      <t>シヨウジョウ</t>
    </rPh>
    <rPh sb="5" eb="8">
      <t>チュウイテン</t>
    </rPh>
    <phoneticPr fontId="4"/>
  </si>
  <si>
    <t>※分析における前提条件</t>
    <rPh sb="1" eb="3">
      <t>ブンセキ</t>
    </rPh>
    <rPh sb="7" eb="9">
      <t>ゼンテイ</t>
    </rPh>
    <rPh sb="9" eb="11">
      <t>ジョウケン</t>
    </rPh>
    <phoneticPr fontId="4"/>
  </si>
  <si>
    <t>全ての生産は最終需要を満たすために行われる。</t>
    <rPh sb="0" eb="1">
      <t>スベ</t>
    </rPh>
    <rPh sb="3" eb="5">
      <t>セイサン</t>
    </rPh>
    <rPh sb="6" eb="8">
      <t>サイシュウ</t>
    </rPh>
    <rPh sb="8" eb="10">
      <t>ジュヨウ</t>
    </rPh>
    <rPh sb="11" eb="12">
      <t>ミ</t>
    </rPh>
    <rPh sb="17" eb="18">
      <t>オコナ</t>
    </rPh>
    <phoneticPr fontId="4"/>
  </si>
  <si>
    <t>生産を行う上での「制約条件（ボトルネック）」は一切存在しないと仮定する。</t>
    <rPh sb="0" eb="2">
      <t>セイサン</t>
    </rPh>
    <rPh sb="3" eb="4">
      <t>オコナ</t>
    </rPh>
    <rPh sb="5" eb="6">
      <t>ウエ</t>
    </rPh>
    <rPh sb="9" eb="11">
      <t>セイヤク</t>
    </rPh>
    <rPh sb="11" eb="13">
      <t>ジョウケン</t>
    </rPh>
    <rPh sb="23" eb="25">
      <t>イッサイ</t>
    </rPh>
    <rPh sb="25" eb="27">
      <t>ソンザイ</t>
    </rPh>
    <rPh sb="31" eb="33">
      <t>カテイ</t>
    </rPh>
    <phoneticPr fontId="4"/>
  </si>
  <si>
    <t>生産が２倍になれば投入量も２倍になる（線形的比例関係）と仮定する。</t>
    <rPh sb="0" eb="2">
      <t>セイサン</t>
    </rPh>
    <rPh sb="4" eb="5">
      <t>バイ</t>
    </rPh>
    <rPh sb="9" eb="12">
      <t>トウニュウリョウ</t>
    </rPh>
    <rPh sb="14" eb="15">
      <t>バイ</t>
    </rPh>
    <rPh sb="19" eb="21">
      <t>センケイ</t>
    </rPh>
    <rPh sb="21" eb="22">
      <t>テキ</t>
    </rPh>
    <rPh sb="22" eb="24">
      <t>ヒレイ</t>
    </rPh>
    <rPh sb="24" eb="26">
      <t>カンケイ</t>
    </rPh>
    <rPh sb="28" eb="30">
      <t>カテイ</t>
    </rPh>
    <phoneticPr fontId="4"/>
  </si>
  <si>
    <t>生産波及は途中で中断することなく、最後まで波及する。</t>
    <rPh sb="0" eb="2">
      <t>セイサン</t>
    </rPh>
    <rPh sb="2" eb="4">
      <t>ハキュウ</t>
    </rPh>
    <rPh sb="5" eb="7">
      <t>トチュウ</t>
    </rPh>
    <rPh sb="8" eb="10">
      <t>チュウダン</t>
    </rPh>
    <rPh sb="17" eb="19">
      <t>サイゴ</t>
    </rPh>
    <rPh sb="21" eb="23">
      <t>ハキュウ</t>
    </rPh>
    <phoneticPr fontId="4"/>
  </si>
  <si>
    <t>（在庫取り崩し等による波及中断はない。）</t>
    <rPh sb="1" eb="3">
      <t>ザイコ</t>
    </rPh>
    <rPh sb="3" eb="4">
      <t>ト</t>
    </rPh>
    <rPh sb="5" eb="6">
      <t>クズ</t>
    </rPh>
    <rPh sb="7" eb="8">
      <t>トウ</t>
    </rPh>
    <rPh sb="11" eb="13">
      <t>ハキュウ</t>
    </rPh>
    <rPh sb="13" eb="15">
      <t>チュウダン</t>
    </rPh>
    <phoneticPr fontId="4"/>
  </si>
  <si>
    <t>Ⅱ　入力シート</t>
    <rPh sb="2" eb="4">
      <t>ニュウリョク</t>
    </rPh>
    <phoneticPr fontId="4"/>
  </si>
  <si>
    <t>Ⅲ　一次波及</t>
    <rPh sb="2" eb="3">
      <t>1</t>
    </rPh>
    <rPh sb="3" eb="4">
      <t>ジ</t>
    </rPh>
    <rPh sb="4" eb="6">
      <t>ハキュウ</t>
    </rPh>
    <phoneticPr fontId="4"/>
  </si>
  <si>
    <t>Ⅶ　投入係数表</t>
    <rPh sb="2" eb="4">
      <t>トウニュウ</t>
    </rPh>
    <rPh sb="4" eb="6">
      <t>ケイスウ</t>
    </rPh>
    <rPh sb="6" eb="7">
      <t>ヒョウ</t>
    </rPh>
    <phoneticPr fontId="4"/>
  </si>
  <si>
    <t>Ⅷ　逆行列係数表</t>
    <rPh sb="2" eb="5">
      <t>ギャクギョウレツ</t>
    </rPh>
    <rPh sb="5" eb="7">
      <t>ケイスウ</t>
    </rPh>
    <rPh sb="7" eb="8">
      <t>ヒョウ</t>
    </rPh>
    <phoneticPr fontId="4"/>
  </si>
  <si>
    <t>Ⅸ　自給率</t>
    <rPh sb="2" eb="5">
      <t>ジキュウリツ</t>
    </rPh>
    <phoneticPr fontId="4"/>
  </si>
  <si>
    <t>ⅩⅠ　民間消費支出</t>
    <rPh sb="3" eb="5">
      <t>ミンカン</t>
    </rPh>
    <rPh sb="5" eb="7">
      <t>ショウヒ</t>
    </rPh>
    <rPh sb="7" eb="9">
      <t>シシュツ</t>
    </rPh>
    <phoneticPr fontId="4"/>
  </si>
  <si>
    <t>Ⅳ　一次附属</t>
    <rPh sb="2" eb="3">
      <t>1</t>
    </rPh>
    <rPh sb="3" eb="4">
      <t>ジ</t>
    </rPh>
    <rPh sb="4" eb="6">
      <t>フゾク</t>
    </rPh>
    <phoneticPr fontId="4"/>
  </si>
  <si>
    <t>Ⅴ　二次波及</t>
    <rPh sb="2" eb="3">
      <t>2</t>
    </rPh>
    <rPh sb="3" eb="4">
      <t>ジ</t>
    </rPh>
    <rPh sb="4" eb="6">
      <t>ハキュウ</t>
    </rPh>
    <phoneticPr fontId="4"/>
  </si>
  <si>
    <t>以下の係数表を使用</t>
    <rPh sb="0" eb="2">
      <t>イカ</t>
    </rPh>
    <rPh sb="3" eb="5">
      <t>ケイスウ</t>
    </rPh>
    <rPh sb="5" eb="6">
      <t>ヒョウ</t>
    </rPh>
    <rPh sb="7" eb="9">
      <t>シヨウ</t>
    </rPh>
    <phoneticPr fontId="4"/>
  </si>
  <si>
    <t>※「Ⅱ入力シート」に必要項目を入力すると計算結果が表示</t>
    <rPh sb="3" eb="5">
      <t>ニュウリョク</t>
    </rPh>
    <rPh sb="10" eb="12">
      <t>ヒツヨウ</t>
    </rPh>
    <rPh sb="12" eb="14">
      <t>コウモク</t>
    </rPh>
    <rPh sb="15" eb="17">
      <t>ニュウリョク</t>
    </rPh>
    <rPh sb="20" eb="22">
      <t>ケイサン</t>
    </rPh>
    <rPh sb="22" eb="24">
      <t>ケッカ</t>
    </rPh>
    <rPh sb="25" eb="27">
      <t>ヒョウジ</t>
    </rPh>
    <phoneticPr fontId="4"/>
  </si>
  <si>
    <t>×</t>
    <phoneticPr fontId="4"/>
  </si>
  <si>
    <t>＝</t>
    <phoneticPr fontId="4"/>
  </si>
  <si>
    <t>②</t>
    <phoneticPr fontId="4"/>
  </si>
  <si>
    <t>②’</t>
    <phoneticPr fontId="4"/>
  </si>
  <si>
    <t>Ｄ＝Ａ＋Ｂ＋Ｃ</t>
    <phoneticPr fontId="4"/>
  </si>
  <si>
    <t>E＝Ｂ／Ｄ</t>
    <phoneticPr fontId="8"/>
  </si>
  <si>
    <t>②×E</t>
    <phoneticPr fontId="4"/>
  </si>
  <si>
    <t>部門名</t>
    <phoneticPr fontId="4"/>
  </si>
  <si>
    <t>逆行列係数表（I－（Ｉ－M)A）^(-１)</t>
    <phoneticPr fontId="4"/>
  </si>
  <si>
    <t>×</t>
    <phoneticPr fontId="4"/>
  </si>
  <si>
    <t>＝</t>
    <phoneticPr fontId="4"/>
  </si>
  <si>
    <t>=</t>
    <phoneticPr fontId="4"/>
  </si>
  <si>
    <t>県内生産額　</t>
    <phoneticPr fontId="4"/>
  </si>
  <si>
    <t>逆行列係数表（I－（Ｉ－M)A）^(-１)</t>
    <phoneticPr fontId="4"/>
  </si>
  <si>
    <t xml:space="preserve"> </t>
    <phoneticPr fontId="4"/>
  </si>
  <si>
    <t>Ⅹ　雇用者所得率・雇用者数</t>
    <rPh sb="2" eb="5">
      <t>コヨウシャ</t>
    </rPh>
    <rPh sb="5" eb="7">
      <t>ショトク</t>
    </rPh>
    <rPh sb="7" eb="8">
      <t>リツ</t>
    </rPh>
    <rPh sb="9" eb="12">
      <t>コヨウシャ</t>
    </rPh>
    <rPh sb="12" eb="13">
      <t>スウ</t>
    </rPh>
    <phoneticPr fontId="4"/>
  </si>
  <si>
    <t>Ⅵ　取引基本表</t>
    <rPh sb="2" eb="4">
      <t>トリヒキ</t>
    </rPh>
    <rPh sb="4" eb="6">
      <t>キホン</t>
    </rPh>
    <rPh sb="6" eb="7">
      <t>ヒョウ</t>
    </rPh>
    <phoneticPr fontId="4"/>
  </si>
  <si>
    <t>県内生産誘発額（二次波及）</t>
    <rPh sb="0" eb="2">
      <t>ケンナイ</t>
    </rPh>
    <rPh sb="2" eb="4">
      <t>セイサン</t>
    </rPh>
    <rPh sb="4" eb="6">
      <t>ユウハツ</t>
    </rPh>
    <rPh sb="6" eb="7">
      <t>ガク</t>
    </rPh>
    <rPh sb="8" eb="9">
      <t>ニ</t>
    </rPh>
    <rPh sb="9" eb="10">
      <t>ジ</t>
    </rPh>
    <rPh sb="10" eb="12">
      <t>ハキュウ</t>
    </rPh>
    <phoneticPr fontId="4"/>
  </si>
  <si>
    <t>Ⅹ　雇用者所得率・雇用者数</t>
    <rPh sb="2" eb="5">
      <t>コヨウシャ</t>
    </rPh>
    <rPh sb="5" eb="8">
      <t>ショトクリツ</t>
    </rPh>
    <rPh sb="9" eb="12">
      <t>コヨウシャ</t>
    </rPh>
    <rPh sb="12" eb="13">
      <t>スウ</t>
    </rPh>
    <phoneticPr fontId="4"/>
  </si>
  <si>
    <t>Ⅲ　一次波及</t>
    <rPh sb="2" eb="3">
      <t>イチ</t>
    </rPh>
    <rPh sb="3" eb="4">
      <t>ジ</t>
    </rPh>
    <rPh sb="4" eb="6">
      <t>ハキュウ</t>
    </rPh>
    <phoneticPr fontId="4"/>
  </si>
  <si>
    <t>Ⅳ　一次波及附属</t>
    <rPh sb="2" eb="3">
      <t>イチ</t>
    </rPh>
    <rPh sb="3" eb="4">
      <t>ジ</t>
    </rPh>
    <rPh sb="4" eb="6">
      <t>ハキュウ</t>
    </rPh>
    <rPh sb="6" eb="8">
      <t>フゾク</t>
    </rPh>
    <phoneticPr fontId="4"/>
  </si>
  <si>
    <t>Ⅴ　二次波及</t>
    <rPh sb="2" eb="3">
      <t>ニ</t>
    </rPh>
    <rPh sb="3" eb="4">
      <t>ジ</t>
    </rPh>
    <rPh sb="4" eb="6">
      <t>ハキュウ</t>
    </rPh>
    <phoneticPr fontId="4"/>
  </si>
  <si>
    <t>：黄色セルに数値を入力してください。</t>
    <rPh sb="1" eb="3">
      <t>キイロ</t>
    </rPh>
    <rPh sb="6" eb="8">
      <t>スウチ</t>
    </rPh>
    <rPh sb="9" eb="11">
      <t>ニュウリョク</t>
    </rPh>
    <phoneticPr fontId="4"/>
  </si>
  <si>
    <t>③’県内産業への投入額</t>
    <rPh sb="2" eb="4">
      <t>ケンナイ</t>
    </rPh>
    <rPh sb="4" eb="6">
      <t>サンギョウ</t>
    </rPh>
    <rPh sb="8" eb="10">
      <t>トウニュウ</t>
    </rPh>
    <rPh sb="10" eb="11">
      <t>ガク</t>
    </rPh>
    <phoneticPr fontId="4"/>
  </si>
  <si>
    <t>県内生産誘発額（一次波及）</t>
    <rPh sb="0" eb="2">
      <t>ケンナイ</t>
    </rPh>
    <rPh sb="2" eb="4">
      <t>セイサン</t>
    </rPh>
    <rPh sb="4" eb="6">
      <t>ユウハツ</t>
    </rPh>
    <rPh sb="6" eb="7">
      <t>ガク</t>
    </rPh>
    <rPh sb="8" eb="9">
      <t>イチ</t>
    </rPh>
    <rPh sb="9" eb="10">
      <t>ジ</t>
    </rPh>
    <rPh sb="10" eb="12">
      <t>ハキュウ</t>
    </rPh>
    <phoneticPr fontId="4"/>
  </si>
  <si>
    <t>誘発雇用者数（人）</t>
    <rPh sb="0" eb="2">
      <t>ユウハツ</t>
    </rPh>
    <rPh sb="2" eb="5">
      <t>コヨウシャ</t>
    </rPh>
    <rPh sb="5" eb="6">
      <t>スウ</t>
    </rPh>
    <rPh sb="7" eb="8">
      <t>ニン</t>
    </rPh>
    <phoneticPr fontId="4"/>
  </si>
  <si>
    <t>雇用者数（人）</t>
    <rPh sb="0" eb="3">
      <t>コヨウシャ</t>
    </rPh>
    <rPh sb="3" eb="4">
      <t>スウ</t>
    </rPh>
    <rPh sb="5" eb="6">
      <t>ニン</t>
    </rPh>
    <phoneticPr fontId="4"/>
  </si>
  <si>
    <t>次ページに続く</t>
    <rPh sb="0" eb="1">
      <t>ツギ</t>
    </rPh>
    <rPh sb="5" eb="6">
      <t>ツズ</t>
    </rPh>
    <phoneticPr fontId="4"/>
  </si>
  <si>
    <t>F＝Ｃ／D</t>
  </si>
  <si>
    <t>運輸マージン率</t>
  </si>
  <si>
    <t>飲食料品</t>
  </si>
  <si>
    <t>電子部品</t>
  </si>
  <si>
    <t>情報通信</t>
  </si>
  <si>
    <t>41</t>
  </si>
  <si>
    <t>家計外消費支出（行）</t>
  </si>
  <si>
    <t>46</t>
  </si>
  <si>
    <t>家計外消費支出（列）</t>
  </si>
  <si>
    <t>輸出</t>
  </si>
  <si>
    <t>（控除）輸入</t>
  </si>
  <si>
    <t>（控除）関税</t>
  </si>
  <si>
    <t>最終需要部門計</t>
  </si>
  <si>
    <t>（単位：百万円）</t>
    <rPh sb="1" eb="3">
      <t>タンイ</t>
    </rPh>
    <rPh sb="4" eb="5">
      <t>ヒャク</t>
    </rPh>
    <rPh sb="5" eb="7">
      <t>マンエン</t>
    </rPh>
    <phoneticPr fontId="4"/>
  </si>
  <si>
    <t>　　部　　　　　門　（列）</t>
    <rPh sb="2" eb="3">
      <t>ブ</t>
    </rPh>
    <rPh sb="8" eb="9">
      <t>モン</t>
    </rPh>
    <rPh sb="11" eb="12">
      <t>レツ</t>
    </rPh>
    <phoneticPr fontId="4"/>
  </si>
  <si>
    <t>県産品自給率＝１－移輸入率</t>
    <rPh sb="0" eb="3">
      <t>ケンサンヒン</t>
    </rPh>
    <rPh sb="3" eb="6">
      <t>ジキュウリツ</t>
    </rPh>
    <rPh sb="9" eb="10">
      <t>イ</t>
    </rPh>
    <rPh sb="10" eb="12">
      <t>ユニュウ</t>
    </rPh>
    <rPh sb="12" eb="13">
      <t>リツ</t>
    </rPh>
    <phoneticPr fontId="4"/>
  </si>
  <si>
    <t>商業
マージン</t>
    <phoneticPr fontId="4"/>
  </si>
  <si>
    <t>運輸
マージン</t>
    <phoneticPr fontId="4"/>
  </si>
  <si>
    <t>国内生産額
（購入者価格）</t>
    <rPh sb="0" eb="2">
      <t>コクナイ</t>
    </rPh>
    <rPh sb="2" eb="5">
      <t>セイサンガク</t>
    </rPh>
    <rPh sb="7" eb="10">
      <t>コウニュウシャ</t>
    </rPh>
    <rPh sb="10" eb="12">
      <t>カカク</t>
    </rPh>
    <phoneticPr fontId="4"/>
  </si>
  <si>
    <t>県産品
需要増加額</t>
    <rPh sb="0" eb="3">
      <t>ケンサンヒン</t>
    </rPh>
    <rPh sb="4" eb="6">
      <t>ジュヨウ</t>
    </rPh>
    <rPh sb="6" eb="8">
      <t>ゾウカ</t>
    </rPh>
    <rPh sb="8" eb="9">
      <t>ガク</t>
    </rPh>
    <phoneticPr fontId="4"/>
  </si>
  <si>
    <t>商品の生産に必要な投入構造は、各商品ごとに固有であり、かつ、短期的には変化せず一定である。</t>
    <rPh sb="0" eb="2">
      <t>ショウヒン</t>
    </rPh>
    <rPh sb="3" eb="5">
      <t>セイサン</t>
    </rPh>
    <rPh sb="6" eb="8">
      <t>ヒツヨウ</t>
    </rPh>
    <rPh sb="9" eb="11">
      <t>トウニュウ</t>
    </rPh>
    <rPh sb="11" eb="13">
      <t>コウゾウ</t>
    </rPh>
    <rPh sb="15" eb="18">
      <t>カクショウヒン</t>
    </rPh>
    <rPh sb="21" eb="23">
      <t>コユウ</t>
    </rPh>
    <rPh sb="30" eb="33">
      <t>タンキテキ</t>
    </rPh>
    <rPh sb="35" eb="37">
      <t>ヘンカ</t>
    </rPh>
    <rPh sb="39" eb="41">
      <t>イッテイ</t>
    </rPh>
    <phoneticPr fontId="4"/>
  </si>
  <si>
    <t>平均消費性向</t>
    <rPh sb="0" eb="2">
      <t>ヘイキン</t>
    </rPh>
    <rPh sb="2" eb="4">
      <t>ショウヒ</t>
    </rPh>
    <rPh sb="4" eb="6">
      <t>セイコウ</t>
    </rPh>
    <phoneticPr fontId="4"/>
  </si>
  <si>
    <t>47</t>
  </si>
  <si>
    <t>48</t>
  </si>
  <si>
    <t>51</t>
  </si>
  <si>
    <t>53</t>
  </si>
  <si>
    <t>55</t>
  </si>
  <si>
    <t>57</t>
  </si>
  <si>
    <t>59</t>
  </si>
  <si>
    <t>61</t>
  </si>
  <si>
    <t>63</t>
  </si>
  <si>
    <t>64</t>
  </si>
  <si>
    <t>65</t>
  </si>
  <si>
    <t>66</t>
  </si>
  <si>
    <t>67</t>
  </si>
  <si>
    <t>68</t>
  </si>
  <si>
    <t>69</t>
  </si>
  <si>
    <t>はん用機械</t>
  </si>
  <si>
    <t>生産用機械</t>
  </si>
  <si>
    <t>業務用機械</t>
  </si>
  <si>
    <t>水道</t>
  </si>
  <si>
    <t>廃棄物処理</t>
  </si>
  <si>
    <t>運輸・郵便</t>
  </si>
  <si>
    <t>医療・福祉</t>
  </si>
  <si>
    <t>70</t>
  </si>
  <si>
    <t>71</t>
  </si>
  <si>
    <t>91</t>
  </si>
  <si>
    <t>92</t>
  </si>
  <si>
    <t>93</t>
  </si>
  <si>
    <t>94</t>
  </si>
  <si>
    <t>95</t>
  </si>
  <si>
    <t>96</t>
  </si>
  <si>
    <t>97</t>
  </si>
  <si>
    <t>72</t>
  </si>
  <si>
    <t>73</t>
  </si>
  <si>
    <t>74</t>
  </si>
  <si>
    <t>75</t>
  </si>
  <si>
    <t>76</t>
  </si>
  <si>
    <t>78</t>
  </si>
  <si>
    <t>79</t>
  </si>
  <si>
    <t>80</t>
  </si>
  <si>
    <t>86</t>
  </si>
  <si>
    <t>（控除）輸入品商品税</t>
  </si>
  <si>
    <t>個別
雇用係数表</t>
    <rPh sb="0" eb="2">
      <t>コベツ</t>
    </rPh>
    <rPh sb="3" eb="5">
      <t>コヨウ</t>
    </rPh>
    <rPh sb="5" eb="7">
      <t>ケイスウ</t>
    </rPh>
    <rPh sb="7" eb="8">
      <t>ヒョウ</t>
    </rPh>
    <phoneticPr fontId="4"/>
  </si>
  <si>
    <t>■　波及効果分析の流れについて</t>
    <rPh sb="2" eb="4">
      <t>ハキュウ</t>
    </rPh>
    <rPh sb="4" eb="6">
      <t>コウカ</t>
    </rPh>
    <rPh sb="6" eb="8">
      <t>ブンセキ</t>
    </rPh>
    <rPh sb="9" eb="10">
      <t>ナガ</t>
    </rPh>
    <phoneticPr fontId="4"/>
  </si>
  <si>
    <t>本ファイルで分析する流れを図式で表したものです。</t>
    <rPh sb="0" eb="1">
      <t>ホン</t>
    </rPh>
    <rPh sb="6" eb="8">
      <t>ブンセキ</t>
    </rPh>
    <rPh sb="10" eb="11">
      <t>ナガ</t>
    </rPh>
    <rPh sb="13" eb="15">
      <t>ズシキ</t>
    </rPh>
    <rPh sb="16" eb="17">
      <t>アラワ</t>
    </rPh>
    <phoneticPr fontId="4"/>
  </si>
  <si>
    <t>■　シートの入力について</t>
    <rPh sb="6" eb="8">
      <t>ニュウリョク</t>
    </rPh>
    <phoneticPr fontId="4"/>
  </si>
  <si>
    <t>「Ⅱ 入力シート」で入力した値が転記され、計算される</t>
    <rPh sb="3" eb="5">
      <t>ニュウリョク</t>
    </rPh>
    <rPh sb="10" eb="12">
      <t>ニュウリョク</t>
    </rPh>
    <rPh sb="14" eb="15">
      <t>アタイ</t>
    </rPh>
    <rPh sb="16" eb="18">
      <t>テンキ</t>
    </rPh>
    <rPh sb="21" eb="23">
      <t>ケイサン</t>
    </rPh>
    <phoneticPr fontId="4"/>
  </si>
  <si>
    <t>「Ⅲ 一次波及」で計算された値が転記され、計算される。</t>
    <rPh sb="3" eb="5">
      <t>イチジ</t>
    </rPh>
    <rPh sb="5" eb="7">
      <t>ハキュウ</t>
    </rPh>
    <rPh sb="9" eb="11">
      <t>ケイサン</t>
    </rPh>
    <rPh sb="14" eb="15">
      <t>アタイ</t>
    </rPh>
    <rPh sb="16" eb="18">
      <t>テンキ</t>
    </rPh>
    <rPh sb="21" eb="23">
      <t>ケイサン</t>
    </rPh>
    <phoneticPr fontId="4"/>
  </si>
  <si>
    <t>＜関東＞</t>
    <rPh sb="1" eb="3">
      <t>カントウ</t>
    </rPh>
    <phoneticPr fontId="4"/>
  </si>
  <si>
    <t>　　　　　＜山梨県＞</t>
    <rPh sb="6" eb="9">
      <t>ヤマナシケン</t>
    </rPh>
    <phoneticPr fontId="4"/>
  </si>
  <si>
    <t xml:space="preserve">37部門マージン率表  </t>
    <phoneticPr fontId="4"/>
  </si>
  <si>
    <r>
      <rPr>
        <sz val="10"/>
        <color rgb="FFFF0000"/>
        <rFont val="ＭＳ Ｐゴシック"/>
        <family val="3"/>
        <charset val="128"/>
      </rPr>
      <t>購入者価格</t>
    </r>
    <r>
      <rPr>
        <sz val="10"/>
        <rFont val="ＭＳ Ｐゴシック"/>
        <family val="3"/>
        <charset val="128"/>
      </rPr>
      <t>　需要増加額</t>
    </r>
    <rPh sb="0" eb="3">
      <t>コウニュウシャ</t>
    </rPh>
    <rPh sb="3" eb="5">
      <t>カカク</t>
    </rPh>
    <rPh sb="6" eb="8">
      <t>ジュヨウ</t>
    </rPh>
    <rPh sb="8" eb="11">
      <t>ゾウカガク</t>
    </rPh>
    <phoneticPr fontId="4"/>
  </si>
  <si>
    <r>
      <rPr>
        <sz val="10"/>
        <color rgb="FFFF0000"/>
        <rFont val="ＭＳ Ｐゴシック"/>
        <family val="3"/>
        <charset val="128"/>
      </rPr>
      <t>生産者価格</t>
    </r>
    <r>
      <rPr>
        <sz val="10"/>
        <rFont val="ＭＳ Ｐゴシック"/>
        <family val="3"/>
        <charset val="128"/>
      </rPr>
      <t>　需要増加額</t>
    </r>
    <rPh sb="0" eb="3">
      <t>セイサンシャ</t>
    </rPh>
    <rPh sb="3" eb="5">
      <t>カカク</t>
    </rPh>
    <rPh sb="6" eb="8">
      <t>ジュヨウ</t>
    </rPh>
    <rPh sb="8" eb="11">
      <t>ゾウカガク</t>
    </rPh>
    <phoneticPr fontId="4"/>
  </si>
  <si>
    <t>③需要
増加額</t>
    <rPh sb="1" eb="3">
      <t>ジュヨウ</t>
    </rPh>
    <rPh sb="4" eb="7">
      <t>ゾウカガク</t>
    </rPh>
    <phoneticPr fontId="4"/>
  </si>
  <si>
    <t>へ転記してください。</t>
    <rPh sb="1" eb="3">
      <t>テンキ</t>
    </rPh>
    <phoneticPr fontId="4"/>
  </si>
  <si>
    <t>　に入力してください。</t>
    <rPh sb="2" eb="4">
      <t>ニュウリョク</t>
    </rPh>
    <phoneticPr fontId="4"/>
  </si>
  <si>
    <t>表１ー①</t>
    <rPh sb="0" eb="1">
      <t>ヒョウ</t>
    </rPh>
    <phoneticPr fontId="4"/>
  </si>
  <si>
    <t>表１－②</t>
    <rPh sb="0" eb="1">
      <t>ヒョウ</t>
    </rPh>
    <phoneticPr fontId="4"/>
  </si>
  <si>
    <t>表１－①</t>
    <rPh sb="0" eb="1">
      <t>ヒョウ</t>
    </rPh>
    <phoneticPr fontId="4"/>
  </si>
  <si>
    <t>　へ入力して変換し、</t>
    <rPh sb="2" eb="4">
      <t>ニュウリョク</t>
    </rPh>
    <rPh sb="6" eb="8">
      <t>ヘンカン</t>
    </rPh>
    <phoneticPr fontId="4"/>
  </si>
  <si>
    <t>※ すべての需要が山梨県産品である場合は、そのままH列に入力してください。</t>
    <rPh sb="6" eb="8">
      <t>ジュヨウ</t>
    </rPh>
    <rPh sb="9" eb="12">
      <t>ヤマナシケン</t>
    </rPh>
    <rPh sb="12" eb="13">
      <t>サン</t>
    </rPh>
    <rPh sb="13" eb="14">
      <t>ヒン</t>
    </rPh>
    <rPh sb="17" eb="19">
      <t>バアイ</t>
    </rPh>
    <rPh sb="26" eb="27">
      <t>レツ</t>
    </rPh>
    <rPh sb="28" eb="30">
      <t>ニュウリョク</t>
    </rPh>
    <phoneticPr fontId="4"/>
  </si>
  <si>
    <t>需要の増加が一時的なものである場合、誘発雇用者数については、注意が必要です。</t>
    <rPh sb="0" eb="2">
      <t>ジュヨウ</t>
    </rPh>
    <rPh sb="3" eb="5">
      <t>ゾウカ</t>
    </rPh>
    <rPh sb="6" eb="9">
      <t>イチジテキ</t>
    </rPh>
    <rPh sb="15" eb="17">
      <t>バアイ</t>
    </rPh>
    <rPh sb="18" eb="20">
      <t>ユウハツ</t>
    </rPh>
    <rPh sb="20" eb="23">
      <t>コヨウシャ</t>
    </rPh>
    <rPh sb="23" eb="24">
      <t>スウ</t>
    </rPh>
    <rPh sb="30" eb="32">
      <t>チュウイ</t>
    </rPh>
    <rPh sb="33" eb="35">
      <t>ヒツヨウ</t>
    </rPh>
    <phoneticPr fontId="4"/>
  </si>
  <si>
    <t>（新規に雇用するのではなく、時間外労働でまかなってしまうため。）</t>
    <phoneticPr fontId="4"/>
  </si>
  <si>
    <t>各部門が生産活動を個別に行った効果の和は、それら部門が同時に行ったときの総効果に等しい。</t>
    <rPh sb="0" eb="3">
      <t>カクブモン</t>
    </rPh>
    <rPh sb="4" eb="6">
      <t>セイサン</t>
    </rPh>
    <rPh sb="6" eb="8">
      <t>カツドウ</t>
    </rPh>
    <rPh sb="9" eb="11">
      <t>コベツ</t>
    </rPh>
    <rPh sb="12" eb="13">
      <t>オコナ</t>
    </rPh>
    <rPh sb="15" eb="17">
      <t>コウカ</t>
    </rPh>
    <rPh sb="18" eb="19">
      <t>ワ</t>
    </rPh>
    <rPh sb="24" eb="26">
      <t>ブモン</t>
    </rPh>
    <rPh sb="27" eb="29">
      <t>ドウジ</t>
    </rPh>
    <rPh sb="30" eb="31">
      <t>オコナ</t>
    </rPh>
    <rPh sb="36" eb="37">
      <t>ソウ</t>
    </rPh>
    <rPh sb="37" eb="39">
      <t>コウカ</t>
    </rPh>
    <rPh sb="40" eb="41">
      <t>ヒト</t>
    </rPh>
    <phoneticPr fontId="4"/>
  </si>
  <si>
    <t>（外部経済・外部不経済が存在しない。）</t>
    <phoneticPr fontId="4"/>
  </si>
  <si>
    <t>※ 購入者価格しかわからない場合は、生産者価格に変換する必要があります。</t>
    <rPh sb="2" eb="5">
      <t>コウニュウシャ</t>
    </rPh>
    <rPh sb="5" eb="7">
      <t>カカク</t>
    </rPh>
    <rPh sb="14" eb="16">
      <t>バアイ</t>
    </rPh>
    <rPh sb="18" eb="21">
      <t>セイサンシャ</t>
    </rPh>
    <rPh sb="21" eb="23">
      <t>カカク</t>
    </rPh>
    <rPh sb="24" eb="26">
      <t>ヘンカン</t>
    </rPh>
    <rPh sb="28" eb="30">
      <t>ヒツヨウ</t>
    </rPh>
    <phoneticPr fontId="4"/>
  </si>
  <si>
    <t>商業
マージン</t>
    <phoneticPr fontId="4"/>
  </si>
  <si>
    <t>運輸
マージン</t>
    <phoneticPr fontId="4"/>
  </si>
  <si>
    <t>以下のシートを参照してください。</t>
    <rPh sb="0" eb="2">
      <t>イカ</t>
    </rPh>
    <rPh sb="7" eb="9">
      <t>サンショウ</t>
    </rPh>
    <phoneticPr fontId="4"/>
  </si>
  <si>
    <t>１． 需要増加額を</t>
    <rPh sb="3" eb="5">
      <t>ジュヨウ</t>
    </rPh>
    <rPh sb="5" eb="7">
      <t>ゾウカ</t>
    </rPh>
    <rPh sb="7" eb="8">
      <t>ガク</t>
    </rPh>
    <phoneticPr fontId="4"/>
  </si>
  <si>
    <t>２．平均消費性向の設定</t>
    <phoneticPr fontId="4"/>
  </si>
  <si>
    <r>
      <rPr>
        <b/>
        <u/>
        <sz val="12"/>
        <rFont val="ＭＳ Ｐゴシック"/>
        <family val="3"/>
        <charset val="128"/>
      </rPr>
      <t>２． 平均消費性向を設定</t>
    </r>
    <r>
      <rPr>
        <b/>
        <sz val="12"/>
        <rFont val="ＭＳ Ｐゴシック"/>
        <family val="3"/>
        <charset val="128"/>
      </rPr>
      <t xml:space="preserve"> してください。</t>
    </r>
    <rPh sb="3" eb="5">
      <t>ヘイキン</t>
    </rPh>
    <rPh sb="5" eb="7">
      <t>ショウヒ</t>
    </rPh>
    <rPh sb="7" eb="9">
      <t>セイコウ</t>
    </rPh>
    <rPh sb="10" eb="12">
      <t>セッテイ</t>
    </rPh>
    <phoneticPr fontId="4"/>
  </si>
  <si>
    <t>②×F</t>
    <phoneticPr fontId="4"/>
  </si>
  <si>
    <t>「家計調査年報」（ 二人以上の勤労者世帯・１ヶ月平均　単位：円）</t>
    <rPh sb="1" eb="3">
      <t>カケイ</t>
    </rPh>
    <rPh sb="3" eb="5">
      <t>チョウサ</t>
    </rPh>
    <rPh sb="5" eb="7">
      <t>ネンポウ</t>
    </rPh>
    <rPh sb="10" eb="12">
      <t>フタリ</t>
    </rPh>
    <rPh sb="12" eb="14">
      <t>イジョウ</t>
    </rPh>
    <rPh sb="15" eb="18">
      <t>キンロウシャ</t>
    </rPh>
    <rPh sb="18" eb="20">
      <t>セタイ</t>
    </rPh>
    <phoneticPr fontId="4"/>
  </si>
  <si>
    <t>１．需要増加額の入力</t>
    <rPh sb="2" eb="4">
      <t>ジュヨウ</t>
    </rPh>
    <rPh sb="4" eb="7">
      <t>ゾウカガク</t>
    </rPh>
    <rPh sb="8" eb="10">
      <t>ニュウリョク</t>
    </rPh>
    <phoneticPr fontId="4"/>
  </si>
  <si>
    <t>Ⅰ　産業連関表の波及効果分析の説明</t>
    <rPh sb="2" eb="4">
      <t>サンギョウ</t>
    </rPh>
    <rPh sb="4" eb="7">
      <t>レンカンヒョウ</t>
    </rPh>
    <rPh sb="8" eb="10">
      <t>ハキュウ</t>
    </rPh>
    <rPh sb="10" eb="12">
      <t>コウカ</t>
    </rPh>
    <rPh sb="12" eb="14">
      <t>ブンセキ</t>
    </rPh>
    <rPh sb="15" eb="17">
      <t>セツメイ</t>
    </rPh>
    <phoneticPr fontId="4"/>
  </si>
  <si>
    <t>自動計算</t>
    <rPh sb="0" eb="2">
      <t>ジドウ</t>
    </rPh>
    <rPh sb="2" eb="4">
      <t>ケイサン</t>
    </rPh>
    <phoneticPr fontId="4"/>
  </si>
  <si>
    <t>１．需要増加額の入力</t>
    <rPh sb="2" eb="4">
      <t>ジュヨウ</t>
    </rPh>
    <rPh sb="4" eb="6">
      <t>ゾウカ</t>
    </rPh>
    <rPh sb="6" eb="7">
      <t>ガク</t>
    </rPh>
    <rPh sb="8" eb="10">
      <t>ニュウリョク</t>
    </rPh>
    <phoneticPr fontId="4"/>
  </si>
  <si>
    <t>２．平均消費性向の設定</t>
    <rPh sb="2" eb="4">
      <t>ヘイキン</t>
    </rPh>
    <rPh sb="4" eb="6">
      <t>ショウヒ</t>
    </rPh>
    <rPh sb="6" eb="8">
      <t>セイコウ</t>
    </rPh>
    <rPh sb="9" eb="11">
      <t>セッテイ</t>
    </rPh>
    <phoneticPr fontId="4"/>
  </si>
  <si>
    <t>農林漁業</t>
  </si>
  <si>
    <t>プラスチック・ゴム製品</t>
  </si>
  <si>
    <t>情報通信機器</t>
  </si>
  <si>
    <t>他に分類されない会員制団体</t>
  </si>
  <si>
    <t>事務用品</t>
    <rPh sb="0" eb="2">
      <t>ジム</t>
    </rPh>
    <rPh sb="2" eb="4">
      <t>ヨウヒン</t>
    </rPh>
    <phoneticPr fontId="8"/>
  </si>
  <si>
    <t>分類不明</t>
    <rPh sb="0" eb="2">
      <t>ブンルイ</t>
    </rPh>
    <rPh sb="2" eb="4">
      <t>フメイ</t>
    </rPh>
    <phoneticPr fontId="8"/>
  </si>
  <si>
    <t>間接税（関税・輸入品商品税を除く。）</t>
    <rPh sb="7" eb="9">
      <t>ユニュウ</t>
    </rPh>
    <rPh sb="9" eb="10">
      <t>ヒン</t>
    </rPh>
    <rPh sb="10" eb="12">
      <t>ショウヒン</t>
    </rPh>
    <rPh sb="12" eb="13">
      <t>ゼイ</t>
    </rPh>
    <phoneticPr fontId="8"/>
  </si>
  <si>
    <t>県内生産額</t>
  </si>
  <si>
    <t>民間消費支出</t>
  </si>
  <si>
    <t>一般政府消費支出</t>
  </si>
  <si>
    <t>県内総固定資本形成（民間）</t>
  </si>
  <si>
    <t>県内最終需要計</t>
  </si>
  <si>
    <t>県内需要合計</t>
  </si>
  <si>
    <t>（控除）移輸入計</t>
    <rPh sb="4" eb="5">
      <t>イ</t>
    </rPh>
    <phoneticPr fontId="44"/>
  </si>
  <si>
    <t>行和</t>
    <phoneticPr fontId="8"/>
  </si>
  <si>
    <t>感応度係数</t>
    <phoneticPr fontId="8"/>
  </si>
  <si>
    <r>
      <t xml:space="preserve">雇用者所得
</t>
    </r>
    <r>
      <rPr>
        <sz val="10"/>
        <color indexed="12"/>
        <rFont val="ＭＳ Ｐゴシック"/>
        <family val="3"/>
        <charset val="128"/>
      </rPr>
      <t>（百万円）</t>
    </r>
    <rPh sb="7" eb="9">
      <t>ヒャクマン</t>
    </rPh>
    <rPh sb="9" eb="10">
      <t>エン</t>
    </rPh>
    <phoneticPr fontId="4"/>
  </si>
  <si>
    <r>
      <t xml:space="preserve">県内生産額
</t>
    </r>
    <r>
      <rPr>
        <sz val="10"/>
        <color indexed="12"/>
        <rFont val="ＭＳ Ｐゴシック"/>
        <family val="3"/>
        <charset val="128"/>
      </rPr>
      <t>（百万円）</t>
    </r>
    <rPh sb="7" eb="9">
      <t>ヒャクマン</t>
    </rPh>
    <rPh sb="9" eb="10">
      <t>エン</t>
    </rPh>
    <phoneticPr fontId="4"/>
  </si>
  <si>
    <t>雇用表より</t>
    <rPh sb="0" eb="2">
      <t>コヨウ</t>
    </rPh>
    <rPh sb="2" eb="3">
      <t>ヒョウ</t>
    </rPh>
    <phoneticPr fontId="4"/>
  </si>
  <si>
    <t>計</t>
    <rPh sb="0" eb="1">
      <t>ケイ</t>
    </rPh>
    <phoneticPr fontId="4"/>
  </si>
  <si>
    <t>民間消費支出</t>
    <rPh sb="0" eb="2">
      <t>ミンカン</t>
    </rPh>
    <rPh sb="2" eb="4">
      <t>ショウヒ</t>
    </rPh>
    <rPh sb="4" eb="6">
      <t>シシュツ</t>
    </rPh>
    <phoneticPr fontId="4"/>
  </si>
  <si>
    <t>部　　　　　門</t>
    <rPh sb="0" eb="1">
      <t>ブ</t>
    </rPh>
    <rPh sb="6" eb="7">
      <t>モン</t>
    </rPh>
    <phoneticPr fontId="4"/>
  </si>
  <si>
    <t>72</t>
    <phoneticPr fontId="4"/>
  </si>
  <si>
    <r>
      <t>＜</t>
    </r>
    <r>
      <rPr>
        <u/>
        <sz val="11"/>
        <rFont val="ＭＳ Ｐゴシック"/>
        <family val="3"/>
        <charset val="128"/>
      </rPr>
      <t>原材料調達による県内生産誘発額の計算</t>
    </r>
    <r>
      <rPr>
        <sz val="11"/>
        <rFont val="ＭＳ Ｐゴシック"/>
        <family val="3"/>
        <charset val="128"/>
      </rPr>
      <t>＞</t>
    </r>
    <rPh sb="1" eb="4">
      <t>ゲンザイリョウ</t>
    </rPh>
    <rPh sb="4" eb="6">
      <t>チョウタツ</t>
    </rPh>
    <rPh sb="9" eb="11">
      <t>ケンナイ</t>
    </rPh>
    <rPh sb="11" eb="13">
      <t>セイサン</t>
    </rPh>
    <rPh sb="13" eb="16">
      <t>ユウハツガク</t>
    </rPh>
    <rPh sb="17" eb="19">
      <t>ケイサン</t>
    </rPh>
    <phoneticPr fontId="4"/>
  </si>
  <si>
    <t>原材料
調達額</t>
    <rPh sb="0" eb="3">
      <t>ゲンザイリョウ</t>
    </rPh>
    <rPh sb="4" eb="6">
      <t>チョウタツ</t>
    </rPh>
    <rPh sb="6" eb="7">
      <t>ガク</t>
    </rPh>
    <phoneticPr fontId="4"/>
  </si>
  <si>
    <t>Ⅸ自給率</t>
  </si>
  <si>
    <t>Ⅸ自給率</t>
    <phoneticPr fontId="4"/>
  </si>
  <si>
    <t>Ⅷ逆行列係数表</t>
    <rPh sb="1" eb="2">
      <t>ギャク</t>
    </rPh>
    <rPh sb="2" eb="4">
      <t>ギョウレツ</t>
    </rPh>
    <rPh sb="4" eb="5">
      <t>ケイ</t>
    </rPh>
    <rPh sb="5" eb="6">
      <t>スウ</t>
    </rPh>
    <rPh sb="6" eb="7">
      <t>ヒョウ</t>
    </rPh>
    <phoneticPr fontId="4"/>
  </si>
  <si>
    <t>県産品
自給率</t>
    <phoneticPr fontId="4"/>
  </si>
  <si>
    <t>（県内産業への投入額）×（投入係数表）</t>
    <rPh sb="1" eb="3">
      <t>ケンナイ</t>
    </rPh>
    <rPh sb="3" eb="5">
      <t>サンギョウ</t>
    </rPh>
    <rPh sb="7" eb="9">
      <t>トウニュウ</t>
    </rPh>
    <rPh sb="9" eb="10">
      <t>ガク</t>
    </rPh>
    <phoneticPr fontId="4"/>
  </si>
  <si>
    <t>Ⅶ投入係数表</t>
    <phoneticPr fontId="4"/>
  </si>
  <si>
    <r>
      <t>(</t>
    </r>
    <r>
      <rPr>
        <sz val="11"/>
        <color theme="0"/>
        <rFont val="ＭＳ Ｐゴシック"/>
        <family val="3"/>
        <charset val="128"/>
      </rPr>
      <t>Ⅴ二次波及</t>
    </r>
    <r>
      <rPr>
        <sz val="11"/>
        <rFont val="ＭＳ Ｐゴシック"/>
        <family val="3"/>
        <charset val="128"/>
      </rPr>
      <t>に使用）</t>
    </r>
    <rPh sb="2" eb="4">
      <t>ニジ</t>
    </rPh>
    <rPh sb="4" eb="6">
      <t>ハキュウ</t>
    </rPh>
    <rPh sb="7" eb="9">
      <t>シヨウ</t>
    </rPh>
    <phoneticPr fontId="4"/>
  </si>
  <si>
    <t>Ⅲ一次波及</t>
    <phoneticPr fontId="4"/>
  </si>
  <si>
    <t>県内雇用者
所得誘発額</t>
    <phoneticPr fontId="4"/>
  </si>
  <si>
    <t>雇用者
所得率</t>
    <rPh sb="0" eb="3">
      <t>コヨウシャ</t>
    </rPh>
    <rPh sb="4" eb="6">
      <t>ショトク</t>
    </rPh>
    <rPh sb="6" eb="7">
      <t>リツ</t>
    </rPh>
    <phoneticPr fontId="4"/>
  </si>
  <si>
    <t>（雇用者所得）</t>
    <phoneticPr fontId="4"/>
  </si>
  <si>
    <t>県内産業
雇用者所得額</t>
    <rPh sb="0" eb="2">
      <t>ケンナイ</t>
    </rPh>
    <rPh sb="2" eb="4">
      <t>サンギョウ</t>
    </rPh>
    <rPh sb="5" eb="8">
      <t>コヨウシャ</t>
    </rPh>
    <rPh sb="8" eb="11">
      <t>ショトクガク</t>
    </rPh>
    <phoneticPr fontId="4"/>
  </si>
  <si>
    <t>Ⅹ雇用者
所得率</t>
    <phoneticPr fontId="4"/>
  </si>
  <si>
    <t>Ⅱ入力シート</t>
    <phoneticPr fontId="4"/>
  </si>
  <si>
    <t>Ⅺ民間消費
支出</t>
    <phoneticPr fontId="4"/>
  </si>
  <si>
    <t>Ⅸ自給率</t>
    <phoneticPr fontId="4"/>
  </si>
  <si>
    <t>Ⅹ雇用者所得率</t>
    <rPh sb="1" eb="4">
      <t>コヨウシャ</t>
    </rPh>
    <rPh sb="4" eb="7">
      <t>ショトクリツ</t>
    </rPh>
    <phoneticPr fontId="4"/>
  </si>
  <si>
    <t>÷</t>
    <phoneticPr fontId="4"/>
  </si>
  <si>
    <t>＝</t>
    <phoneticPr fontId="4"/>
  </si>
  <si>
    <t>×</t>
  </si>
  <si>
    <t>×</t>
    <phoneticPr fontId="4"/>
  </si>
  <si>
    <t>＝</t>
    <phoneticPr fontId="4"/>
  </si>
  <si>
    <t>＝</t>
    <phoneticPr fontId="4"/>
  </si>
  <si>
    <t>＋</t>
    <phoneticPr fontId="4"/>
  </si>
  <si>
    <t>＝</t>
    <phoneticPr fontId="4"/>
  </si>
  <si>
    <t>①</t>
    <phoneticPr fontId="4"/>
  </si>
  <si>
    <t>②</t>
    <phoneticPr fontId="4"/>
  </si>
  <si>
    <t>交通費</t>
    <rPh sb="0" eb="3">
      <t>コウツウヒ</t>
    </rPh>
    <phoneticPr fontId="4"/>
  </si>
  <si>
    <t>③</t>
    <phoneticPr fontId="4"/>
  </si>
  <si>
    <t>広報関連経費</t>
    <rPh sb="0" eb="2">
      <t>コウホウ</t>
    </rPh>
    <rPh sb="2" eb="4">
      <t>カンレン</t>
    </rPh>
    <rPh sb="4" eb="6">
      <t>ケイヒ</t>
    </rPh>
    <phoneticPr fontId="4"/>
  </si>
  <si>
    <t>④</t>
    <phoneticPr fontId="4"/>
  </si>
  <si>
    <t>施設・機器レンタル料</t>
    <rPh sb="0" eb="2">
      <t>シセツ</t>
    </rPh>
    <rPh sb="3" eb="5">
      <t>キキ</t>
    </rPh>
    <rPh sb="9" eb="10">
      <t>リョウ</t>
    </rPh>
    <phoneticPr fontId="4"/>
  </si>
  <si>
    <t>⑤</t>
    <phoneticPr fontId="4"/>
  </si>
  <si>
    <t>会場警備費</t>
    <rPh sb="0" eb="2">
      <t>カイジョウ</t>
    </rPh>
    <rPh sb="2" eb="4">
      <t>ケイビ</t>
    </rPh>
    <rPh sb="4" eb="5">
      <t>ヒ</t>
    </rPh>
    <phoneticPr fontId="4"/>
  </si>
  <si>
    <t>⑨</t>
    <phoneticPr fontId="4"/>
  </si>
  <si>
    <t>宿泊費</t>
    <rPh sb="0" eb="3">
      <t>シュクハクヒ</t>
    </rPh>
    <phoneticPr fontId="4"/>
  </si>
  <si>
    <t>アルバイト人件費</t>
    <rPh sb="5" eb="8">
      <t>ジンケンヒ</t>
    </rPh>
    <phoneticPr fontId="4"/>
  </si>
  <si>
    <t>それぞれの内訳は以下のとおりとし、単位は百万円とします。</t>
    <rPh sb="5" eb="7">
      <t>ウチワケ</t>
    </rPh>
    <rPh sb="8" eb="10">
      <t>イカ</t>
    </rPh>
    <rPh sb="17" eb="19">
      <t>タンイ</t>
    </rPh>
    <rPh sb="20" eb="23">
      <t>ヒャクマンエン</t>
    </rPh>
    <phoneticPr fontId="4"/>
  </si>
  <si>
    <t>来場者の県内支出額</t>
    <rPh sb="0" eb="3">
      <t>ライジョウシャ</t>
    </rPh>
    <rPh sb="4" eb="6">
      <t>ケンナイ</t>
    </rPh>
    <rPh sb="6" eb="8">
      <t>シシュツ</t>
    </rPh>
    <rPh sb="8" eb="9">
      <t>ガク</t>
    </rPh>
    <phoneticPr fontId="4"/>
  </si>
  <si>
    <t>イベント開催運営費</t>
    <rPh sb="4" eb="6">
      <t>カイサイ</t>
    </rPh>
    <rPh sb="6" eb="9">
      <t>ウンエイヒ</t>
    </rPh>
    <phoneticPr fontId="4"/>
  </si>
  <si>
    <t>飲食費</t>
    <rPh sb="0" eb="3">
      <t>インショクヒ</t>
    </rPh>
    <phoneticPr fontId="4"/>
  </si>
  <si>
    <t>交通輸送費</t>
    <rPh sb="0" eb="2">
      <t>コウツウ</t>
    </rPh>
    <rPh sb="2" eb="4">
      <t>ユソウ</t>
    </rPh>
    <rPh sb="4" eb="5">
      <t>ヒ</t>
    </rPh>
    <phoneticPr fontId="4"/>
  </si>
  <si>
    <t>⑥</t>
    <phoneticPr fontId="4"/>
  </si>
  <si>
    <t>⑩</t>
    <phoneticPr fontId="4"/>
  </si>
  <si>
    <t>延べ来場者数</t>
    <rPh sb="0" eb="1">
      <t>ノ</t>
    </rPh>
    <rPh sb="2" eb="5">
      <t>ライジョウシャ</t>
    </rPh>
    <rPh sb="5" eb="6">
      <t>スウ</t>
    </rPh>
    <phoneticPr fontId="4"/>
  </si>
  <si>
    <t>人</t>
    <rPh sb="0" eb="1">
      <t>ニン</t>
    </rPh>
    <phoneticPr fontId="4"/>
  </si>
  <si>
    <t>宿泊者の割合</t>
    <rPh sb="0" eb="2">
      <t>シュクハク</t>
    </rPh>
    <rPh sb="2" eb="3">
      <t>シャ</t>
    </rPh>
    <rPh sb="4" eb="6">
      <t>ワリアイ</t>
    </rPh>
    <phoneticPr fontId="4"/>
  </si>
  <si>
    <t>％</t>
    <phoneticPr fontId="4"/>
  </si>
  <si>
    <t>　（平均）</t>
    <rPh sb="2" eb="4">
      <t>ヘイキン</t>
    </rPh>
    <phoneticPr fontId="4"/>
  </si>
  <si>
    <t>円/人</t>
    <rPh sb="0" eb="1">
      <t>エン</t>
    </rPh>
    <rPh sb="2" eb="3">
      <t>ニン</t>
    </rPh>
    <phoneticPr fontId="4"/>
  </si>
  <si>
    <t>お土産代（果物）</t>
    <rPh sb="1" eb="3">
      <t>ミヤゲ</t>
    </rPh>
    <rPh sb="3" eb="4">
      <t>ダイ</t>
    </rPh>
    <rPh sb="5" eb="7">
      <t>クダモノ</t>
    </rPh>
    <phoneticPr fontId="4"/>
  </si>
  <si>
    <t>お土産代（食料品）</t>
    <rPh sb="1" eb="3">
      <t>ミヤゲ</t>
    </rPh>
    <rPh sb="3" eb="4">
      <t>ダイ</t>
    </rPh>
    <rPh sb="5" eb="8">
      <t>ショクリョウヒン</t>
    </rPh>
    <phoneticPr fontId="4"/>
  </si>
  <si>
    <t>←</t>
    <phoneticPr fontId="4"/>
  </si>
  <si>
    <t>来場者数 × 宿泊者の割合 × 宿泊費（平均）</t>
    <rPh sb="0" eb="3">
      <t>ライジョウシャ</t>
    </rPh>
    <rPh sb="3" eb="4">
      <t>スウ</t>
    </rPh>
    <rPh sb="7" eb="9">
      <t>シュクハク</t>
    </rPh>
    <rPh sb="9" eb="10">
      <t>シャ</t>
    </rPh>
    <rPh sb="11" eb="13">
      <t>ワリアイ</t>
    </rPh>
    <rPh sb="16" eb="19">
      <t>シュクハクヒ</t>
    </rPh>
    <rPh sb="20" eb="22">
      <t>ヘイキン</t>
    </rPh>
    <phoneticPr fontId="4"/>
  </si>
  <si>
    <t>来場者数 × 飲食費（平均）</t>
    <rPh sb="0" eb="3">
      <t>ライジョウシャ</t>
    </rPh>
    <rPh sb="3" eb="4">
      <t>スウ</t>
    </rPh>
    <rPh sb="7" eb="10">
      <t>インショクヒ</t>
    </rPh>
    <rPh sb="11" eb="13">
      <t>ヘイキン</t>
    </rPh>
    <phoneticPr fontId="4"/>
  </si>
  <si>
    <t>来場者数 × 交通費（平均）</t>
    <rPh sb="0" eb="3">
      <t>ライジョウシャ</t>
    </rPh>
    <rPh sb="3" eb="4">
      <t>スウ</t>
    </rPh>
    <rPh sb="7" eb="10">
      <t>コウツウヒ</t>
    </rPh>
    <rPh sb="11" eb="13">
      <t>ヘイキン</t>
    </rPh>
    <phoneticPr fontId="4"/>
  </si>
  <si>
    <t>来場者数 × お土産代（果物）（平均）</t>
    <rPh sb="0" eb="3">
      <t>ライジョウシャ</t>
    </rPh>
    <rPh sb="3" eb="4">
      <t>スウ</t>
    </rPh>
    <rPh sb="8" eb="11">
      <t>ミヤゲダイ</t>
    </rPh>
    <rPh sb="12" eb="14">
      <t>クダモノ</t>
    </rPh>
    <rPh sb="16" eb="18">
      <t>ヘイキン</t>
    </rPh>
    <phoneticPr fontId="4"/>
  </si>
  <si>
    <t>来場者数 × お土産代（食料品）（平均）</t>
    <rPh sb="0" eb="3">
      <t>ライジョウシャ</t>
    </rPh>
    <rPh sb="3" eb="4">
      <t>スウ</t>
    </rPh>
    <rPh sb="8" eb="11">
      <t>ミヤゲダイ</t>
    </rPh>
    <rPh sb="12" eb="15">
      <t>ショクリョウヒン</t>
    </rPh>
    <rPh sb="17" eb="19">
      <t>ヘイキン</t>
    </rPh>
    <phoneticPr fontId="4"/>
  </si>
  <si>
    <t>⑦</t>
    <phoneticPr fontId="4"/>
  </si>
  <si>
    <t>⑧</t>
    <phoneticPr fontId="4"/>
  </si>
  <si>
    <t>⑪</t>
    <phoneticPr fontId="4"/>
  </si>
  <si>
    <t>①</t>
  </si>
  <si>
    <t>②</t>
  </si>
  <si>
    <t>③</t>
  </si>
  <si>
    <t>④</t>
  </si>
  <si>
    <t>⑤</t>
  </si>
  <si>
    <t>⑥</t>
  </si>
  <si>
    <t>⑦</t>
  </si>
  <si>
    <t>⑧</t>
  </si>
  <si>
    <t>⑨</t>
  </si>
  <si>
    <t>⑩</t>
  </si>
  <si>
    <t>⑪</t>
  </si>
  <si>
    <t>→</t>
    <phoneticPr fontId="4"/>
  </si>
  <si>
    <t>飲食料品</t>
    <rPh sb="0" eb="4">
      <t>インショクリョウヒン</t>
    </rPh>
    <phoneticPr fontId="4"/>
  </si>
  <si>
    <t>運輸・郵便</t>
    <rPh sb="0" eb="2">
      <t>ウンユ</t>
    </rPh>
    <rPh sb="3" eb="5">
      <t>ユウビン</t>
    </rPh>
    <phoneticPr fontId="4"/>
  </si>
  <si>
    <t>対事業所サービス</t>
    <rPh sb="0" eb="4">
      <t>タイジギョウショ</t>
    </rPh>
    <phoneticPr fontId="4"/>
  </si>
  <si>
    <t>（※</t>
    <phoneticPr fontId="4"/>
  </si>
  <si>
    <t>雇用者所得）</t>
    <rPh sb="0" eb="3">
      <t>コヨウシャ</t>
    </rPh>
    <rPh sb="3" eb="5">
      <t>ショトク</t>
    </rPh>
    <phoneticPr fontId="4"/>
  </si>
  <si>
    <t>別途入力する欄があります</t>
    <rPh sb="0" eb="2">
      <t>ベット</t>
    </rPh>
    <rPh sb="2" eb="4">
      <t>ニュウリョク</t>
    </rPh>
    <rPh sb="6" eb="7">
      <t>ラン</t>
    </rPh>
    <phoneticPr fontId="4"/>
  </si>
  <si>
    <t>対個人サービス</t>
    <rPh sb="0" eb="3">
      <t>タイコジン</t>
    </rPh>
    <phoneticPr fontId="4"/>
  </si>
  <si>
    <t>01</t>
    <phoneticPr fontId="4"/>
  </si>
  <si>
    <t>農林漁業</t>
    <rPh sb="0" eb="4">
      <t>ノウリンギョギョウ</t>
    </rPh>
    <phoneticPr fontId="4"/>
  </si>
  <si>
    <t>コード</t>
    <phoneticPr fontId="4"/>
  </si>
  <si>
    <t>部門名</t>
    <rPh sb="0" eb="2">
      <t>ブモン</t>
    </rPh>
    <rPh sb="2" eb="3">
      <t>メイ</t>
    </rPh>
    <phoneticPr fontId="4"/>
  </si>
  <si>
    <t>産業連関表　37部門分類</t>
    <rPh sb="0" eb="5">
      <t>サンギョウレンカンヒョウ</t>
    </rPh>
    <rPh sb="8" eb="10">
      <t>ブモン</t>
    </rPh>
    <rPh sb="10" eb="12">
      <t>ブンルイ</t>
    </rPh>
    <phoneticPr fontId="4"/>
  </si>
  <si>
    <t>　　　　</t>
    <phoneticPr fontId="4"/>
  </si>
  <si>
    <t>を参照してください。</t>
    <rPh sb="1" eb="3">
      <t>サンショウ</t>
    </rPh>
    <phoneticPr fontId="4"/>
  </si>
  <si>
    <t>部門の分類については、</t>
    <rPh sb="0" eb="2">
      <t>ブモン</t>
    </rPh>
    <rPh sb="3" eb="5">
      <t>ブンルイ</t>
    </rPh>
    <phoneticPr fontId="4"/>
  </si>
  <si>
    <t>へ入力します。</t>
    <rPh sb="1" eb="3">
      <t>ニュウリョク</t>
    </rPh>
    <phoneticPr fontId="4"/>
  </si>
  <si>
    <t>(1)</t>
    <phoneticPr fontId="4"/>
  </si>
  <si>
    <t>　</t>
    <phoneticPr fontId="4"/>
  </si>
  <si>
    <t>(2)</t>
    <phoneticPr fontId="4"/>
  </si>
  <si>
    <t>　産業連関表は、「生産者価格」で作成されています。</t>
    <rPh sb="1" eb="6">
      <t>サンギョウレンカンヒョウ</t>
    </rPh>
    <rPh sb="9" eb="12">
      <t>セイサンシャ</t>
    </rPh>
    <rPh sb="12" eb="14">
      <t>カカク</t>
    </rPh>
    <rPh sb="16" eb="18">
      <t>サクセイ</t>
    </rPh>
    <phoneticPr fontId="4"/>
  </si>
  <si>
    <r>
      <t>　・</t>
    </r>
    <r>
      <rPr>
        <u/>
        <sz val="11"/>
        <rFont val="ＭＳ Ｐゴシック"/>
        <family val="3"/>
        <charset val="128"/>
      </rPr>
      <t>イベント開催のための運営費が1千万円</t>
    </r>
    <r>
      <rPr>
        <sz val="11"/>
        <rFont val="ＭＳ Ｐゴシック"/>
        <family val="3"/>
        <charset val="128"/>
      </rPr>
      <t>、</t>
    </r>
    <r>
      <rPr>
        <u/>
        <sz val="11"/>
        <rFont val="ＭＳ Ｐゴシック"/>
        <family val="3"/>
        <charset val="128"/>
      </rPr>
      <t>来場者が県内で支出した額が9千万円</t>
    </r>
    <r>
      <rPr>
        <sz val="11"/>
        <rFont val="ＭＳ Ｐゴシック"/>
        <family val="3"/>
        <charset val="128"/>
      </rPr>
      <t>であったとします。</t>
    </r>
    <rPh sb="6" eb="8">
      <t>カイサイ</t>
    </rPh>
    <rPh sb="12" eb="15">
      <t>ウンエイヒ</t>
    </rPh>
    <rPh sb="17" eb="20">
      <t>センマンエン</t>
    </rPh>
    <rPh sb="21" eb="24">
      <t>ライジョウシャ</t>
    </rPh>
    <rPh sb="25" eb="27">
      <t>ケンナイ</t>
    </rPh>
    <rPh sb="28" eb="30">
      <t>シシュツ</t>
    </rPh>
    <rPh sb="32" eb="33">
      <t>ガク</t>
    </rPh>
    <rPh sb="35" eb="38">
      <t>センマンエン</t>
    </rPh>
    <phoneticPr fontId="4"/>
  </si>
  <si>
    <t>計算結果が入力されます。</t>
    <rPh sb="5" eb="7">
      <t>ニュウリョク</t>
    </rPh>
    <phoneticPr fontId="4"/>
  </si>
  <si>
    <t>表１－②</t>
    <rPh sb="0" eb="1">
      <t>ヒョウ</t>
    </rPh>
    <phoneticPr fontId="4"/>
  </si>
  <si>
    <t>→生産者価格に変換され、②'「生産者価格」の列にそれぞれ</t>
    <rPh sb="1" eb="4">
      <t>セイサンシャ</t>
    </rPh>
    <rPh sb="4" eb="6">
      <t>カカク</t>
    </rPh>
    <rPh sb="7" eb="9">
      <t>ヘンカン</t>
    </rPh>
    <rPh sb="15" eb="18">
      <t>セイサンシャ</t>
    </rPh>
    <rPh sb="18" eb="20">
      <t>カカク</t>
    </rPh>
    <rPh sb="22" eb="23">
      <t>レツ</t>
    </rPh>
    <phoneticPr fontId="4"/>
  </si>
  <si>
    <t>表１－①</t>
    <rPh sb="0" eb="1">
      <t>ヒョウ</t>
    </rPh>
    <phoneticPr fontId="4"/>
  </si>
  <si>
    <t>という結果となりました。</t>
    <rPh sb="3" eb="5">
      <t>ケッカ</t>
    </rPh>
    <phoneticPr fontId="4"/>
  </si>
  <si>
    <t>手順３</t>
    <rPh sb="0" eb="2">
      <t>テジュン</t>
    </rPh>
    <phoneticPr fontId="4"/>
  </si>
  <si>
    <t>手順２</t>
    <rPh sb="0" eb="2">
      <t>テジュン</t>
    </rPh>
    <phoneticPr fontId="4"/>
  </si>
  <si>
    <t>手順１</t>
    <rPh sb="0" eb="2">
      <t>テジュン</t>
    </rPh>
    <phoneticPr fontId="4"/>
  </si>
  <si>
    <r>
      <rPr>
        <b/>
        <sz val="11"/>
        <color theme="3"/>
        <rFont val="ＭＳ Ｐゴシック"/>
        <family val="3"/>
        <charset val="128"/>
      </rPr>
      <t>一次波及効果</t>
    </r>
    <r>
      <rPr>
        <sz val="11"/>
        <rFont val="ＭＳ Ｐゴシック"/>
        <family val="3"/>
        <charset val="128"/>
      </rPr>
      <t>が計算されます。</t>
    </r>
    <rPh sb="0" eb="2">
      <t>イチジ</t>
    </rPh>
    <rPh sb="2" eb="4">
      <t>ハキュウ</t>
    </rPh>
    <rPh sb="4" eb="6">
      <t>コウカ</t>
    </rPh>
    <rPh sb="7" eb="9">
      <t>ケイサン</t>
    </rPh>
    <phoneticPr fontId="4"/>
  </si>
  <si>
    <t xml:space="preserve">一次波及効果 </t>
    <rPh sb="0" eb="2">
      <t>イチジ</t>
    </rPh>
    <rPh sb="2" eb="4">
      <t>ハキュウ</t>
    </rPh>
    <rPh sb="4" eb="6">
      <t>コウカ</t>
    </rPh>
    <phoneticPr fontId="4"/>
  </si>
  <si>
    <r>
      <t xml:space="preserve">： </t>
    </r>
    <r>
      <rPr>
        <u/>
        <sz val="11"/>
        <rFont val="ＭＳ Ｐゴシック"/>
        <family val="3"/>
        <charset val="128"/>
      </rPr>
      <t>直接効果によって誘発された原材料等の生産波及効果</t>
    </r>
    <phoneticPr fontId="4"/>
  </si>
  <si>
    <t>この原材料調達額のうち、県産品分を求めるため、各部門で県内自給率を乗じます。</t>
    <rPh sb="2" eb="5">
      <t>ゲンザイリョウ</t>
    </rPh>
    <rPh sb="5" eb="7">
      <t>チョウタツ</t>
    </rPh>
    <rPh sb="7" eb="8">
      <t>ガク</t>
    </rPh>
    <rPh sb="12" eb="15">
      <t>ケンサンヒン</t>
    </rPh>
    <rPh sb="15" eb="16">
      <t>ブン</t>
    </rPh>
    <rPh sb="17" eb="18">
      <t>モト</t>
    </rPh>
    <rPh sb="23" eb="26">
      <t>カクブモン</t>
    </rPh>
    <rPh sb="27" eb="32">
      <t>ケンナイジキュウリツ</t>
    </rPh>
    <rPh sb="33" eb="34">
      <t>ジョウ</t>
    </rPh>
    <phoneticPr fontId="4"/>
  </si>
  <si>
    <t>Ⅳ一次附属</t>
    <rPh sb="1" eb="3">
      <t>イチジ</t>
    </rPh>
    <rPh sb="3" eb="5">
      <t>フゾク</t>
    </rPh>
    <phoneticPr fontId="4"/>
  </si>
  <si>
    <t>（※計算式が挿入されているため、自動的に計算結果が入力されます）</t>
    <phoneticPr fontId="4"/>
  </si>
  <si>
    <t>さらに、この県産品の原材料調達額に逆行列係数を乗じると、原材料調達による各部門への生産波及結果が計算されます。</t>
    <rPh sb="6" eb="9">
      <t>ケンサンヒン</t>
    </rPh>
    <rPh sb="10" eb="13">
      <t>ゲンザイリョウ</t>
    </rPh>
    <rPh sb="13" eb="15">
      <t>チョウタツ</t>
    </rPh>
    <rPh sb="15" eb="16">
      <t>ガク</t>
    </rPh>
    <rPh sb="17" eb="20">
      <t>ギャクギョウレツ</t>
    </rPh>
    <rPh sb="20" eb="22">
      <t>ケイスウ</t>
    </rPh>
    <rPh sb="23" eb="24">
      <t>ジョウ</t>
    </rPh>
    <rPh sb="28" eb="31">
      <t>ゲンザイリョウ</t>
    </rPh>
    <rPh sb="31" eb="33">
      <t>チョウタツ</t>
    </rPh>
    <rPh sb="36" eb="39">
      <t>カクブモン</t>
    </rPh>
    <rPh sb="41" eb="43">
      <t>セイサン</t>
    </rPh>
    <rPh sb="43" eb="45">
      <t>ハキュウ</t>
    </rPh>
    <rPh sb="45" eb="47">
      <t>ケッカ</t>
    </rPh>
    <rPh sb="48" eb="50">
      <t>ケイサン</t>
    </rPh>
    <phoneticPr fontId="4"/>
  </si>
  <si>
    <t>手順４</t>
    <rPh sb="0" eb="2">
      <t>テジュン</t>
    </rPh>
    <phoneticPr fontId="4"/>
  </si>
  <si>
    <r>
      <rPr>
        <b/>
        <sz val="11"/>
        <color theme="3"/>
        <rFont val="ＭＳ Ｐゴシック"/>
        <family val="3"/>
        <charset val="128"/>
      </rPr>
      <t>二次波及効果</t>
    </r>
    <r>
      <rPr>
        <sz val="11"/>
        <rFont val="ＭＳ Ｐゴシック"/>
        <family val="3"/>
        <charset val="128"/>
      </rPr>
      <t>が計算されます。</t>
    </r>
    <rPh sb="0" eb="2">
      <t>ニジ</t>
    </rPh>
    <rPh sb="2" eb="4">
      <t>ハキュウ</t>
    </rPh>
    <rPh sb="4" eb="6">
      <t>コウカ</t>
    </rPh>
    <rPh sb="7" eb="9">
      <t>ケイサン</t>
    </rPh>
    <phoneticPr fontId="4"/>
  </si>
  <si>
    <t xml:space="preserve">二次波及効果 </t>
    <rPh sb="0" eb="2">
      <t>ニジ</t>
    </rPh>
    <rPh sb="2" eb="4">
      <t>ハキュウ</t>
    </rPh>
    <rPh sb="4" eb="6">
      <t>コウカ</t>
    </rPh>
    <phoneticPr fontId="4"/>
  </si>
  <si>
    <r>
      <t xml:space="preserve">： </t>
    </r>
    <r>
      <rPr>
        <u/>
        <sz val="11"/>
        <rFont val="ＭＳ Ｐゴシック"/>
        <family val="3"/>
        <charset val="128"/>
      </rPr>
      <t>直接効果と一次波及効果によって生み出された雇用者所得による消費の生産波及効果</t>
    </r>
    <rPh sb="7" eb="11">
      <t>イチジハキュウ</t>
    </rPh>
    <rPh sb="11" eb="13">
      <t>コウカ</t>
    </rPh>
    <rPh sb="17" eb="18">
      <t>ウ</t>
    </rPh>
    <rPh sb="19" eb="20">
      <t>ダ</t>
    </rPh>
    <rPh sb="23" eb="26">
      <t>コヨウシャ</t>
    </rPh>
    <rPh sb="26" eb="28">
      <t>ショトク</t>
    </rPh>
    <rPh sb="31" eb="33">
      <t>ショウヒ</t>
    </rPh>
    <rPh sb="34" eb="36">
      <t>セイサン</t>
    </rPh>
    <rPh sb="36" eb="38">
      <t>ハキュウ</t>
    </rPh>
    <rPh sb="38" eb="40">
      <t>コウカ</t>
    </rPh>
    <phoneticPr fontId="4"/>
  </si>
  <si>
    <t>　 今回の例であれば、直接効果により⑤アルバイト人件費1.6百万円と、</t>
    <rPh sb="2" eb="4">
      <t>コンカイ</t>
    </rPh>
    <rPh sb="5" eb="6">
      <t>レイ</t>
    </rPh>
    <rPh sb="11" eb="13">
      <t>チョクセツ</t>
    </rPh>
    <rPh sb="13" eb="15">
      <t>コウカ</t>
    </rPh>
    <rPh sb="24" eb="27">
      <t>ジンケンヒ</t>
    </rPh>
    <rPh sb="30" eb="31">
      <t>ヒャク</t>
    </rPh>
    <rPh sb="31" eb="33">
      <t>マンエン</t>
    </rPh>
    <phoneticPr fontId="4"/>
  </si>
  <si>
    <t>雇用者所得</t>
    <rPh sb="0" eb="5">
      <t>コヨウシャショトク</t>
    </rPh>
    <phoneticPr fontId="4"/>
  </si>
  <si>
    <t>＜平均消費性向の選択＞</t>
    <rPh sb="1" eb="3">
      <t>ヘイキン</t>
    </rPh>
    <rPh sb="3" eb="5">
      <t>ショウヒ</t>
    </rPh>
    <rPh sb="5" eb="7">
      <t>セイコウ</t>
    </rPh>
    <rPh sb="8" eb="10">
      <t>センタク</t>
    </rPh>
    <phoneticPr fontId="4"/>
  </si>
  <si>
    <t>（「平均消費性向」＝「消費支出額」÷「可処分所得」）</t>
    <rPh sb="2" eb="8">
      <t>ヘイキンショウヒセイコウ</t>
    </rPh>
    <rPh sb="11" eb="13">
      <t>ショウヒ</t>
    </rPh>
    <rPh sb="13" eb="15">
      <t>シシュツ</t>
    </rPh>
    <rPh sb="15" eb="16">
      <t>ガク</t>
    </rPh>
    <rPh sb="19" eb="22">
      <t>カショブン</t>
    </rPh>
    <rPh sb="22" eb="24">
      <t>ショトク</t>
    </rPh>
    <phoneticPr fontId="4"/>
  </si>
  <si>
    <t>で選択します。</t>
    <phoneticPr fontId="4"/>
  </si>
  <si>
    <t>↓</t>
    <phoneticPr fontId="4"/>
  </si>
  <si>
    <t>「Ⅴ二次波及」シートへ</t>
    <rPh sb="2" eb="4">
      <t>ニジ</t>
    </rPh>
    <rPh sb="4" eb="6">
      <t>ハキュウ</t>
    </rPh>
    <phoneticPr fontId="4"/>
  </si>
  <si>
    <t>（L10セル）</t>
    <phoneticPr fontId="4"/>
  </si>
  <si>
    <t>消費支出</t>
    <rPh sb="0" eb="2">
      <t>ショウヒ</t>
    </rPh>
    <rPh sb="2" eb="4">
      <t>シシュツ</t>
    </rPh>
    <phoneticPr fontId="4"/>
  </si>
  <si>
    <t>可処分所得</t>
    <phoneticPr fontId="4"/>
  </si>
  <si>
    <t>　平均消費性向は、</t>
    <rPh sb="1" eb="7">
      <t>ヘイキンショウヒセイコウ</t>
    </rPh>
    <phoneticPr fontId="4"/>
  </si>
  <si>
    <t>平均
消費性向</t>
    <rPh sb="0" eb="2">
      <t>ヘイキン</t>
    </rPh>
    <rPh sb="3" eb="4">
      <t>ショウ</t>
    </rPh>
    <rPh sb="4" eb="5">
      <t>ヒ</t>
    </rPh>
    <rPh sb="5" eb="7">
      <t>セイコウ</t>
    </rPh>
    <phoneticPr fontId="4"/>
  </si>
  <si>
    <t>手順５</t>
    <rPh sb="0" eb="2">
      <t>テジュン</t>
    </rPh>
    <phoneticPr fontId="4"/>
  </si>
  <si>
    <t>この県産品の消費額に、逆行列係数を乗じて、生産波及効果（＝二次波及効果）を計算します。</t>
    <rPh sb="2" eb="5">
      <t>ケンサンヒン</t>
    </rPh>
    <rPh sb="6" eb="8">
      <t>ショウヒ</t>
    </rPh>
    <rPh sb="8" eb="9">
      <t>ガク</t>
    </rPh>
    <rPh sb="11" eb="16">
      <t>ギャクギョウレツケイスウ</t>
    </rPh>
    <rPh sb="17" eb="18">
      <t>ジョウ</t>
    </rPh>
    <rPh sb="21" eb="23">
      <t>セイサン</t>
    </rPh>
    <rPh sb="23" eb="25">
      <t>ハキュウ</t>
    </rPh>
    <rPh sb="25" eb="27">
      <t>コウカ</t>
    </rPh>
    <rPh sb="29" eb="33">
      <t>ニジハキュウ</t>
    </rPh>
    <rPh sb="33" eb="35">
      <t>コウカ</t>
    </rPh>
    <rPh sb="37" eb="39">
      <t>ケイサン</t>
    </rPh>
    <phoneticPr fontId="4"/>
  </si>
  <si>
    <r>
      <t>＜</t>
    </r>
    <r>
      <rPr>
        <b/>
        <u/>
        <sz val="10"/>
        <color theme="8" tint="-0.499984740745262"/>
        <rFont val="ＭＳ Ｐゴシック"/>
        <family val="3"/>
        <charset val="128"/>
      </rPr>
      <t>雇用者所得額の計算</t>
    </r>
    <r>
      <rPr>
        <b/>
        <sz val="10"/>
        <color theme="8" tint="-0.499984740745262"/>
        <rFont val="ＭＳ Ｐゴシック"/>
        <family val="3"/>
        <charset val="128"/>
      </rPr>
      <t>＞</t>
    </r>
    <rPh sb="1" eb="4">
      <t>コヨウシャ</t>
    </rPh>
    <rPh sb="4" eb="7">
      <t>ショトクガク</t>
    </rPh>
    <rPh sb="8" eb="10">
      <t>ケイサン</t>
    </rPh>
    <phoneticPr fontId="4"/>
  </si>
  <si>
    <r>
      <t>＜誘発</t>
    </r>
    <r>
      <rPr>
        <b/>
        <u/>
        <sz val="10"/>
        <color theme="8" tint="-0.499984740745262"/>
        <rFont val="ＭＳ Ｐゴシック"/>
        <family val="3"/>
        <charset val="128"/>
      </rPr>
      <t>雇用者数の計算</t>
    </r>
    <r>
      <rPr>
        <b/>
        <sz val="10"/>
        <color theme="8" tint="-0.499984740745262"/>
        <rFont val="ＭＳ Ｐゴシック"/>
        <family val="3"/>
        <charset val="128"/>
      </rPr>
      <t>＞</t>
    </r>
    <rPh sb="1" eb="3">
      <t>ユウハツ</t>
    </rPh>
    <rPh sb="3" eb="6">
      <t>コヨウシャ</t>
    </rPh>
    <rPh sb="6" eb="7">
      <t>スウ</t>
    </rPh>
    <rPh sb="8" eb="10">
      <t>ケイサン</t>
    </rPh>
    <phoneticPr fontId="4"/>
  </si>
  <si>
    <t>②「購入者価格」需要増加額（黄色セル）へ入力します。</t>
    <rPh sb="20" eb="22">
      <t>ニュウリョク</t>
    </rPh>
    <phoneticPr fontId="4"/>
  </si>
  <si>
    <r>
      <t>以上により、今回のイベントによる県内の「</t>
    </r>
    <r>
      <rPr>
        <b/>
        <sz val="11"/>
        <color theme="3"/>
        <rFont val="ＭＳ Ｐゴシック"/>
        <family val="3"/>
        <charset val="128"/>
      </rPr>
      <t>直接効果</t>
    </r>
    <r>
      <rPr>
        <sz val="11"/>
        <rFont val="ＭＳ Ｐゴシック"/>
        <family val="3"/>
        <charset val="128"/>
      </rPr>
      <t>」は、</t>
    </r>
    <rPh sb="0" eb="2">
      <t>イジョウ</t>
    </rPh>
    <rPh sb="6" eb="8">
      <t>コンカイ</t>
    </rPh>
    <rPh sb="16" eb="18">
      <t>ケンナイ</t>
    </rPh>
    <rPh sb="20" eb="22">
      <t>チョクセツ</t>
    </rPh>
    <rPh sb="22" eb="24">
      <t>コウカ</t>
    </rPh>
    <phoneticPr fontId="4"/>
  </si>
  <si>
    <r>
      <rPr>
        <b/>
        <u/>
        <sz val="11"/>
        <rFont val="ＭＳ Ｐゴシック"/>
        <family val="3"/>
        <charset val="128"/>
      </rPr>
      <t>⑩お土産代（果物）</t>
    </r>
    <r>
      <rPr>
        <sz val="11"/>
        <rFont val="ＭＳ Ｐゴシック"/>
        <family val="3"/>
        <charset val="128"/>
      </rPr>
      <t>は、③'県内産業への投入額　へ直接入力します。</t>
    </r>
    <rPh sb="2" eb="4">
      <t>ミヤゲ</t>
    </rPh>
    <rPh sb="4" eb="5">
      <t>ダイ</t>
    </rPh>
    <rPh sb="6" eb="8">
      <t>クダモノ</t>
    </rPh>
    <rPh sb="13" eb="15">
      <t>ケンナイ</t>
    </rPh>
    <rPh sb="15" eb="17">
      <t>サンギョウ</t>
    </rPh>
    <rPh sb="19" eb="21">
      <t>トウニュウ</t>
    </rPh>
    <rPh sb="21" eb="22">
      <t>ガク</t>
    </rPh>
    <rPh sb="24" eb="26">
      <t>チョクセツ</t>
    </rPh>
    <rPh sb="26" eb="28">
      <t>ニュウリョク</t>
    </rPh>
    <phoneticPr fontId="4"/>
  </si>
  <si>
    <t>　そこで、購入者価格で把握している額については、生産者価格へ変換する必要があります。</t>
    <rPh sb="5" eb="8">
      <t>コウニュウシャ</t>
    </rPh>
    <rPh sb="8" eb="10">
      <t>カカク</t>
    </rPh>
    <rPh sb="11" eb="13">
      <t>ハアク</t>
    </rPh>
    <rPh sb="17" eb="18">
      <t>ガク</t>
    </rPh>
    <rPh sb="24" eb="27">
      <t>セイサンシャ</t>
    </rPh>
    <rPh sb="27" eb="29">
      <t>カカク</t>
    </rPh>
    <rPh sb="30" eb="32">
      <t>ヘンカン</t>
    </rPh>
    <rPh sb="34" eb="36">
      <t>ヒツヨウ</t>
    </rPh>
    <phoneticPr fontId="4"/>
  </si>
  <si>
    <r>
      <t xml:space="preserve">  （購入者価格にはマージン</t>
    </r>
    <r>
      <rPr>
        <vertAlign val="superscript"/>
        <sz val="11"/>
        <rFont val="ＭＳ Ｐゴシック"/>
        <family val="3"/>
        <charset val="128"/>
      </rPr>
      <t>＊</t>
    </r>
    <r>
      <rPr>
        <sz val="11"/>
        <rFont val="ＭＳ Ｐゴシック"/>
        <family val="3"/>
        <charset val="128"/>
      </rPr>
      <t>が含まれているため）</t>
    </r>
    <phoneticPr fontId="4"/>
  </si>
  <si>
    <t>消費に使用される額を計算します。</t>
    <phoneticPr fontId="4"/>
  </si>
  <si>
    <t>　・来場者の支出額は、来場者へのアンケートによって算出しています。</t>
    <rPh sb="2" eb="5">
      <t>ライジョウシャ</t>
    </rPh>
    <rPh sb="6" eb="8">
      <t>シシュツ</t>
    </rPh>
    <rPh sb="8" eb="9">
      <t>ガク</t>
    </rPh>
    <rPh sb="11" eb="14">
      <t>ライジョウシャ</t>
    </rPh>
    <rPh sb="25" eb="27">
      <t>サンシュツ</t>
    </rPh>
    <phoneticPr fontId="4"/>
  </si>
  <si>
    <t>まず、購入者価格を生産者価格へ変換します。</t>
    <rPh sb="3" eb="6">
      <t>コウニュウシャ</t>
    </rPh>
    <rPh sb="6" eb="8">
      <t>カカク</t>
    </rPh>
    <rPh sb="9" eb="12">
      <t>セイサンシャ</t>
    </rPh>
    <rPh sb="12" eb="14">
      <t>カカク</t>
    </rPh>
    <rPh sb="15" eb="17">
      <t>ヘンカン</t>
    </rPh>
    <phoneticPr fontId="4"/>
  </si>
  <si>
    <t>次に、変換した生産者価格を入力します。</t>
    <rPh sb="0" eb="1">
      <t>ツギ</t>
    </rPh>
    <rPh sb="3" eb="5">
      <t>ヘンカン</t>
    </rPh>
    <rPh sb="7" eb="10">
      <t>セイサンシャ</t>
    </rPh>
    <rPh sb="10" eb="12">
      <t>カカク</t>
    </rPh>
    <rPh sb="13" eb="15">
      <t>ニュウリョク</t>
    </rPh>
    <phoneticPr fontId="4"/>
  </si>
  <si>
    <t>直接効果</t>
    <rPh sb="0" eb="4">
      <t>チョクセツコウカ</t>
    </rPh>
    <phoneticPr fontId="4"/>
  </si>
  <si>
    <t>一次波及効果</t>
    <rPh sb="0" eb="6">
      <t>イチジハキュウコウカ</t>
    </rPh>
    <phoneticPr fontId="4"/>
  </si>
  <si>
    <t>二次波及効果</t>
    <rPh sb="0" eb="6">
      <t>ニジハキュウコウカ</t>
    </rPh>
    <phoneticPr fontId="4"/>
  </si>
  <si>
    <t>総合効果（合計）</t>
    <rPh sb="0" eb="2">
      <t>ソウゴウ</t>
    </rPh>
    <rPh sb="2" eb="4">
      <t>コウカ</t>
    </rPh>
    <rPh sb="5" eb="7">
      <t>ゴウケイ</t>
    </rPh>
    <phoneticPr fontId="4"/>
  </si>
  <si>
    <t>＋）</t>
    <phoneticPr fontId="4"/>
  </si>
  <si>
    <t>最終結果が計算されます。</t>
    <rPh sb="0" eb="2">
      <t>サイシュウ</t>
    </rPh>
    <rPh sb="2" eb="4">
      <t>ケッカ</t>
    </rPh>
    <rPh sb="5" eb="7">
      <t>ケイサン</t>
    </rPh>
    <phoneticPr fontId="4"/>
  </si>
  <si>
    <t>新たな雇用者</t>
    <rPh sb="0" eb="1">
      <t>アラ</t>
    </rPh>
    <rPh sb="3" eb="6">
      <t>コヨウシャ</t>
    </rPh>
    <phoneticPr fontId="4"/>
  </si>
  <si>
    <t>　しかし、県産品かどうかを把握することは困難な場合が多いと考えられます。</t>
    <rPh sb="5" eb="8">
      <t>ケンサンヒン</t>
    </rPh>
    <rPh sb="13" eb="15">
      <t>ハアク</t>
    </rPh>
    <rPh sb="20" eb="22">
      <t>コンナン</t>
    </rPh>
    <rPh sb="23" eb="25">
      <t>バアイ</t>
    </rPh>
    <rPh sb="26" eb="27">
      <t>オオ</t>
    </rPh>
    <rPh sb="29" eb="30">
      <t>カンガ</t>
    </rPh>
    <phoneticPr fontId="4"/>
  </si>
  <si>
    <t>県産品かどうか</t>
    <rPh sb="0" eb="3">
      <t>ケンサンヒン</t>
    </rPh>
    <phoneticPr fontId="4"/>
  </si>
  <si>
    <t>生産者価格か、購入者価格か</t>
    <rPh sb="0" eb="3">
      <t>セイサンシャ</t>
    </rPh>
    <rPh sb="3" eb="5">
      <t>カカク</t>
    </rPh>
    <rPh sb="7" eb="10">
      <t>コウニュウシャ</t>
    </rPh>
    <rPh sb="10" eb="12">
      <t>カカク</t>
    </rPh>
    <phoneticPr fontId="4"/>
  </si>
  <si>
    <t>入力の際には以下の２点に注意が必要です。</t>
    <rPh sb="0" eb="2">
      <t>ニュウリョク</t>
    </rPh>
    <rPh sb="3" eb="4">
      <t>サイ</t>
    </rPh>
    <rPh sb="6" eb="8">
      <t>イカ</t>
    </rPh>
    <rPh sb="10" eb="11">
      <t>テン</t>
    </rPh>
    <rPh sb="12" eb="14">
      <t>チュウイ</t>
    </rPh>
    <rPh sb="15" eb="17">
      <t>ヒツヨウ</t>
    </rPh>
    <phoneticPr fontId="4"/>
  </si>
  <si>
    <t>　 この増産された食料品を生産するための原材料</t>
    <rPh sb="4" eb="6">
      <t>ゾウサン</t>
    </rPh>
    <rPh sb="9" eb="12">
      <t>ショクリョウヒン</t>
    </rPh>
    <rPh sb="13" eb="15">
      <t>セイサン</t>
    </rPh>
    <rPh sb="20" eb="23">
      <t>ゲンザイリョウ</t>
    </rPh>
    <phoneticPr fontId="4"/>
  </si>
  <si>
    <t>　（例えば、ワインであれば、原材料としてブドウやワイン瓶等）</t>
    <phoneticPr fontId="4"/>
  </si>
  <si>
    <t>　 も、その分生産されます。</t>
    <phoneticPr fontId="4"/>
  </si>
  <si>
    <t xml:space="preserve">   （例えば、ブドウであれば肥料、ワイン瓶であればガラスやコルク等）</t>
    <phoneticPr fontId="4"/>
  </si>
  <si>
    <t>　 最終的な波及効果は逆行列係数を使用して求めることができます。</t>
    <rPh sb="2" eb="5">
      <t>サイシュウテキ</t>
    </rPh>
    <rPh sb="6" eb="8">
      <t>ハキュウ</t>
    </rPh>
    <rPh sb="8" eb="10">
      <t>コウカ</t>
    </rPh>
    <rPh sb="11" eb="14">
      <t>ギャクギョウレツ</t>
    </rPh>
    <rPh sb="14" eb="16">
      <t>ケイスウ</t>
    </rPh>
    <rPh sb="17" eb="19">
      <t>シヨウ</t>
    </rPh>
    <rPh sb="21" eb="22">
      <t>モト</t>
    </rPh>
    <phoneticPr fontId="4"/>
  </si>
  <si>
    <t>　 さらに、この原材料を生産するためのさまざまな原材料</t>
    <rPh sb="8" eb="11">
      <t>ゲンザイリョウ</t>
    </rPh>
    <rPh sb="12" eb="14">
      <t>セイサン</t>
    </rPh>
    <rPh sb="24" eb="27">
      <t>ゲンザイリョウ</t>
    </rPh>
    <phoneticPr fontId="4"/>
  </si>
  <si>
    <r>
      <rPr>
        <b/>
        <sz val="11"/>
        <color theme="8" tint="-0.499984740745262"/>
        <rFont val="ＭＳ Ｐゴシック"/>
        <family val="3"/>
        <charset val="128"/>
      </rPr>
      <t>直接効果</t>
    </r>
    <r>
      <rPr>
        <sz val="11"/>
        <rFont val="ＭＳ Ｐゴシック"/>
        <family val="3"/>
        <charset val="128"/>
      </rPr>
      <t>、</t>
    </r>
    <r>
      <rPr>
        <b/>
        <sz val="11"/>
        <color theme="8" tint="-0.499984740745262"/>
        <rFont val="ＭＳ Ｐゴシック"/>
        <family val="3"/>
        <charset val="128"/>
      </rPr>
      <t>一次波及効果</t>
    </r>
    <r>
      <rPr>
        <sz val="11"/>
        <rFont val="ＭＳ Ｐゴシック"/>
        <family val="3"/>
        <charset val="128"/>
      </rPr>
      <t>、</t>
    </r>
    <r>
      <rPr>
        <b/>
        <sz val="11"/>
        <color theme="8" tint="-0.499984740745262"/>
        <rFont val="ＭＳ Ｐゴシック"/>
        <family val="3"/>
        <charset val="128"/>
      </rPr>
      <t>二次波及効果</t>
    </r>
    <r>
      <rPr>
        <sz val="11"/>
        <rFont val="ＭＳ Ｐゴシック"/>
        <family val="3"/>
        <charset val="128"/>
      </rPr>
      <t>の結果が【最終結果】シートへ自動入力されます。</t>
    </r>
    <rPh sb="0" eb="2">
      <t>チョクセツ</t>
    </rPh>
    <rPh sb="2" eb="4">
      <t>コウカ</t>
    </rPh>
    <rPh sb="5" eb="9">
      <t>イチジハキュウ</t>
    </rPh>
    <rPh sb="9" eb="11">
      <t>コウカ</t>
    </rPh>
    <rPh sb="12" eb="14">
      <t>ニジ</t>
    </rPh>
    <rPh sb="14" eb="16">
      <t>ハキュウ</t>
    </rPh>
    <rPh sb="16" eb="18">
      <t>コウカ</t>
    </rPh>
    <rPh sb="19" eb="21">
      <t>ケッカ</t>
    </rPh>
    <rPh sb="23" eb="25">
      <t>サイシュウ</t>
    </rPh>
    <rPh sb="25" eb="27">
      <t>ケッカ</t>
    </rPh>
    <rPh sb="32" eb="34">
      <t>ジドウ</t>
    </rPh>
    <rPh sb="34" eb="36">
      <t>ニュウリョク</t>
    </rPh>
    <phoneticPr fontId="4"/>
  </si>
  <si>
    <r>
      <rPr>
        <vertAlign val="superscript"/>
        <sz val="10"/>
        <color theme="0" tint="-0.499984740745262"/>
        <rFont val="ＭＳ Ｐゴシック"/>
        <family val="3"/>
        <charset val="128"/>
      </rPr>
      <t>＊</t>
    </r>
    <r>
      <rPr>
        <sz val="10"/>
        <color theme="0" tint="-0.499984740745262"/>
        <rFont val="ＭＳ Ｐゴシック"/>
        <family val="3"/>
        <charset val="128"/>
      </rPr>
      <t>購入するまでに加算された流通経費のことを指し、</t>
    </r>
    <rPh sb="1" eb="3">
      <t>コウニュウ</t>
    </rPh>
    <rPh sb="8" eb="10">
      <t>カサン</t>
    </rPh>
    <rPh sb="13" eb="15">
      <t>リュウツウ</t>
    </rPh>
    <rPh sb="15" eb="17">
      <t>ケイヒ</t>
    </rPh>
    <rPh sb="21" eb="22">
      <t>サ</t>
    </rPh>
    <phoneticPr fontId="4"/>
  </si>
  <si>
    <t>　県内で供給している財・サービスには、県外から仕入れてそのまま</t>
    <rPh sb="1" eb="3">
      <t>ケンナイ</t>
    </rPh>
    <rPh sb="4" eb="6">
      <t>キョウキュウ</t>
    </rPh>
    <rPh sb="10" eb="11">
      <t>ザイ</t>
    </rPh>
    <rPh sb="19" eb="20">
      <t>ケン</t>
    </rPh>
    <rPh sb="20" eb="21">
      <t>ガイ</t>
    </rPh>
    <rPh sb="23" eb="25">
      <t>シイ</t>
    </rPh>
    <phoneticPr fontId="4"/>
  </si>
  <si>
    <t>供給しているものも含まれています。</t>
    <phoneticPr fontId="4"/>
  </si>
  <si>
    <t>県外分を除いた額を算出します。</t>
    <phoneticPr fontId="4"/>
  </si>
  <si>
    <t>約</t>
    <rPh sb="0" eb="1">
      <t>ヤク</t>
    </rPh>
    <phoneticPr fontId="4"/>
  </si>
  <si>
    <t>万円</t>
    <rPh sb="0" eb="2">
      <t>マンエン</t>
    </rPh>
    <phoneticPr fontId="4"/>
  </si>
  <si>
    <t>今回の例では、山梨県内において</t>
    <rPh sb="0" eb="2">
      <t>コンカイ</t>
    </rPh>
    <rPh sb="3" eb="4">
      <t>レイ</t>
    </rPh>
    <rPh sb="7" eb="9">
      <t>ヤマナシ</t>
    </rPh>
    <rPh sb="9" eb="11">
      <t>ケンナイ</t>
    </rPh>
    <phoneticPr fontId="4"/>
  </si>
  <si>
    <t>と</t>
    <phoneticPr fontId="4"/>
  </si>
  <si>
    <t>　そこで、県産品であるか不明の場合は、部門ごとに県内自給率を乗じることで、</t>
    <rPh sb="5" eb="8">
      <t>ケンサンヒン</t>
    </rPh>
    <rPh sb="12" eb="14">
      <t>フメイ</t>
    </rPh>
    <rPh sb="15" eb="17">
      <t>バアイ</t>
    </rPh>
    <rPh sb="19" eb="21">
      <t>ブモン</t>
    </rPh>
    <rPh sb="24" eb="26">
      <t>ケンナイ</t>
    </rPh>
    <rPh sb="26" eb="29">
      <t>ジキュウリツ</t>
    </rPh>
    <rPh sb="30" eb="31">
      <t>ジョウ</t>
    </rPh>
    <phoneticPr fontId="4"/>
  </si>
  <si>
    <t>※ ただし、今回のような需要の増加が一時的なものである場合、</t>
    <rPh sb="6" eb="8">
      <t>コンカイ</t>
    </rPh>
    <rPh sb="12" eb="14">
      <t>ジュヨウ</t>
    </rPh>
    <rPh sb="15" eb="17">
      <t>ゾウカ</t>
    </rPh>
    <rPh sb="18" eb="21">
      <t>イチジテキ</t>
    </rPh>
    <rPh sb="27" eb="29">
      <t>バアイ</t>
    </rPh>
    <phoneticPr fontId="4"/>
  </si>
  <si>
    <t>　　新規に雇用するのではなく、時間外労働でまかなってしまう可能性もあるため、取扱には注意が必要です。</t>
    <rPh sb="29" eb="32">
      <t>カノウセイ</t>
    </rPh>
    <rPh sb="38" eb="40">
      <t>トリアツカイ</t>
    </rPh>
    <rPh sb="42" eb="44">
      <t>チュウイ</t>
    </rPh>
    <rPh sb="45" eb="47">
      <t>ヒツヨウ</t>
    </rPh>
    <phoneticPr fontId="4"/>
  </si>
  <si>
    <t>そこで、今回の例では、</t>
    <rPh sb="4" eb="6">
      <t>コンカイ</t>
    </rPh>
    <rPh sb="7" eb="8">
      <t>レイ</t>
    </rPh>
    <phoneticPr fontId="4"/>
  </si>
  <si>
    <t>(1)</t>
    <phoneticPr fontId="4"/>
  </si>
  <si>
    <t>(2)</t>
  </si>
  <si>
    <r>
      <t>　⑩お土産代（果物）は「</t>
    </r>
    <r>
      <rPr>
        <b/>
        <u/>
        <sz val="11"/>
        <color rgb="FFFF66CC"/>
        <rFont val="ＭＳ Ｐゴシック"/>
        <family val="3"/>
        <charset val="128"/>
      </rPr>
      <t>すべて山梨県産のモモ</t>
    </r>
    <r>
      <rPr>
        <sz val="11"/>
        <rFont val="ＭＳ Ｐゴシック"/>
        <family val="3"/>
        <charset val="128"/>
      </rPr>
      <t>」 を購入した（他の部門は県産品であるか不明とします）</t>
    </r>
    <rPh sb="25" eb="27">
      <t>コウニュウ</t>
    </rPh>
    <phoneticPr fontId="4"/>
  </si>
  <si>
    <t>として、計算します。</t>
    <rPh sb="4" eb="6">
      <t>ケイサン</t>
    </rPh>
    <phoneticPr fontId="4"/>
  </si>
  <si>
    <r>
      <t>　すべて「</t>
    </r>
    <r>
      <rPr>
        <b/>
        <u/>
        <sz val="11"/>
        <color theme="8" tint="-0.499984740745262"/>
        <rFont val="ＭＳ Ｐゴシック"/>
        <family val="3"/>
        <charset val="128"/>
      </rPr>
      <t>購入者価格</t>
    </r>
    <r>
      <rPr>
        <sz val="11"/>
        <rFont val="ＭＳ Ｐゴシック"/>
        <family val="3"/>
        <charset val="128"/>
      </rPr>
      <t>」</t>
    </r>
    <rPh sb="5" eb="8">
      <t>コウニュウシャ</t>
    </rPh>
    <rPh sb="8" eb="10">
      <t>カカク</t>
    </rPh>
    <phoneticPr fontId="4"/>
  </si>
  <si>
    <t>　産業連関表では、おもに「県内」における波及効果を測定するため、</t>
    <rPh sb="1" eb="6">
      <t>サンギョウレンカンヒョウ</t>
    </rPh>
    <rPh sb="13" eb="15">
      <t>ケンナイ</t>
    </rPh>
    <rPh sb="20" eb="22">
      <t>ハキュウ</t>
    </rPh>
    <rPh sb="22" eb="24">
      <t>コウカ</t>
    </rPh>
    <rPh sb="25" eb="27">
      <t>ソクテイ</t>
    </rPh>
    <phoneticPr fontId="4"/>
  </si>
  <si>
    <t>が誘発された、と計算されました。</t>
    <rPh sb="1" eb="3">
      <t>ユウハツ</t>
    </rPh>
    <rPh sb="8" eb="10">
      <t>ケイサン</t>
    </rPh>
    <phoneticPr fontId="4"/>
  </si>
  <si>
    <t>産業連関表に対応する部門（37部門）に割り振ります。</t>
    <rPh sb="0" eb="5">
      <t>サンギョウレンカンヒョウ</t>
    </rPh>
    <rPh sb="6" eb="8">
      <t>タイオウ</t>
    </rPh>
    <rPh sb="10" eb="12">
      <t>ブモン</t>
    </rPh>
    <rPh sb="15" eb="17">
      <t>ブモン</t>
    </rPh>
    <rPh sb="19" eb="20">
      <t>ワ</t>
    </rPh>
    <rPh sb="21" eb="22">
      <t>フ</t>
    </rPh>
    <phoneticPr fontId="4"/>
  </si>
  <si>
    <t>統合大分類　（37部門）</t>
    <rPh sb="0" eb="2">
      <t>トウゴウ</t>
    </rPh>
    <rPh sb="2" eb="5">
      <t>ダイブンルイ</t>
    </rPh>
    <rPh sb="9" eb="11">
      <t>ブモン</t>
    </rPh>
    <phoneticPr fontId="44"/>
  </si>
  <si>
    <t>分類コード</t>
    <rPh sb="0" eb="2">
      <t>ブンルイ</t>
    </rPh>
    <phoneticPr fontId="8"/>
  </si>
  <si>
    <t>部　門　名</t>
    <rPh sb="0" eb="1">
      <t>ブ</t>
    </rPh>
    <rPh sb="2" eb="3">
      <t>モン</t>
    </rPh>
    <rPh sb="4" eb="5">
      <t>メイ</t>
    </rPh>
    <phoneticPr fontId="8"/>
  </si>
  <si>
    <t>分類
コード</t>
    <rPh sb="0" eb="2">
      <t>ブンルイ</t>
    </rPh>
    <phoneticPr fontId="8"/>
  </si>
  <si>
    <t>列部門</t>
    <rPh sb="0" eb="1">
      <t>レツ</t>
    </rPh>
    <rPh sb="1" eb="3">
      <t>ブモン</t>
    </rPh>
    <phoneticPr fontId="8"/>
  </si>
  <si>
    <t>行部門</t>
    <rPh sb="0" eb="1">
      <t>ギョウ</t>
    </rPh>
    <rPh sb="1" eb="3">
      <t>ブモン</t>
    </rPh>
    <phoneticPr fontId="8"/>
  </si>
  <si>
    <t>0111</t>
  </si>
  <si>
    <t>米</t>
    <rPh sb="0" eb="1">
      <t>コメ</t>
    </rPh>
    <phoneticPr fontId="44"/>
  </si>
  <si>
    <t>穀類</t>
  </si>
  <si>
    <t>011</t>
  </si>
  <si>
    <t>耕種農業</t>
  </si>
  <si>
    <t>農林漁業</t>
    <phoneticPr fontId="44"/>
  </si>
  <si>
    <t>0111</t>
    <phoneticPr fontId="8"/>
  </si>
  <si>
    <t>011</t>
    <phoneticPr fontId="8"/>
  </si>
  <si>
    <t>米</t>
    <rPh sb="0" eb="1">
      <t>コメ</t>
    </rPh>
    <phoneticPr fontId="8"/>
  </si>
  <si>
    <t>012</t>
  </si>
  <si>
    <t>稲わら</t>
    <rPh sb="0" eb="1">
      <t>イナ</t>
    </rPh>
    <phoneticPr fontId="44"/>
  </si>
  <si>
    <t>0111</t>
    <phoneticPr fontId="44"/>
  </si>
  <si>
    <t>02</t>
  </si>
  <si>
    <t>麦類</t>
    <rPh sb="0" eb="2">
      <t>ムギルイ</t>
    </rPh>
    <phoneticPr fontId="44"/>
  </si>
  <si>
    <t>021</t>
  </si>
  <si>
    <t>0112</t>
  </si>
  <si>
    <t>いも類</t>
  </si>
  <si>
    <t>いも・豆類</t>
  </si>
  <si>
    <t>豆類</t>
    <phoneticPr fontId="44"/>
  </si>
  <si>
    <t>0113</t>
  </si>
  <si>
    <t>001</t>
  </si>
  <si>
    <t>野菜</t>
  </si>
  <si>
    <t>0114</t>
  </si>
  <si>
    <t>011</t>
    <phoneticPr fontId="44"/>
  </si>
  <si>
    <t>果実</t>
  </si>
  <si>
    <t>0115</t>
  </si>
  <si>
    <t>砂糖原料作物</t>
  </si>
  <si>
    <t>その他の食用作物</t>
  </si>
  <si>
    <t>飲料用作物</t>
  </si>
  <si>
    <t>09</t>
  </si>
  <si>
    <t>その他の食用耕種作物</t>
  </si>
  <si>
    <t>091</t>
  </si>
  <si>
    <t>099</t>
  </si>
  <si>
    <t>0116</t>
  </si>
  <si>
    <t>飼料作物</t>
  </si>
  <si>
    <t>非食用作物</t>
  </si>
  <si>
    <t>種苗</t>
  </si>
  <si>
    <t>03</t>
  </si>
  <si>
    <t>031</t>
  </si>
  <si>
    <t>花き・花木類</t>
  </si>
  <si>
    <t>その他の非食用耕種作物</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</si>
  <si>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</si>
  <si>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</si>
  <si>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</si>
  <si>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</si>
  <si>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</si>
  <si>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44"/>
  </si>
  <si>
    <t>0121</t>
  </si>
  <si>
    <t>酪農</t>
  </si>
  <si>
    <t>畜産</t>
  </si>
  <si>
    <t>生乳</t>
    <phoneticPr fontId="44"/>
  </si>
  <si>
    <t>019</t>
  </si>
  <si>
    <t>その他の酪農生産物</t>
  </si>
  <si>
    <t>02</t>
    <phoneticPr fontId="44"/>
  </si>
  <si>
    <t>021</t>
    <phoneticPr fontId="44"/>
  </si>
  <si>
    <t>肉用牛</t>
  </si>
  <si>
    <t>03</t>
    <phoneticPr fontId="44"/>
  </si>
  <si>
    <t>031</t>
    <phoneticPr fontId="44"/>
  </si>
  <si>
    <t>豚</t>
  </si>
  <si>
    <t>04</t>
    <phoneticPr fontId="44"/>
  </si>
  <si>
    <t>041</t>
    <phoneticPr fontId="44"/>
  </si>
  <si>
    <t>鶏卵</t>
  </si>
  <si>
    <t>05</t>
    <phoneticPr fontId="44"/>
  </si>
  <si>
    <t>051</t>
    <phoneticPr fontId="44"/>
  </si>
  <si>
    <t>肉鶏</t>
  </si>
  <si>
    <t>099</t>
    <phoneticPr fontId="44"/>
  </si>
  <si>
    <t>その他の畜産</t>
  </si>
  <si>
    <t>0131</t>
  </si>
  <si>
    <t>獣医業</t>
  </si>
  <si>
    <t>農業サービス</t>
  </si>
  <si>
    <t>013</t>
  </si>
  <si>
    <t>0151</t>
    <phoneticPr fontId="8"/>
  </si>
  <si>
    <t>育林</t>
  </si>
  <si>
    <t>0151</t>
  </si>
  <si>
    <t>015</t>
  </si>
  <si>
    <t>林業</t>
  </si>
  <si>
    <t>0152</t>
    <phoneticPr fontId="8"/>
  </si>
  <si>
    <t>0152</t>
  </si>
  <si>
    <t>素材</t>
  </si>
  <si>
    <t>0153</t>
    <phoneticPr fontId="8"/>
  </si>
  <si>
    <t>特用林産物（狩猟業を含む。）</t>
    <phoneticPr fontId="44"/>
  </si>
  <si>
    <t>0153</t>
  </si>
  <si>
    <t>特用林産物</t>
  </si>
  <si>
    <t>0171</t>
    <phoneticPr fontId="8"/>
  </si>
  <si>
    <t>海面漁業</t>
    <rPh sb="0" eb="2">
      <t>カイメン</t>
    </rPh>
    <rPh sb="2" eb="4">
      <t>ギョギョウ</t>
    </rPh>
    <phoneticPr fontId="44"/>
  </si>
  <si>
    <t>0171</t>
  </si>
  <si>
    <t>海面漁業</t>
  </si>
  <si>
    <t>017</t>
  </si>
  <si>
    <t>漁業</t>
  </si>
  <si>
    <t>海面養殖業</t>
  </si>
  <si>
    <t>0172</t>
    <phoneticPr fontId="8"/>
  </si>
  <si>
    <t>内水面漁業・養殖業</t>
  </si>
  <si>
    <t>0172</t>
  </si>
  <si>
    <t>内水面漁業</t>
  </si>
  <si>
    <t>内水面養殖業</t>
  </si>
  <si>
    <t>0611</t>
    <phoneticPr fontId="8"/>
  </si>
  <si>
    <t>石炭・原油・天然ガス</t>
    <phoneticPr fontId="8"/>
  </si>
  <si>
    <t>0611</t>
  </si>
  <si>
    <t>石炭・原油・天然ガス</t>
  </si>
  <si>
    <t>061</t>
  </si>
  <si>
    <t>石炭</t>
    <rPh sb="0" eb="2">
      <t>セキタン</t>
    </rPh>
    <phoneticPr fontId="8"/>
  </si>
  <si>
    <t>012</t>
    <phoneticPr fontId="8"/>
  </si>
  <si>
    <t>原油</t>
  </si>
  <si>
    <t>013</t>
    <phoneticPr fontId="8"/>
  </si>
  <si>
    <t>天然ガス</t>
  </si>
  <si>
    <t>0621</t>
    <phoneticPr fontId="8"/>
  </si>
  <si>
    <t>砂利・採石</t>
    <phoneticPr fontId="8"/>
  </si>
  <si>
    <t>0621</t>
  </si>
  <si>
    <t>062</t>
  </si>
  <si>
    <t>その他の鉱業</t>
  </si>
  <si>
    <t>0629</t>
    <phoneticPr fontId="8"/>
  </si>
  <si>
    <t>09</t>
    <phoneticPr fontId="8"/>
  </si>
  <si>
    <t>その他の鉱物</t>
    <rPh sb="2" eb="3">
      <t>タ</t>
    </rPh>
    <rPh sb="4" eb="6">
      <t>コウブツ</t>
    </rPh>
    <phoneticPr fontId="8"/>
  </si>
  <si>
    <t>0629</t>
  </si>
  <si>
    <t>その他の鉱物</t>
  </si>
  <si>
    <t>鉄鉱石</t>
  </si>
  <si>
    <t>非鉄金属鉱物</t>
  </si>
  <si>
    <t>石灰石</t>
  </si>
  <si>
    <t>094</t>
  </si>
  <si>
    <t>窯業原料鉱物（石灰石を除く。）</t>
    <rPh sb="7" eb="10">
      <t>セッカイセキ</t>
    </rPh>
    <rPh sb="11" eb="12">
      <t>ノゾ</t>
    </rPh>
    <phoneticPr fontId="8"/>
  </si>
  <si>
    <t>他に分類されない鉱物</t>
    <rPh sb="0" eb="1">
      <t>タ</t>
    </rPh>
    <rPh sb="2" eb="4">
      <t>ブンルイ</t>
    </rPh>
    <phoneticPr fontId="8"/>
  </si>
  <si>
    <t>1111</t>
  </si>
  <si>
    <t>食肉</t>
    <rPh sb="0" eb="2">
      <t>ショクニク</t>
    </rPh>
    <phoneticPr fontId="44"/>
  </si>
  <si>
    <t>畜産食料品</t>
  </si>
  <si>
    <t>111</t>
  </si>
  <si>
    <t>食料品</t>
  </si>
  <si>
    <t>飲食料品</t>
    <phoneticPr fontId="44"/>
  </si>
  <si>
    <t>014</t>
  </si>
  <si>
    <t>1111</t>
    <phoneticPr fontId="44"/>
  </si>
  <si>
    <t>02</t>
    <phoneticPr fontId="8"/>
  </si>
  <si>
    <t>酪農品</t>
  </si>
  <si>
    <t>021</t>
    <phoneticPr fontId="8"/>
  </si>
  <si>
    <t>09</t>
    <phoneticPr fontId="44"/>
  </si>
  <si>
    <t>その他の畜産食料品</t>
  </si>
  <si>
    <t>1112</t>
    <phoneticPr fontId="44"/>
  </si>
  <si>
    <t>1112</t>
  </si>
  <si>
    <t>冷凍魚介類</t>
  </si>
  <si>
    <t>水産食料品</t>
  </si>
  <si>
    <t>塩・干・くん製品</t>
  </si>
  <si>
    <t>水産びん・かん詰</t>
  </si>
  <si>
    <t>04</t>
  </si>
  <si>
    <t>041</t>
  </si>
  <si>
    <t>ねり製品</t>
  </si>
  <si>
    <t>その他の水産食料品</t>
    <rPh sb="6" eb="9">
      <t>ショクリョウヒン</t>
    </rPh>
    <phoneticPr fontId="44"/>
  </si>
  <si>
    <t>1113</t>
    <phoneticPr fontId="44"/>
  </si>
  <si>
    <t>精穀</t>
  </si>
  <si>
    <t>1113</t>
  </si>
  <si>
    <t>精穀・製粉</t>
  </si>
  <si>
    <t>111</t>
    <phoneticPr fontId="8"/>
  </si>
  <si>
    <t>（続き）食料品</t>
    <rPh sb="1" eb="2">
      <t>ツヅ</t>
    </rPh>
    <rPh sb="4" eb="7">
      <t>ショクリョウヒン</t>
    </rPh>
    <phoneticPr fontId="44"/>
  </si>
  <si>
    <t>製粉</t>
  </si>
  <si>
    <t>1114</t>
    <phoneticPr fontId="44"/>
  </si>
  <si>
    <t>1114</t>
  </si>
  <si>
    <t>めん類</t>
  </si>
  <si>
    <t>めん・パン・菓子類</t>
  </si>
  <si>
    <t>パン類</t>
  </si>
  <si>
    <t>菓子類</t>
  </si>
  <si>
    <t>1115</t>
    <phoneticPr fontId="44"/>
  </si>
  <si>
    <t>農産保存食料品</t>
    <phoneticPr fontId="44"/>
  </si>
  <si>
    <t>1115</t>
  </si>
  <si>
    <t>農産保存食料品</t>
  </si>
  <si>
    <t>1116</t>
    <phoneticPr fontId="44"/>
  </si>
  <si>
    <t>砂糖</t>
    <phoneticPr fontId="44"/>
  </si>
  <si>
    <t>1116</t>
  </si>
  <si>
    <t>砂糖・油脂・調味料類</t>
  </si>
  <si>
    <t>でん粉</t>
  </si>
  <si>
    <t>ぶどう糖・水あめ・異性化糖</t>
  </si>
  <si>
    <t>動植物油脂</t>
    <rPh sb="0" eb="1">
      <t>ウゴ</t>
    </rPh>
    <phoneticPr fontId="44"/>
  </si>
  <si>
    <t>植物油脂</t>
  </si>
  <si>
    <t>042</t>
    <phoneticPr fontId="44"/>
  </si>
  <si>
    <t>動物油脂</t>
    <rPh sb="0" eb="2">
      <t>ドウブツ</t>
    </rPh>
    <rPh sb="2" eb="4">
      <t>ユシ</t>
    </rPh>
    <phoneticPr fontId="44"/>
  </si>
  <si>
    <t>043</t>
    <phoneticPr fontId="44"/>
  </si>
  <si>
    <t>加工油脂</t>
  </si>
  <si>
    <t>044</t>
    <phoneticPr fontId="44"/>
  </si>
  <si>
    <t>植物原油かす</t>
  </si>
  <si>
    <t>05</t>
    <phoneticPr fontId="8"/>
  </si>
  <si>
    <t>051</t>
    <phoneticPr fontId="8"/>
  </si>
  <si>
    <t>調味料</t>
  </si>
  <si>
    <t>1119</t>
  </si>
  <si>
    <t>冷凍調理食品</t>
  </si>
  <si>
    <t>その他の食料品</t>
  </si>
  <si>
    <t>レトルト食品</t>
  </si>
  <si>
    <t>そう菜・すし・弁当</t>
  </si>
  <si>
    <t>1121</t>
  </si>
  <si>
    <t>清酒</t>
  </si>
  <si>
    <t>酒類</t>
  </si>
  <si>
    <t>112</t>
  </si>
  <si>
    <t>飲料</t>
  </si>
  <si>
    <t>ビール類</t>
    <rPh sb="3" eb="4">
      <t>ルイ</t>
    </rPh>
    <phoneticPr fontId="8"/>
  </si>
  <si>
    <t>03</t>
    <phoneticPr fontId="8"/>
  </si>
  <si>
    <t>031</t>
    <phoneticPr fontId="8"/>
  </si>
  <si>
    <t>ウイスキー類</t>
    <phoneticPr fontId="44"/>
  </si>
  <si>
    <t>その他の酒類</t>
  </si>
  <si>
    <t>1129</t>
  </si>
  <si>
    <t>茶・コーヒー</t>
  </si>
  <si>
    <t>その他の飲料</t>
  </si>
  <si>
    <t>清涼飲料</t>
  </si>
  <si>
    <t>製氷</t>
  </si>
  <si>
    <t>1131</t>
  </si>
  <si>
    <t>飼料</t>
  </si>
  <si>
    <t>飼料・有機質肥料（別掲を除く。）</t>
  </si>
  <si>
    <t>113</t>
  </si>
  <si>
    <t>有機質肥料（別掲を除く。）</t>
    <phoneticPr fontId="44"/>
  </si>
  <si>
    <t>1141</t>
  </si>
  <si>
    <t>たばこ</t>
  </si>
  <si>
    <t>114</t>
  </si>
  <si>
    <t>1511</t>
    <phoneticPr fontId="8"/>
  </si>
  <si>
    <t>1511</t>
  </si>
  <si>
    <t>紡績糸</t>
    <phoneticPr fontId="8"/>
  </si>
  <si>
    <t>紡績糸</t>
    <rPh sb="2" eb="3">
      <t>イト</t>
    </rPh>
    <phoneticPr fontId="44"/>
  </si>
  <si>
    <t>151</t>
  </si>
  <si>
    <t>繊維工業製品</t>
  </si>
  <si>
    <t>1512</t>
  </si>
  <si>
    <t>綿・スフ織物（合繊短繊維織物を含む。）</t>
    <phoneticPr fontId="44"/>
  </si>
  <si>
    <t>織物</t>
  </si>
  <si>
    <t>絹・人絹織物（合繊長繊維織物を含む。）</t>
    <phoneticPr fontId="44"/>
  </si>
  <si>
    <t>その他の織物</t>
    <phoneticPr fontId="44"/>
  </si>
  <si>
    <t>1513</t>
  </si>
  <si>
    <t>ニット生地</t>
  </si>
  <si>
    <t>1514</t>
  </si>
  <si>
    <t>染色整理</t>
  </si>
  <si>
    <t>1519</t>
    <phoneticPr fontId="8"/>
  </si>
  <si>
    <t>その他の繊維工業製品</t>
  </si>
  <si>
    <t>1519</t>
  </si>
  <si>
    <t>1521</t>
  </si>
  <si>
    <t>織物製衣服</t>
  </si>
  <si>
    <t>織物製・ニット製衣服</t>
  </si>
  <si>
    <t>152</t>
  </si>
  <si>
    <t>衣服・その他の繊維既製品</t>
  </si>
  <si>
    <t>ニット製衣服</t>
  </si>
  <si>
    <t>1522</t>
  </si>
  <si>
    <t>099</t>
    <phoneticPr fontId="8"/>
  </si>
  <si>
    <t>その他の衣服・身の回り品</t>
  </si>
  <si>
    <t>1529</t>
  </si>
  <si>
    <t>寝具</t>
  </si>
  <si>
    <t>その他の繊維既製品</t>
  </si>
  <si>
    <t>1529</t>
    <phoneticPr fontId="8"/>
  </si>
  <si>
    <t>じゅうたん・床敷物</t>
  </si>
  <si>
    <t>1611</t>
  </si>
  <si>
    <t>製材</t>
  </si>
  <si>
    <t>木材</t>
  </si>
  <si>
    <t>161</t>
  </si>
  <si>
    <t>木材・木製品</t>
  </si>
  <si>
    <t>合板・集成材</t>
    <rPh sb="3" eb="6">
      <t>シュウセイザイ</t>
    </rPh>
    <phoneticPr fontId="44"/>
  </si>
  <si>
    <t>木材チップ</t>
  </si>
  <si>
    <t>1619</t>
  </si>
  <si>
    <t>その他の木製品</t>
  </si>
  <si>
    <t>1621</t>
    <phoneticPr fontId="8"/>
  </si>
  <si>
    <t>木製家具</t>
    <phoneticPr fontId="8"/>
  </si>
  <si>
    <t>1621</t>
  </si>
  <si>
    <t>家具・装備品</t>
  </si>
  <si>
    <t>162</t>
  </si>
  <si>
    <t>金属製家具</t>
    <phoneticPr fontId="8"/>
  </si>
  <si>
    <t>木製建具</t>
  </si>
  <si>
    <t>その他の家具・装備品</t>
    <rPh sb="2" eb="3">
      <t>タ</t>
    </rPh>
    <phoneticPr fontId="8"/>
  </si>
  <si>
    <t>1631</t>
    <phoneticPr fontId="8"/>
  </si>
  <si>
    <t>パルプ</t>
  </si>
  <si>
    <t>1631</t>
  </si>
  <si>
    <t>163</t>
  </si>
  <si>
    <t>パルプ・紙・板紙・加工紙</t>
  </si>
  <si>
    <t>021P</t>
    <phoneticPr fontId="8"/>
  </si>
  <si>
    <t>古紙</t>
  </si>
  <si>
    <t>1632</t>
    <phoneticPr fontId="8"/>
  </si>
  <si>
    <t>洋紙・和紙</t>
  </si>
  <si>
    <t>1632</t>
  </si>
  <si>
    <t>紙・板紙</t>
  </si>
  <si>
    <t>板紙</t>
  </si>
  <si>
    <t>1633</t>
    <phoneticPr fontId="8"/>
  </si>
  <si>
    <t>段ボール</t>
  </si>
  <si>
    <t>加工紙</t>
    <rPh sb="0" eb="2">
      <t>カコウ</t>
    </rPh>
    <rPh sb="2" eb="3">
      <t>カミ</t>
    </rPh>
    <phoneticPr fontId="44"/>
  </si>
  <si>
    <t>塗工紙・建設用加工紙</t>
  </si>
  <si>
    <t>1641</t>
    <phoneticPr fontId="8"/>
  </si>
  <si>
    <t>段ボール箱</t>
  </si>
  <si>
    <t>1641</t>
  </si>
  <si>
    <t>紙製容器</t>
  </si>
  <si>
    <t>164</t>
  </si>
  <si>
    <t>紙加工品</t>
  </si>
  <si>
    <t>その他の紙製容器</t>
  </si>
  <si>
    <t>1649</t>
    <phoneticPr fontId="44"/>
  </si>
  <si>
    <t>01</t>
    <phoneticPr fontId="44"/>
  </si>
  <si>
    <t>1649</t>
    <phoneticPr fontId="8"/>
  </si>
  <si>
    <t>紙製衛生材料・用品</t>
    <phoneticPr fontId="44"/>
  </si>
  <si>
    <t>1649</t>
  </si>
  <si>
    <t>その他の紙加工品</t>
  </si>
  <si>
    <t>その他のパルプ・紙・紙加工品</t>
    <rPh sb="2" eb="3">
      <t>タ</t>
    </rPh>
    <rPh sb="8" eb="9">
      <t>カミ</t>
    </rPh>
    <rPh sb="10" eb="11">
      <t>カミ</t>
    </rPh>
    <rPh sb="11" eb="14">
      <t>カコウヒン</t>
    </rPh>
    <phoneticPr fontId="8"/>
  </si>
  <si>
    <t>1911</t>
  </si>
  <si>
    <t>印刷・製版・製本</t>
  </si>
  <si>
    <t>191</t>
  </si>
  <si>
    <t>39</t>
    <phoneticPr fontId="8"/>
  </si>
  <si>
    <t>2011</t>
  </si>
  <si>
    <t>化学肥料</t>
  </si>
  <si>
    <t>201</t>
  </si>
  <si>
    <t>2021</t>
  </si>
  <si>
    <t>ソーダ工業製品</t>
  </si>
  <si>
    <t>202</t>
  </si>
  <si>
    <t>無機化学工業製品</t>
  </si>
  <si>
    <t>2029</t>
  </si>
  <si>
    <t>無機顔料</t>
  </si>
  <si>
    <t>その他の無機化学工業製品</t>
  </si>
  <si>
    <t>（続き）無機化学工業製品</t>
    <rPh sb="1" eb="2">
      <t>ツヅ</t>
    </rPh>
    <phoneticPr fontId="44"/>
  </si>
  <si>
    <t>圧縮ガス・液化ガス</t>
  </si>
  <si>
    <t>塩</t>
  </si>
  <si>
    <t>原塩</t>
  </si>
  <si>
    <t>032</t>
  </si>
  <si>
    <t>2031</t>
  </si>
  <si>
    <t>石油化学基礎製品</t>
  </si>
  <si>
    <t>石油化学系基礎製品</t>
    <phoneticPr fontId="44"/>
  </si>
  <si>
    <t>203</t>
  </si>
  <si>
    <t>石油化学系芳香族製品</t>
  </si>
  <si>
    <t>2041</t>
  </si>
  <si>
    <t>脂肪族中間物</t>
  </si>
  <si>
    <t>脂肪族中間物・環式中間物・合成染料・有機顔料</t>
    <phoneticPr fontId="44"/>
  </si>
  <si>
    <t>204</t>
  </si>
  <si>
    <t>有機化学工業製品（石油化学系基礎製品・合成樹脂を除く。）</t>
    <phoneticPr fontId="44"/>
  </si>
  <si>
    <t>016</t>
  </si>
  <si>
    <t>2041</t>
    <phoneticPr fontId="8"/>
  </si>
  <si>
    <t>環式中間物・合成染料・有機顔料</t>
    <rPh sb="6" eb="8">
      <t>ゴウセイ</t>
    </rPh>
    <rPh sb="8" eb="10">
      <t>センリョウ</t>
    </rPh>
    <rPh sb="11" eb="13">
      <t>ユウキ</t>
    </rPh>
    <rPh sb="13" eb="15">
      <t>ガンリョウ</t>
    </rPh>
    <phoneticPr fontId="44"/>
  </si>
  <si>
    <t>2042</t>
    <phoneticPr fontId="8"/>
  </si>
  <si>
    <t>合成ゴム</t>
  </si>
  <si>
    <t>2042</t>
  </si>
  <si>
    <t>2049</t>
    <phoneticPr fontId="8"/>
  </si>
  <si>
    <t>メタン誘導品</t>
  </si>
  <si>
    <t>2049</t>
  </si>
  <si>
    <t>その他の有機化学工業製品</t>
  </si>
  <si>
    <t>可塑剤</t>
  </si>
  <si>
    <t>2051</t>
    <phoneticPr fontId="8"/>
  </si>
  <si>
    <t>熱硬化性樹脂</t>
  </si>
  <si>
    <t>2051</t>
  </si>
  <si>
    <t>合成樹脂</t>
  </si>
  <si>
    <t>205</t>
  </si>
  <si>
    <t>熱可塑性樹脂</t>
  </si>
  <si>
    <t>高機能性樹脂</t>
  </si>
  <si>
    <t>その他の合成樹脂</t>
  </si>
  <si>
    <t>2061</t>
    <phoneticPr fontId="8"/>
  </si>
  <si>
    <t>化学繊維</t>
    <rPh sb="0" eb="2">
      <t>カガク</t>
    </rPh>
    <rPh sb="2" eb="4">
      <t>センイ</t>
    </rPh>
    <phoneticPr fontId="44"/>
  </si>
  <si>
    <t>2061</t>
  </si>
  <si>
    <t>化学繊維</t>
  </si>
  <si>
    <t>206</t>
  </si>
  <si>
    <t>2071</t>
    <phoneticPr fontId="8"/>
  </si>
  <si>
    <t>医薬品</t>
  </si>
  <si>
    <t>2071</t>
  </si>
  <si>
    <t>207</t>
  </si>
  <si>
    <t>2081</t>
    <phoneticPr fontId="8"/>
  </si>
  <si>
    <t>油脂加工製品・界面活性剤</t>
    <phoneticPr fontId="8"/>
  </si>
  <si>
    <t>2081</t>
  </si>
  <si>
    <t>油脂加工製品・界面活性剤</t>
  </si>
  <si>
    <t>208</t>
  </si>
  <si>
    <t>化学最終製品（医薬品を除く。）</t>
  </si>
  <si>
    <t>油脂加工製品</t>
    <phoneticPr fontId="8"/>
  </si>
  <si>
    <t>石けん・合成洗剤</t>
  </si>
  <si>
    <t>界面活性剤（石けん・合成洗剤を除く。）</t>
    <phoneticPr fontId="44"/>
  </si>
  <si>
    <t>2082</t>
    <phoneticPr fontId="44"/>
  </si>
  <si>
    <t>化粧品・歯磨</t>
  </si>
  <si>
    <t>2082</t>
  </si>
  <si>
    <t>2083</t>
    <phoneticPr fontId="8"/>
  </si>
  <si>
    <t>塗料</t>
  </si>
  <si>
    <t>2083</t>
  </si>
  <si>
    <t>塗料・印刷インキ</t>
  </si>
  <si>
    <t>印刷インキ</t>
    <phoneticPr fontId="8"/>
  </si>
  <si>
    <t>2084</t>
    <phoneticPr fontId="8"/>
  </si>
  <si>
    <t>農薬</t>
  </si>
  <si>
    <t>2084</t>
  </si>
  <si>
    <t>2089</t>
    <phoneticPr fontId="8"/>
  </si>
  <si>
    <t>ゼラチン・接着剤</t>
  </si>
  <si>
    <t>2089</t>
  </si>
  <si>
    <t>その他の化学最終製品</t>
  </si>
  <si>
    <t>写真感光材料</t>
  </si>
  <si>
    <t>触媒</t>
  </si>
  <si>
    <t>他に分類されない化学最終製品</t>
    <rPh sb="0" eb="1">
      <t>タ</t>
    </rPh>
    <rPh sb="2" eb="4">
      <t>ブンルイ</t>
    </rPh>
    <rPh sb="8" eb="10">
      <t>カガク</t>
    </rPh>
    <rPh sb="10" eb="12">
      <t>サイシュウ</t>
    </rPh>
    <rPh sb="12" eb="14">
      <t>セイヒン</t>
    </rPh>
    <phoneticPr fontId="44"/>
  </si>
  <si>
    <t>2111</t>
  </si>
  <si>
    <t>石油製品</t>
  </si>
  <si>
    <t>211</t>
  </si>
  <si>
    <t>ガソリン</t>
    <phoneticPr fontId="8"/>
  </si>
  <si>
    <t>ジェット燃料油</t>
  </si>
  <si>
    <t>灯油</t>
  </si>
  <si>
    <t>軽油</t>
  </si>
  <si>
    <t>Ａ重油</t>
  </si>
  <si>
    <t>Ｂ重油・Ｃ重油</t>
  </si>
  <si>
    <t>ナフサ</t>
  </si>
  <si>
    <t>018</t>
  </si>
  <si>
    <t>液化石油ガス</t>
  </si>
  <si>
    <t>その他の石油製品</t>
  </si>
  <si>
    <t>2121</t>
  </si>
  <si>
    <t>石炭製品</t>
  </si>
  <si>
    <t>212</t>
  </si>
  <si>
    <t>コークス</t>
  </si>
  <si>
    <t>その他の石炭製品</t>
  </si>
  <si>
    <t>舗装材料</t>
  </si>
  <si>
    <t>2211</t>
  </si>
  <si>
    <t>プラスチック製品</t>
  </si>
  <si>
    <t>221</t>
  </si>
  <si>
    <t>プラスチック・ゴム製品</t>
    <phoneticPr fontId="44"/>
  </si>
  <si>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</si>
  <si>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</si>
  <si>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</si>
  <si>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</si>
  <si>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</si>
  <si>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</si>
  <si>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</si>
  <si>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</si>
  <si>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8"/>
  </si>
  <si>
    <t>タイヤ・チューブ</t>
  </si>
  <si>
    <t>2221</t>
  </si>
  <si>
    <t>222</t>
  </si>
  <si>
    <t>ゴム製品</t>
  </si>
  <si>
    <t>2229</t>
    <phoneticPr fontId="8"/>
  </si>
  <si>
    <t>その他のゴム製品</t>
  </si>
  <si>
    <t>2229</t>
  </si>
  <si>
    <t>2229</t>
    <phoneticPr fontId="44"/>
  </si>
  <si>
    <t>091</t>
    <phoneticPr fontId="44"/>
  </si>
  <si>
    <t>ゴム製・プラスチック製履物</t>
  </si>
  <si>
    <t>他に分類されないゴム製品</t>
    <rPh sb="0" eb="1">
      <t>ホカ</t>
    </rPh>
    <rPh sb="2" eb="4">
      <t>ブンルイ</t>
    </rPh>
    <rPh sb="10" eb="12">
      <t>セイヒン</t>
    </rPh>
    <phoneticPr fontId="44"/>
  </si>
  <si>
    <t>2311</t>
    <phoneticPr fontId="8"/>
  </si>
  <si>
    <t>革製履物</t>
  </si>
  <si>
    <t>2311</t>
  </si>
  <si>
    <t>231</t>
  </si>
  <si>
    <t>なめし革・革製品・毛皮</t>
    <phoneticPr fontId="44"/>
  </si>
  <si>
    <t>2312</t>
    <phoneticPr fontId="44"/>
  </si>
  <si>
    <t>なめし革・革製品・毛皮（革製履物を除く。）</t>
    <phoneticPr fontId="44"/>
  </si>
  <si>
    <t>2312</t>
  </si>
  <si>
    <t>2511</t>
  </si>
  <si>
    <t>板ガラス・安全ガラス</t>
  </si>
  <si>
    <t>ガラス・ガラス製品</t>
  </si>
  <si>
    <t>251</t>
  </si>
  <si>
    <t>2511</t>
    <phoneticPr fontId="8"/>
  </si>
  <si>
    <t>ガラス繊維・同製品</t>
  </si>
  <si>
    <t>その他のガラス製品</t>
  </si>
  <si>
    <t>ガラス製加工素材</t>
  </si>
  <si>
    <t>他に分類されないガラス製品</t>
    <rPh sb="0" eb="1">
      <t>タ</t>
    </rPh>
    <rPh sb="2" eb="4">
      <t>ブンルイ</t>
    </rPh>
    <rPh sb="11" eb="13">
      <t>セイヒン</t>
    </rPh>
    <phoneticPr fontId="44"/>
  </si>
  <si>
    <t>2521</t>
  </si>
  <si>
    <t>セメント</t>
  </si>
  <si>
    <t>セメント・セメント製品</t>
  </si>
  <si>
    <t>252</t>
  </si>
  <si>
    <t>2521</t>
    <phoneticPr fontId="8"/>
  </si>
  <si>
    <t>生コンクリート</t>
  </si>
  <si>
    <t>セメント製品</t>
  </si>
  <si>
    <t>2531</t>
  </si>
  <si>
    <t>陶磁器</t>
  </si>
  <si>
    <t>253</t>
  </si>
  <si>
    <t>建設用陶磁器</t>
  </si>
  <si>
    <t>工業用陶磁器</t>
  </si>
  <si>
    <t>日用陶磁器</t>
  </si>
  <si>
    <t>2591</t>
    <phoneticPr fontId="8"/>
  </si>
  <si>
    <t>耐火物</t>
  </si>
  <si>
    <t>2591</t>
  </si>
  <si>
    <t>建設用土石製品</t>
  </si>
  <si>
    <t>259</t>
  </si>
  <si>
    <t>その他の窯業・土石製品</t>
  </si>
  <si>
    <t>その他の建設用土石製品</t>
  </si>
  <si>
    <t>2599</t>
  </si>
  <si>
    <t>01</t>
    <phoneticPr fontId="8"/>
  </si>
  <si>
    <t>炭素・黒鉛製品</t>
    <phoneticPr fontId="44"/>
  </si>
  <si>
    <t>研磨材</t>
  </si>
  <si>
    <t>2611</t>
  </si>
  <si>
    <t>銑鉄</t>
  </si>
  <si>
    <t>銑鉄・粗鋼</t>
  </si>
  <si>
    <t>261</t>
  </si>
  <si>
    <t>フェロアロイ</t>
  </si>
  <si>
    <t>粗鋼（転炉）</t>
  </si>
  <si>
    <t>粗鋼（電気炉）</t>
  </si>
  <si>
    <t>2612</t>
  </si>
  <si>
    <t>011P</t>
  </si>
  <si>
    <t>鉄屑</t>
    <phoneticPr fontId="44"/>
  </si>
  <si>
    <t>2612</t>
    <phoneticPr fontId="8"/>
  </si>
  <si>
    <t>2621</t>
  </si>
  <si>
    <t>熱間圧延鋼材</t>
  </si>
  <si>
    <t>262</t>
  </si>
  <si>
    <t>鋼材</t>
  </si>
  <si>
    <t>2622</t>
  </si>
  <si>
    <t>鋼管</t>
  </si>
  <si>
    <t>2623</t>
  </si>
  <si>
    <t>冷間仕上鋼材</t>
  </si>
  <si>
    <t>冷延・めっき鋼材</t>
  </si>
  <si>
    <t>めっき鋼材</t>
  </si>
  <si>
    <t>2631</t>
  </si>
  <si>
    <t>鋳鍛鋼</t>
  </si>
  <si>
    <t>鋳鍛造品（鉄）</t>
    <phoneticPr fontId="44"/>
  </si>
  <si>
    <t>263</t>
  </si>
  <si>
    <t>鋳鉄管</t>
  </si>
  <si>
    <t>鋳鉄品・鍛工品（鉄）</t>
    <phoneticPr fontId="44"/>
  </si>
  <si>
    <t>2699</t>
    <phoneticPr fontId="8"/>
  </si>
  <si>
    <t>鉄鋼シャースリット業</t>
  </si>
  <si>
    <t>2699</t>
  </si>
  <si>
    <t>その他の鉄鋼製品</t>
  </si>
  <si>
    <t>269</t>
  </si>
  <si>
    <t>2711</t>
  </si>
  <si>
    <t>銅</t>
  </si>
  <si>
    <t>非鉄金属製錬・精製</t>
  </si>
  <si>
    <t>271</t>
  </si>
  <si>
    <t>鉛・亜鉛（再生を含む。）</t>
    <phoneticPr fontId="44"/>
  </si>
  <si>
    <t>アルミニウム（再生を含む。）</t>
    <phoneticPr fontId="44"/>
  </si>
  <si>
    <t>その他の非鉄金属地金</t>
  </si>
  <si>
    <t>2712</t>
  </si>
  <si>
    <t>011P</t>
    <phoneticPr fontId="8"/>
  </si>
  <si>
    <t>非鉄金属屑</t>
  </si>
  <si>
    <t>2712</t>
    <phoneticPr fontId="8"/>
  </si>
  <si>
    <t>2721</t>
  </si>
  <si>
    <t>電線・ケーブル</t>
  </si>
  <si>
    <t>272</t>
  </si>
  <si>
    <t>非鉄金属加工製品</t>
  </si>
  <si>
    <t>光ファイバケーブル</t>
  </si>
  <si>
    <t>2729</t>
    <phoneticPr fontId="8"/>
  </si>
  <si>
    <t>伸銅品</t>
  </si>
  <si>
    <t>2729</t>
  </si>
  <si>
    <t>その他の非鉄金属製品</t>
  </si>
  <si>
    <t>アルミ圧延製品</t>
  </si>
  <si>
    <t>非鉄金属素形材</t>
  </si>
  <si>
    <t>核燃料</t>
  </si>
  <si>
    <t>2811</t>
  </si>
  <si>
    <t>建設用金属製品</t>
  </si>
  <si>
    <t>281</t>
  </si>
  <si>
    <t>建設用・建築用金属製品</t>
    <phoneticPr fontId="44"/>
  </si>
  <si>
    <t>2812</t>
  </si>
  <si>
    <t>建築用金属製品</t>
  </si>
  <si>
    <t>2891</t>
  </si>
  <si>
    <t>ガス・石油機器・暖房・調理装置</t>
    <rPh sb="8" eb="10">
      <t>ダンボウ</t>
    </rPh>
    <rPh sb="11" eb="13">
      <t>チョウリ</t>
    </rPh>
    <rPh sb="13" eb="15">
      <t>ソウチ</t>
    </rPh>
    <phoneticPr fontId="8"/>
  </si>
  <si>
    <t>ガス・石油機器・暖房・調理装置</t>
    <phoneticPr fontId="44"/>
  </si>
  <si>
    <t>289</t>
  </si>
  <si>
    <t>その他の金属製品</t>
  </si>
  <si>
    <t>2899</t>
  </si>
  <si>
    <t>ボルト・ナット・リベット・スプリング</t>
    <phoneticPr fontId="8"/>
  </si>
  <si>
    <t>金属製容器・製缶板金製品</t>
    <phoneticPr fontId="8"/>
  </si>
  <si>
    <t>配管工事附属品・粉末や金製品・道具類</t>
    <rPh sb="4" eb="6">
      <t>フゾク</t>
    </rPh>
    <phoneticPr fontId="8"/>
  </si>
  <si>
    <t>配管工事附属品</t>
    <rPh sb="4" eb="6">
      <t>フゾク</t>
    </rPh>
    <phoneticPr fontId="44"/>
  </si>
  <si>
    <t>粉末や金製品</t>
    <phoneticPr fontId="8"/>
  </si>
  <si>
    <t>033</t>
  </si>
  <si>
    <t>刃物・道具類</t>
    <phoneticPr fontId="8"/>
  </si>
  <si>
    <t>2911</t>
    <phoneticPr fontId="8"/>
  </si>
  <si>
    <t>ボイラ</t>
  </si>
  <si>
    <t>2911</t>
  </si>
  <si>
    <t>ボイラ・原動機</t>
  </si>
  <si>
    <t>291</t>
  </si>
  <si>
    <t>タービン</t>
  </si>
  <si>
    <t>原動機</t>
  </si>
  <si>
    <t>2912</t>
    <phoneticPr fontId="8"/>
  </si>
  <si>
    <t>ポンプ・圧縮機</t>
    <phoneticPr fontId="8"/>
  </si>
  <si>
    <t>2912</t>
  </si>
  <si>
    <t>ポンプ・圧縮機</t>
  </si>
  <si>
    <t>2913</t>
    <phoneticPr fontId="8"/>
  </si>
  <si>
    <t>運搬機械</t>
  </si>
  <si>
    <t>2913</t>
  </si>
  <si>
    <t>2914</t>
    <phoneticPr fontId="8"/>
  </si>
  <si>
    <t>冷凍機・温湿調整装置</t>
  </si>
  <si>
    <t>2914</t>
  </si>
  <si>
    <t>2919</t>
    <phoneticPr fontId="8"/>
  </si>
  <si>
    <t>ベアリング</t>
  </si>
  <si>
    <t>2919</t>
  </si>
  <si>
    <t>その他のはん用機械</t>
  </si>
  <si>
    <t>その他のはん用機械</t>
    <rPh sb="2" eb="3">
      <t>タ</t>
    </rPh>
    <rPh sb="6" eb="7">
      <t>ヨウ</t>
    </rPh>
    <rPh sb="7" eb="9">
      <t>キカイ</t>
    </rPh>
    <phoneticPr fontId="8"/>
  </si>
  <si>
    <t>3011</t>
    <phoneticPr fontId="8"/>
  </si>
  <si>
    <t>農業用機械</t>
    <rPh sb="2" eb="3">
      <t>ヨウ</t>
    </rPh>
    <phoneticPr fontId="8"/>
  </si>
  <si>
    <t>3011</t>
  </si>
  <si>
    <t>農業用機械</t>
  </si>
  <si>
    <t>301</t>
  </si>
  <si>
    <t>3012</t>
    <phoneticPr fontId="8"/>
  </si>
  <si>
    <t>建設・鉱山機械</t>
    <rPh sb="0" eb="2">
      <t>ケンセツ</t>
    </rPh>
    <rPh sb="3" eb="5">
      <t>コウザン</t>
    </rPh>
    <phoneticPr fontId="8"/>
  </si>
  <si>
    <t>3012</t>
  </si>
  <si>
    <t>建設・鉱山機械</t>
  </si>
  <si>
    <t>3013</t>
    <phoneticPr fontId="8"/>
  </si>
  <si>
    <t>繊維機械</t>
  </si>
  <si>
    <t>3013</t>
  </si>
  <si>
    <t>3014</t>
    <phoneticPr fontId="8"/>
  </si>
  <si>
    <t>生活関連産業用機械</t>
    <rPh sb="7" eb="9">
      <t>キカイ</t>
    </rPh>
    <phoneticPr fontId="8"/>
  </si>
  <si>
    <t>3014</t>
  </si>
  <si>
    <t>生活関連産業用機械</t>
  </si>
  <si>
    <t>3015</t>
    <phoneticPr fontId="8"/>
  </si>
  <si>
    <t>化学機械</t>
  </si>
  <si>
    <t>3015</t>
  </si>
  <si>
    <t>基礎素材産業用機械</t>
  </si>
  <si>
    <t>鋳造装置・プラスチック加工機械</t>
    <phoneticPr fontId="8"/>
  </si>
  <si>
    <t>3016</t>
    <phoneticPr fontId="8"/>
  </si>
  <si>
    <t>金属工作機械</t>
  </si>
  <si>
    <t>3016</t>
  </si>
  <si>
    <t>金属加工機械</t>
  </si>
  <si>
    <t>機械工具</t>
  </si>
  <si>
    <t>3017</t>
    <phoneticPr fontId="8"/>
  </si>
  <si>
    <t>半導体製造装置</t>
  </si>
  <si>
    <t>3017</t>
  </si>
  <si>
    <t>3019</t>
    <phoneticPr fontId="8"/>
  </si>
  <si>
    <t>金型</t>
  </si>
  <si>
    <t>3019</t>
  </si>
  <si>
    <t>その他の生産用機械</t>
  </si>
  <si>
    <t>真空装置・真空機器</t>
    <rPh sb="0" eb="2">
      <t>シンクウ</t>
    </rPh>
    <rPh sb="2" eb="4">
      <t>ソウチ</t>
    </rPh>
    <rPh sb="5" eb="7">
      <t>シンクウ</t>
    </rPh>
    <rPh sb="7" eb="9">
      <t>キキ</t>
    </rPh>
    <phoneticPr fontId="8"/>
  </si>
  <si>
    <t>ロボット</t>
    <phoneticPr fontId="44"/>
  </si>
  <si>
    <t>その他の生産用機械</t>
    <rPh sb="4" eb="7">
      <t>セイサンヨウ</t>
    </rPh>
    <rPh sb="7" eb="9">
      <t>キカイ</t>
    </rPh>
    <phoneticPr fontId="8"/>
  </si>
  <si>
    <t>3111</t>
  </si>
  <si>
    <t>複写機</t>
  </si>
  <si>
    <t>事務用機械</t>
  </si>
  <si>
    <t>311</t>
  </si>
  <si>
    <t>3111</t>
    <phoneticPr fontId="8"/>
  </si>
  <si>
    <t>その他の事務用機械</t>
  </si>
  <si>
    <t>3112</t>
  </si>
  <si>
    <t>サービス用・娯楽用機器</t>
    <rPh sb="6" eb="9">
      <t>ゴラクヨウ</t>
    </rPh>
    <phoneticPr fontId="44"/>
  </si>
  <si>
    <t>サービス用・娯楽用機器</t>
  </si>
  <si>
    <t>3113</t>
    <phoneticPr fontId="8"/>
  </si>
  <si>
    <t>計測機器</t>
    <rPh sb="0" eb="2">
      <t>ケイソク</t>
    </rPh>
    <rPh sb="2" eb="4">
      <t>キキ</t>
    </rPh>
    <phoneticPr fontId="8"/>
  </si>
  <si>
    <t>3113</t>
  </si>
  <si>
    <t>計測機器</t>
  </si>
  <si>
    <t>3114</t>
    <phoneticPr fontId="8"/>
  </si>
  <si>
    <t>医療用機械器具</t>
  </si>
  <si>
    <t>3114</t>
  </si>
  <si>
    <t>3115</t>
    <phoneticPr fontId="8"/>
  </si>
  <si>
    <t>光学機械・レンズ</t>
    <rPh sb="0" eb="2">
      <t>コウガク</t>
    </rPh>
    <rPh sb="2" eb="4">
      <t>キカイ</t>
    </rPh>
    <phoneticPr fontId="8"/>
  </si>
  <si>
    <t>3115</t>
  </si>
  <si>
    <t>光学機械・レンズ</t>
  </si>
  <si>
    <t>3116</t>
    <phoneticPr fontId="8"/>
  </si>
  <si>
    <t>武器</t>
  </si>
  <si>
    <t>3116</t>
  </si>
  <si>
    <t>3211</t>
    <phoneticPr fontId="8"/>
  </si>
  <si>
    <t>半導体素子</t>
  </si>
  <si>
    <t>3211</t>
  </si>
  <si>
    <t>電子デバイス</t>
  </si>
  <si>
    <t>321</t>
  </si>
  <si>
    <t>集積回路</t>
  </si>
  <si>
    <t>液晶パネル</t>
    <phoneticPr fontId="8"/>
  </si>
  <si>
    <t>3211</t>
    <phoneticPr fontId="44"/>
  </si>
  <si>
    <t>フラットパネル・電子管</t>
    <rPh sb="8" eb="11">
      <t>デンシカン</t>
    </rPh>
    <phoneticPr fontId="44"/>
  </si>
  <si>
    <t>3299</t>
    <phoneticPr fontId="44"/>
  </si>
  <si>
    <t>記録メディア</t>
    <rPh sb="0" eb="2">
      <t>キロク</t>
    </rPh>
    <phoneticPr fontId="44"/>
  </si>
  <si>
    <t>3299</t>
  </si>
  <si>
    <t>その他の電子部品</t>
  </si>
  <si>
    <t>329</t>
  </si>
  <si>
    <t>3299</t>
    <phoneticPr fontId="8"/>
  </si>
  <si>
    <t>電子回路</t>
    <rPh sb="0" eb="2">
      <t>デンシ</t>
    </rPh>
    <rPh sb="2" eb="4">
      <t>カイロ</t>
    </rPh>
    <phoneticPr fontId="8"/>
  </si>
  <si>
    <t>その他の電子部品</t>
    <rPh sb="6" eb="7">
      <t>ブ</t>
    </rPh>
    <phoneticPr fontId="8"/>
  </si>
  <si>
    <t>3311</t>
    <phoneticPr fontId="8"/>
  </si>
  <si>
    <t>回転電気機械</t>
  </si>
  <si>
    <t>3311</t>
  </si>
  <si>
    <t>産業用電気機器</t>
  </si>
  <si>
    <t>331</t>
  </si>
  <si>
    <t>発電機器</t>
  </si>
  <si>
    <t>電動機</t>
  </si>
  <si>
    <t>変圧器・変成器</t>
  </si>
  <si>
    <t>開閉制御装置・配電盤</t>
    <phoneticPr fontId="8"/>
  </si>
  <si>
    <t>04</t>
    <phoneticPr fontId="8"/>
  </si>
  <si>
    <t>041</t>
    <phoneticPr fontId="8"/>
  </si>
  <si>
    <t>配線器具</t>
    <rPh sb="0" eb="2">
      <t>ハイセン</t>
    </rPh>
    <rPh sb="2" eb="4">
      <t>キグ</t>
    </rPh>
    <phoneticPr fontId="8"/>
  </si>
  <si>
    <t>内燃機関電装品</t>
    <rPh sb="0" eb="2">
      <t>ナイネン</t>
    </rPh>
    <rPh sb="2" eb="4">
      <t>キカン</t>
    </rPh>
    <rPh sb="4" eb="7">
      <t>デンソウヒン</t>
    </rPh>
    <phoneticPr fontId="8"/>
  </si>
  <si>
    <t>その他の産業用電気機器</t>
    <rPh sb="7" eb="9">
      <t>デンキ</t>
    </rPh>
    <rPh sb="9" eb="11">
      <t>キキ</t>
    </rPh>
    <phoneticPr fontId="8"/>
  </si>
  <si>
    <t>3321</t>
    <phoneticPr fontId="8"/>
  </si>
  <si>
    <t>民生用エアコンディショナ</t>
    <rPh sb="0" eb="2">
      <t>ミンセイ</t>
    </rPh>
    <rPh sb="2" eb="3">
      <t>ヨウ</t>
    </rPh>
    <phoneticPr fontId="8"/>
  </si>
  <si>
    <t>3321</t>
  </si>
  <si>
    <t>民生用電気機器</t>
  </si>
  <si>
    <t>332</t>
  </si>
  <si>
    <t>民生用電気機器（エアコンを除く。）</t>
    <rPh sb="0" eb="2">
      <t>ミンセイ</t>
    </rPh>
    <rPh sb="2" eb="3">
      <t>ヨウ</t>
    </rPh>
    <rPh sb="3" eb="5">
      <t>デンキ</t>
    </rPh>
    <rPh sb="5" eb="7">
      <t>キキ</t>
    </rPh>
    <phoneticPr fontId="8"/>
  </si>
  <si>
    <t>3331</t>
    <phoneticPr fontId="8"/>
  </si>
  <si>
    <t>電子応用装置</t>
  </si>
  <si>
    <t>3331</t>
  </si>
  <si>
    <t>333</t>
  </si>
  <si>
    <t>電子応用装置・電気計測器</t>
  </si>
  <si>
    <t>3332</t>
    <phoneticPr fontId="8"/>
  </si>
  <si>
    <t>電気計測器</t>
  </si>
  <si>
    <t>3332</t>
  </si>
  <si>
    <t>3399</t>
    <phoneticPr fontId="8"/>
  </si>
  <si>
    <t>電球類</t>
  </si>
  <si>
    <t>3399</t>
  </si>
  <si>
    <t>その他の電気機械</t>
  </si>
  <si>
    <t>339</t>
  </si>
  <si>
    <t>電気照明器具</t>
  </si>
  <si>
    <t>電池</t>
  </si>
  <si>
    <t>その他の電気機械器具</t>
  </si>
  <si>
    <t>3411</t>
    <phoneticPr fontId="8"/>
  </si>
  <si>
    <t>3411</t>
  </si>
  <si>
    <t>有線電気通信機器</t>
  </si>
  <si>
    <t>通信機器</t>
  </si>
  <si>
    <t>341</t>
  </si>
  <si>
    <t>通信・映像・音響機器</t>
  </si>
  <si>
    <t>携帯電話機</t>
    <rPh sb="0" eb="2">
      <t>ケイタイ</t>
    </rPh>
    <rPh sb="2" eb="4">
      <t>デンワ</t>
    </rPh>
    <rPh sb="4" eb="5">
      <t>キ</t>
    </rPh>
    <phoneticPr fontId="8"/>
  </si>
  <si>
    <t>無線電気通信機器（携帯電話機を除く。）</t>
    <rPh sb="9" eb="11">
      <t>ケイタイ</t>
    </rPh>
    <rPh sb="11" eb="13">
      <t>デンワ</t>
    </rPh>
    <rPh sb="13" eb="14">
      <t>キ</t>
    </rPh>
    <phoneticPr fontId="8"/>
  </si>
  <si>
    <t>3411</t>
    <phoneticPr fontId="44"/>
  </si>
  <si>
    <t>ラジオ・テレビ受信機</t>
  </si>
  <si>
    <t>その他の電気通信機器</t>
  </si>
  <si>
    <t>3412</t>
    <phoneticPr fontId="44"/>
  </si>
  <si>
    <t>3412</t>
  </si>
  <si>
    <t>ビデオ機器・デジタルカメラ</t>
  </si>
  <si>
    <t>映像・音響機器</t>
  </si>
  <si>
    <t>電気音響機器</t>
  </si>
  <si>
    <t>3421</t>
    <phoneticPr fontId="8"/>
  </si>
  <si>
    <t>パーソナルコンピュータ</t>
    <phoneticPr fontId="8"/>
  </si>
  <si>
    <t>3421</t>
  </si>
  <si>
    <t>電子計算機・同附属装置</t>
  </si>
  <si>
    <t>342</t>
  </si>
  <si>
    <t>電子計算機本体（パソコンを除く。）</t>
    <rPh sb="0" eb="2">
      <t>デンシ</t>
    </rPh>
    <rPh sb="2" eb="5">
      <t>ケイサンキ</t>
    </rPh>
    <rPh sb="5" eb="7">
      <t>ホンタイ</t>
    </rPh>
    <phoneticPr fontId="8"/>
  </si>
  <si>
    <t>電子計算機附属装置</t>
    <rPh sb="5" eb="7">
      <t>フゾク</t>
    </rPh>
    <phoneticPr fontId="8"/>
  </si>
  <si>
    <t>3511</t>
    <phoneticPr fontId="8"/>
  </si>
  <si>
    <t>乗用車</t>
  </si>
  <si>
    <t>3511</t>
  </si>
  <si>
    <t>351</t>
  </si>
  <si>
    <t>3521</t>
    <phoneticPr fontId="8"/>
  </si>
  <si>
    <t>トラック・バス・その他の自動車</t>
  </si>
  <si>
    <t>3521</t>
  </si>
  <si>
    <t>352</t>
  </si>
  <si>
    <t>その他の自動車</t>
  </si>
  <si>
    <t>3522</t>
    <phoneticPr fontId="8"/>
  </si>
  <si>
    <t>二輪自動車</t>
  </si>
  <si>
    <t>3522</t>
  </si>
  <si>
    <t>3531</t>
    <phoneticPr fontId="8"/>
  </si>
  <si>
    <t>自動車用内燃機関</t>
    <phoneticPr fontId="8"/>
  </si>
  <si>
    <t>3531</t>
  </si>
  <si>
    <t>自動車部品・同附属品</t>
  </si>
  <si>
    <t>353</t>
  </si>
  <si>
    <t>自動車部品</t>
  </si>
  <si>
    <t>3541</t>
    <phoneticPr fontId="8"/>
  </si>
  <si>
    <t>鋼船</t>
  </si>
  <si>
    <t>3541</t>
  </si>
  <si>
    <t>船舶・同修理</t>
  </si>
  <si>
    <t>354</t>
  </si>
  <si>
    <t>その他の船舶</t>
  </si>
  <si>
    <t>舶用内燃機関</t>
  </si>
  <si>
    <t>10</t>
  </si>
  <si>
    <t>101</t>
  </si>
  <si>
    <t>船舶修理</t>
  </si>
  <si>
    <t>3591</t>
    <phoneticPr fontId="8"/>
  </si>
  <si>
    <t>鉄道車両</t>
  </si>
  <si>
    <t>3591</t>
  </si>
  <si>
    <t>鉄道車両・同修理</t>
  </si>
  <si>
    <t>359</t>
  </si>
  <si>
    <t>その他の輸送機械・同修理</t>
  </si>
  <si>
    <t>鉄道車両修理</t>
  </si>
  <si>
    <t>3592</t>
    <phoneticPr fontId="8"/>
  </si>
  <si>
    <t>航空機</t>
  </si>
  <si>
    <t>3592</t>
  </si>
  <si>
    <t>航空機・同修理</t>
  </si>
  <si>
    <t>航空機修理</t>
  </si>
  <si>
    <t>3599</t>
    <phoneticPr fontId="8"/>
  </si>
  <si>
    <t>自転車</t>
  </si>
  <si>
    <t>3599</t>
  </si>
  <si>
    <t>その他の輸送機械</t>
  </si>
  <si>
    <t>3911</t>
  </si>
  <si>
    <t>がん具</t>
    <phoneticPr fontId="8"/>
  </si>
  <si>
    <t>がん具・運動用品</t>
  </si>
  <si>
    <t>391</t>
  </si>
  <si>
    <t>運動用品</t>
  </si>
  <si>
    <t>3919</t>
  </si>
  <si>
    <t>身辺細貨品</t>
  </si>
  <si>
    <t>3919</t>
    <phoneticPr fontId="8"/>
  </si>
  <si>
    <t>時計</t>
  </si>
  <si>
    <t>楽器</t>
  </si>
  <si>
    <t>筆記具・文具</t>
  </si>
  <si>
    <t>051</t>
  </si>
  <si>
    <t>畳・わら加工品</t>
  </si>
  <si>
    <t>06</t>
    <phoneticPr fontId="8"/>
  </si>
  <si>
    <t>061</t>
    <phoneticPr fontId="8"/>
  </si>
  <si>
    <t>情報記録物</t>
  </si>
  <si>
    <t>3921</t>
    <phoneticPr fontId="8"/>
  </si>
  <si>
    <t>再生資源回収・加工処理</t>
    <rPh sb="0" eb="2">
      <t>サイセイ</t>
    </rPh>
    <rPh sb="2" eb="4">
      <t>シゲン</t>
    </rPh>
    <rPh sb="4" eb="6">
      <t>カイシュウ</t>
    </rPh>
    <rPh sb="7" eb="9">
      <t>カコウ</t>
    </rPh>
    <rPh sb="9" eb="11">
      <t>ショリ</t>
    </rPh>
    <phoneticPr fontId="8"/>
  </si>
  <si>
    <t>3921</t>
  </si>
  <si>
    <t>再生資源回収・加工処理</t>
  </si>
  <si>
    <t>392</t>
  </si>
  <si>
    <t>4111</t>
  </si>
  <si>
    <t>住宅建築（木造）</t>
  </si>
  <si>
    <t>住宅建築</t>
  </si>
  <si>
    <t>411</t>
  </si>
  <si>
    <t>建築</t>
  </si>
  <si>
    <t>住宅建築（非木造）</t>
  </si>
  <si>
    <t>4112</t>
  </si>
  <si>
    <t>非住宅建築（木造）</t>
  </si>
  <si>
    <t>非住宅建築</t>
  </si>
  <si>
    <t>非住宅建築（非木造）</t>
  </si>
  <si>
    <t>4121</t>
  </si>
  <si>
    <t>建設補修</t>
  </si>
  <si>
    <t>412</t>
  </si>
  <si>
    <t>4131</t>
  </si>
  <si>
    <t>道路関係公共事業</t>
  </si>
  <si>
    <t>公共事業</t>
  </si>
  <si>
    <t>413</t>
  </si>
  <si>
    <t>河川・下水道・その他の公共事業</t>
  </si>
  <si>
    <t>農林関係公共事業</t>
  </si>
  <si>
    <t>4191</t>
    <phoneticPr fontId="8"/>
  </si>
  <si>
    <t>鉄道軌道建設</t>
    <phoneticPr fontId="44"/>
  </si>
  <si>
    <t>4191</t>
  </si>
  <si>
    <t>その他の土木建設</t>
  </si>
  <si>
    <t>419</t>
  </si>
  <si>
    <t>電力施設建設</t>
  </si>
  <si>
    <t>電気通信施設建設</t>
  </si>
  <si>
    <t>4611</t>
    <phoneticPr fontId="44"/>
  </si>
  <si>
    <t>4611</t>
  </si>
  <si>
    <t>461</t>
  </si>
  <si>
    <t>4621</t>
    <phoneticPr fontId="44"/>
  </si>
  <si>
    <t>都市ガス</t>
  </si>
  <si>
    <t>4621</t>
  </si>
  <si>
    <t>462</t>
  </si>
  <si>
    <t>ガス・熱供給</t>
  </si>
  <si>
    <t>4622</t>
    <phoneticPr fontId="44"/>
  </si>
  <si>
    <t>熱供給業</t>
  </si>
  <si>
    <t>4622</t>
  </si>
  <si>
    <t>4711</t>
    <phoneticPr fontId="44"/>
  </si>
  <si>
    <t>上水道・簡易水道</t>
  </si>
  <si>
    <t>4711</t>
  </si>
  <si>
    <t>471</t>
  </si>
  <si>
    <t>工業用水</t>
  </si>
  <si>
    <t>下水道★★</t>
    <phoneticPr fontId="44"/>
  </si>
  <si>
    <t>4811</t>
    <phoneticPr fontId="8"/>
  </si>
  <si>
    <t>廃棄物処理（公営）★★</t>
  </si>
  <si>
    <t>4811</t>
  </si>
  <si>
    <t>481</t>
  </si>
  <si>
    <t>5111</t>
  </si>
  <si>
    <t>卸売</t>
  </si>
  <si>
    <t>511</t>
  </si>
  <si>
    <t>5112</t>
  </si>
  <si>
    <t>小売</t>
  </si>
  <si>
    <t>5311</t>
    <phoneticPr fontId="44"/>
  </si>
  <si>
    <t>金融</t>
  </si>
  <si>
    <t>5311</t>
  </si>
  <si>
    <t>531</t>
  </si>
  <si>
    <t>公的金融（ＦＩＳＩＭ）</t>
    <phoneticPr fontId="8"/>
  </si>
  <si>
    <t>民間金融（ＦＩＳＩＭ）</t>
    <phoneticPr fontId="8"/>
  </si>
  <si>
    <t>公的金融（手数料）</t>
  </si>
  <si>
    <t>民間金融（手数料）</t>
  </si>
  <si>
    <t>5312</t>
    <phoneticPr fontId="44"/>
  </si>
  <si>
    <t>生命保険</t>
  </si>
  <si>
    <t>5312</t>
  </si>
  <si>
    <t>保険</t>
  </si>
  <si>
    <t>損害保険</t>
  </si>
  <si>
    <t>5511</t>
    <phoneticPr fontId="44"/>
  </si>
  <si>
    <t>不動産仲介・管理業</t>
  </si>
  <si>
    <t>5511</t>
  </si>
  <si>
    <t>不動産仲介及び賃貸</t>
  </si>
  <si>
    <t>551</t>
  </si>
  <si>
    <t>不動産賃貸業</t>
  </si>
  <si>
    <t>5521</t>
  </si>
  <si>
    <t>住宅賃貸料</t>
    <phoneticPr fontId="8"/>
  </si>
  <si>
    <t>552</t>
  </si>
  <si>
    <t>住宅賃貸料</t>
  </si>
  <si>
    <t>5531</t>
  </si>
  <si>
    <t>住宅賃貸料（帰属家賃）</t>
    <rPh sb="0" eb="2">
      <t>ジュウタク</t>
    </rPh>
    <rPh sb="2" eb="5">
      <t>チンタイリョウ</t>
    </rPh>
    <rPh sb="6" eb="8">
      <t>キゾク</t>
    </rPh>
    <rPh sb="8" eb="10">
      <t>ヤチン</t>
    </rPh>
    <phoneticPr fontId="8"/>
  </si>
  <si>
    <t>553</t>
  </si>
  <si>
    <t>住宅賃貸料（帰属家賃）</t>
  </si>
  <si>
    <t>5711</t>
    <phoneticPr fontId="8"/>
  </si>
  <si>
    <t>鉄道旅客輸送</t>
  </si>
  <si>
    <t>5711</t>
  </si>
  <si>
    <t>571</t>
  </si>
  <si>
    <t>鉄道輸送</t>
  </si>
  <si>
    <t>5712</t>
    <phoneticPr fontId="44"/>
  </si>
  <si>
    <t>鉄道貨物輸送</t>
  </si>
  <si>
    <t>5712</t>
  </si>
  <si>
    <t>5721</t>
    <phoneticPr fontId="44"/>
  </si>
  <si>
    <t>バス</t>
  </si>
  <si>
    <t>5721</t>
  </si>
  <si>
    <t>道路旅客輸送</t>
  </si>
  <si>
    <t>572</t>
  </si>
  <si>
    <t>道路輸送（自家輸送を除く。）</t>
  </si>
  <si>
    <t>ハイヤー・タクシー</t>
  </si>
  <si>
    <t>5722</t>
    <phoneticPr fontId="44"/>
  </si>
  <si>
    <t>道路貨物輸送（自家輸送を除く。）</t>
    <rPh sb="7" eb="9">
      <t>ジカ</t>
    </rPh>
    <rPh sb="9" eb="11">
      <t>ユソウ</t>
    </rPh>
    <phoneticPr fontId="8"/>
  </si>
  <si>
    <t>5722</t>
  </si>
  <si>
    <t>道路貨物輸送（自家輸送を除く。）</t>
  </si>
  <si>
    <t>5731</t>
    <phoneticPr fontId="44"/>
  </si>
  <si>
    <t>01P</t>
  </si>
  <si>
    <t>自家輸送（旅客自動車）</t>
    <rPh sb="2" eb="4">
      <t>ユソウ</t>
    </rPh>
    <rPh sb="7" eb="10">
      <t>ジドウシャ</t>
    </rPh>
    <phoneticPr fontId="8"/>
  </si>
  <si>
    <t>5731</t>
  </si>
  <si>
    <t>自家輸送（旅客自動車）</t>
  </si>
  <si>
    <t>573</t>
  </si>
  <si>
    <t>自家輸送</t>
  </si>
  <si>
    <t>5732</t>
    <phoneticPr fontId="44"/>
  </si>
  <si>
    <t>自家輸送（貨物自動車）</t>
    <rPh sb="2" eb="4">
      <t>ユソウ</t>
    </rPh>
    <rPh sb="7" eb="10">
      <t>ジドウシャ</t>
    </rPh>
    <phoneticPr fontId="8"/>
  </si>
  <si>
    <t>5732</t>
  </si>
  <si>
    <t>自家輸送（貨物自動車）</t>
  </si>
  <si>
    <t>5741</t>
    <phoneticPr fontId="44"/>
  </si>
  <si>
    <t>外洋輸送</t>
  </si>
  <si>
    <t>5741</t>
  </si>
  <si>
    <t>574</t>
  </si>
  <si>
    <t>水運</t>
  </si>
  <si>
    <t>5742</t>
    <phoneticPr fontId="44"/>
  </si>
  <si>
    <t>沿海・内水面輸送</t>
  </si>
  <si>
    <t>5742</t>
  </si>
  <si>
    <t>沿海・内水面旅客輸送</t>
  </si>
  <si>
    <t>沿海・内水面貨物輸送</t>
  </si>
  <si>
    <t>5743</t>
    <phoneticPr fontId="44"/>
  </si>
  <si>
    <t>港湾運送</t>
  </si>
  <si>
    <t>5743</t>
  </si>
  <si>
    <t>5751</t>
    <phoneticPr fontId="44"/>
  </si>
  <si>
    <t>航空輸送</t>
  </si>
  <si>
    <t>5751</t>
  </si>
  <si>
    <t>575</t>
  </si>
  <si>
    <t>国際航空輸送</t>
  </si>
  <si>
    <t>国内航空旅客輸送</t>
  </si>
  <si>
    <t>国内航空貨物輸送</t>
  </si>
  <si>
    <t>航空機使用事業</t>
  </si>
  <si>
    <t>5761</t>
    <phoneticPr fontId="44"/>
  </si>
  <si>
    <t>貨物利用運送</t>
    <rPh sb="2" eb="4">
      <t>リヨウ</t>
    </rPh>
    <rPh sb="4" eb="6">
      <t>ウンソウ</t>
    </rPh>
    <phoneticPr fontId="8"/>
  </si>
  <si>
    <t>5761</t>
  </si>
  <si>
    <t>貨物利用運送</t>
  </si>
  <si>
    <t>576</t>
  </si>
  <si>
    <t>5771</t>
    <phoneticPr fontId="44"/>
  </si>
  <si>
    <t>倉庫</t>
  </si>
  <si>
    <t>5771</t>
  </si>
  <si>
    <t>577</t>
  </si>
  <si>
    <t>5781</t>
    <phoneticPr fontId="44"/>
  </si>
  <si>
    <t>こん包</t>
  </si>
  <si>
    <t>5781</t>
  </si>
  <si>
    <t>578</t>
  </si>
  <si>
    <t>運輸附帯サービス</t>
  </si>
  <si>
    <t>5789</t>
  </si>
  <si>
    <t>道路輸送施設提供</t>
  </si>
  <si>
    <t>その他の運輸附帯サービス</t>
  </si>
  <si>
    <t>水運施設管理（国公営）★★</t>
    <rPh sb="7" eb="10">
      <t>コッコウエイ</t>
    </rPh>
    <phoneticPr fontId="44"/>
  </si>
  <si>
    <t>水運施設管理</t>
    <rPh sb="0" eb="2">
      <t>スイウン</t>
    </rPh>
    <rPh sb="2" eb="4">
      <t>シセツ</t>
    </rPh>
    <rPh sb="4" eb="6">
      <t>カンリ</t>
    </rPh>
    <phoneticPr fontId="44"/>
  </si>
  <si>
    <t>水運附帯サービス</t>
    <rPh sb="2" eb="4">
      <t>フタイ</t>
    </rPh>
    <phoneticPr fontId="8"/>
  </si>
  <si>
    <t>05</t>
  </si>
  <si>
    <t>航空施設管理（公営）★★</t>
    <phoneticPr fontId="44"/>
  </si>
  <si>
    <t>航空施設管理</t>
    <phoneticPr fontId="44"/>
  </si>
  <si>
    <t>07</t>
  </si>
  <si>
    <t>071</t>
  </si>
  <si>
    <t>航空附帯サービス</t>
    <rPh sb="2" eb="4">
      <t>フタイ</t>
    </rPh>
    <phoneticPr fontId="8"/>
  </si>
  <si>
    <t>5789</t>
    <phoneticPr fontId="44"/>
  </si>
  <si>
    <t>旅行・その他の運輸附帯サービス</t>
    <rPh sb="9" eb="11">
      <t>フタイ</t>
    </rPh>
    <phoneticPr fontId="8"/>
  </si>
  <si>
    <t>5791</t>
    <phoneticPr fontId="8"/>
  </si>
  <si>
    <t>郵便・信書便</t>
    <rPh sb="3" eb="5">
      <t>シンショ</t>
    </rPh>
    <rPh sb="5" eb="6">
      <t>ビン</t>
    </rPh>
    <phoneticPr fontId="8"/>
  </si>
  <si>
    <t>5791</t>
  </si>
  <si>
    <t>郵便・信書便</t>
  </si>
  <si>
    <t>579</t>
  </si>
  <si>
    <t>5911</t>
    <phoneticPr fontId="44"/>
  </si>
  <si>
    <t>固定電気通信</t>
    <rPh sb="0" eb="2">
      <t>コテイ</t>
    </rPh>
    <rPh sb="2" eb="4">
      <t>デンキ</t>
    </rPh>
    <rPh sb="4" eb="6">
      <t>ツウシン</t>
    </rPh>
    <phoneticPr fontId="44"/>
  </si>
  <si>
    <t>5911</t>
  </si>
  <si>
    <t>通信</t>
    <phoneticPr fontId="44"/>
  </si>
  <si>
    <t>591</t>
  </si>
  <si>
    <t>通信</t>
  </si>
  <si>
    <t>5911</t>
    <phoneticPr fontId="8"/>
  </si>
  <si>
    <t>移動電気通信</t>
    <rPh sb="0" eb="2">
      <t>イドウ</t>
    </rPh>
    <rPh sb="2" eb="4">
      <t>デンキ</t>
    </rPh>
    <rPh sb="4" eb="6">
      <t>ツウシン</t>
    </rPh>
    <phoneticPr fontId="8"/>
  </si>
  <si>
    <t>電気通信に附帯するサービス</t>
    <rPh sb="0" eb="2">
      <t>デンキ</t>
    </rPh>
    <rPh sb="2" eb="4">
      <t>ツウシン</t>
    </rPh>
    <rPh sb="5" eb="7">
      <t>フタイ</t>
    </rPh>
    <phoneticPr fontId="44"/>
  </si>
  <si>
    <t>5921</t>
    <phoneticPr fontId="44"/>
  </si>
  <si>
    <t>公共放送</t>
  </si>
  <si>
    <t>5921</t>
  </si>
  <si>
    <t>放送</t>
  </si>
  <si>
    <t>592</t>
  </si>
  <si>
    <t>民間放送</t>
  </si>
  <si>
    <t>有線放送</t>
  </si>
  <si>
    <t>5931</t>
    <phoneticPr fontId="8"/>
  </si>
  <si>
    <t>情報サービス</t>
    <phoneticPr fontId="44"/>
  </si>
  <si>
    <t>5931</t>
  </si>
  <si>
    <t>情報サービス</t>
  </si>
  <si>
    <t>593</t>
  </si>
  <si>
    <t>ソフトウェア業</t>
  </si>
  <si>
    <t>情報処理・提供サービス</t>
  </si>
  <si>
    <t>5941</t>
    <phoneticPr fontId="8"/>
  </si>
  <si>
    <t>インターネット附随サービス</t>
    <rPh sb="7" eb="9">
      <t>フズイ</t>
    </rPh>
    <phoneticPr fontId="8"/>
  </si>
  <si>
    <t>5941</t>
  </si>
  <si>
    <t>インターネット附随サービス</t>
  </si>
  <si>
    <t>594</t>
  </si>
  <si>
    <t>5951</t>
    <phoneticPr fontId="8"/>
  </si>
  <si>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8"/>
  </si>
  <si>
    <t>5951</t>
  </si>
  <si>
    <t>映像・音声・文字情報制作</t>
  </si>
  <si>
    <t>595</t>
  </si>
  <si>
    <t>新聞</t>
    <rPh sb="0" eb="2">
      <t>シンブン</t>
    </rPh>
    <phoneticPr fontId="8"/>
  </si>
  <si>
    <t>出版</t>
    <rPh sb="0" eb="2">
      <t>シュッパン</t>
    </rPh>
    <phoneticPr fontId="8"/>
  </si>
  <si>
    <t>6111</t>
  </si>
  <si>
    <t>公務（中央）★★</t>
  </si>
  <si>
    <t>公務（中央）</t>
  </si>
  <si>
    <t>611</t>
  </si>
  <si>
    <t>6112</t>
  </si>
  <si>
    <t>公務（地方）★★</t>
  </si>
  <si>
    <t>公務（地方）</t>
  </si>
  <si>
    <t>6311</t>
    <phoneticPr fontId="44"/>
  </si>
  <si>
    <t>学校教育（国公立）★★</t>
  </si>
  <si>
    <t>6311</t>
  </si>
  <si>
    <t>学校教育</t>
  </si>
  <si>
    <t>631</t>
  </si>
  <si>
    <t>教育</t>
  </si>
  <si>
    <t>学校教育（私立）★</t>
  </si>
  <si>
    <t>学校給食（国公立）★★</t>
    <rPh sb="2" eb="4">
      <t>キュウショク</t>
    </rPh>
    <phoneticPr fontId="44"/>
  </si>
  <si>
    <t>学校給食（私立）★</t>
    <rPh sb="2" eb="4">
      <t>キュウショク</t>
    </rPh>
    <phoneticPr fontId="44"/>
  </si>
  <si>
    <t>6312</t>
  </si>
  <si>
    <t>社会教育（国公立）★★</t>
  </si>
  <si>
    <t>社会教育・その他の教育</t>
  </si>
  <si>
    <t>社会教育（非営利）★</t>
  </si>
  <si>
    <t>その他の教育訓練機関（国公立）★★</t>
    <phoneticPr fontId="8"/>
  </si>
  <si>
    <t>その他の教育訓練機関</t>
  </si>
  <si>
    <t>6321</t>
  </si>
  <si>
    <t>自然科学研究機関（国公立）★★</t>
  </si>
  <si>
    <t>学術研究機関</t>
  </si>
  <si>
    <t>632</t>
    <phoneticPr fontId="8"/>
  </si>
  <si>
    <t>研究</t>
    <rPh sb="0" eb="2">
      <t>ケンキュウ</t>
    </rPh>
    <phoneticPr fontId="44"/>
  </si>
  <si>
    <t>人文・社会科学研究機関（国公立）★★</t>
    <rPh sb="3" eb="5">
      <t>シャカイ</t>
    </rPh>
    <phoneticPr fontId="44"/>
  </si>
  <si>
    <t>自然科学研究機関（非営利）★</t>
  </si>
  <si>
    <t>人文・社会科学研究機関（非営利）★</t>
    <rPh sb="3" eb="5">
      <t>シャカイ</t>
    </rPh>
    <phoneticPr fontId="44"/>
  </si>
  <si>
    <t>自然科学研究機関</t>
  </si>
  <si>
    <t>人文・社会科学研究機関</t>
    <rPh sb="3" eb="5">
      <t>シャカイ</t>
    </rPh>
    <phoneticPr fontId="44"/>
  </si>
  <si>
    <t>6322</t>
    <phoneticPr fontId="44"/>
  </si>
  <si>
    <t>企業内研究開発</t>
  </si>
  <si>
    <t>6322</t>
  </si>
  <si>
    <t>6411</t>
  </si>
  <si>
    <t>医療</t>
  </si>
  <si>
    <t>641</t>
  </si>
  <si>
    <t>医療（歯科診療）</t>
    <rPh sb="3" eb="5">
      <t>シカ</t>
    </rPh>
    <rPh sb="5" eb="7">
      <t>シンリョウ</t>
    </rPh>
    <phoneticPr fontId="8"/>
  </si>
  <si>
    <t>6411</t>
    <phoneticPr fontId="44"/>
  </si>
  <si>
    <t>医療（調剤）</t>
    <rPh sb="0" eb="2">
      <t>イリョウ</t>
    </rPh>
    <rPh sb="3" eb="5">
      <t>チョウザイ</t>
    </rPh>
    <phoneticPr fontId="44"/>
  </si>
  <si>
    <t>医療（その他の医療サービス）</t>
    <rPh sb="0" eb="2">
      <t>イリョウ</t>
    </rPh>
    <rPh sb="5" eb="6">
      <t>タ</t>
    </rPh>
    <rPh sb="7" eb="9">
      <t>イリョウ</t>
    </rPh>
    <phoneticPr fontId="8"/>
  </si>
  <si>
    <t>6421</t>
  </si>
  <si>
    <t>保健衛生（国公立）★★</t>
  </si>
  <si>
    <t>保健衛生</t>
  </si>
  <si>
    <t>642</t>
  </si>
  <si>
    <t>6431</t>
  </si>
  <si>
    <t>社会保険事業★★</t>
    <phoneticPr fontId="44"/>
  </si>
  <si>
    <t>社会保険・社会福祉</t>
  </si>
  <si>
    <t>643</t>
  </si>
  <si>
    <t>社会福祉（国公立）★★</t>
  </si>
  <si>
    <t>社会福祉（非営利）★</t>
  </si>
  <si>
    <t>社会福祉</t>
    <phoneticPr fontId="8"/>
  </si>
  <si>
    <t>6431</t>
    <phoneticPr fontId="44"/>
  </si>
  <si>
    <t>保育所</t>
    <rPh sb="0" eb="3">
      <t>ホイクショ</t>
    </rPh>
    <phoneticPr fontId="44"/>
  </si>
  <si>
    <t>6441</t>
  </si>
  <si>
    <t>介護（施設サービス）</t>
    <rPh sb="0" eb="2">
      <t>カイゴ</t>
    </rPh>
    <rPh sb="3" eb="5">
      <t>シセツ</t>
    </rPh>
    <phoneticPr fontId="8"/>
  </si>
  <si>
    <t>介護</t>
  </si>
  <si>
    <t>644</t>
  </si>
  <si>
    <t>介護（施設サービスを除く。）</t>
    <rPh sb="0" eb="2">
      <t>カイゴ</t>
    </rPh>
    <rPh sb="3" eb="5">
      <t>シセツ</t>
    </rPh>
    <rPh sb="10" eb="11">
      <t>ノゾ</t>
    </rPh>
    <phoneticPr fontId="8"/>
  </si>
  <si>
    <t>6599</t>
  </si>
  <si>
    <t>会員制企業団体</t>
    <rPh sb="0" eb="3">
      <t>カイインセイ</t>
    </rPh>
    <rPh sb="3" eb="5">
      <t>キギョウ</t>
    </rPh>
    <rPh sb="5" eb="7">
      <t>ダンタイ</t>
    </rPh>
    <phoneticPr fontId="44"/>
  </si>
  <si>
    <t>他に分類されない会員制団体</t>
    <phoneticPr fontId="44"/>
  </si>
  <si>
    <t>659</t>
  </si>
  <si>
    <t>6599</t>
    <phoneticPr fontId="44"/>
  </si>
  <si>
    <t>対家計民間非営利団体（別掲を除く。）★</t>
    <phoneticPr fontId="44"/>
  </si>
  <si>
    <t>6611</t>
  </si>
  <si>
    <t>物品賃貸業（貸自動車を除く。）</t>
    <phoneticPr fontId="44"/>
  </si>
  <si>
    <t>物品賃貸業（貸自動車業を除く。）</t>
  </si>
  <si>
    <t>661</t>
  </si>
  <si>
    <t>物品賃貸サービス</t>
  </si>
  <si>
    <t>産業用機械器具（建設機械器具を除く。）賃貸業</t>
    <phoneticPr fontId="44"/>
  </si>
  <si>
    <t>建設機械器具賃貸業</t>
  </si>
  <si>
    <t>電子計算機・同関連機器賃貸業</t>
  </si>
  <si>
    <t>事務用機械器具（電算機等を除く。）賃貸業</t>
    <phoneticPr fontId="44"/>
  </si>
  <si>
    <t>スポーツ・娯楽用品・その他の物品賃貸業</t>
  </si>
  <si>
    <t>6612</t>
  </si>
  <si>
    <t>貸自動車業</t>
  </si>
  <si>
    <t>6621</t>
  </si>
  <si>
    <t>広告</t>
  </si>
  <si>
    <t>662</t>
  </si>
  <si>
    <t>テレビ・ラジオ広告</t>
  </si>
  <si>
    <t>新聞・雑誌・その他の広告</t>
  </si>
  <si>
    <t>6631</t>
  </si>
  <si>
    <t>自動車整備</t>
    <rPh sb="0" eb="3">
      <t>ジドウシャ</t>
    </rPh>
    <rPh sb="3" eb="5">
      <t>セイビ</t>
    </rPh>
    <phoneticPr fontId="44"/>
  </si>
  <si>
    <t>自動車整備</t>
  </si>
  <si>
    <t>663</t>
  </si>
  <si>
    <t>自動車整備・機械修理</t>
  </si>
  <si>
    <t>6632</t>
  </si>
  <si>
    <t>機械修理</t>
  </si>
  <si>
    <t>6699</t>
  </si>
  <si>
    <t>法務・財務・会計サービス</t>
    <phoneticPr fontId="44"/>
  </si>
  <si>
    <t>その他の対事業所サービス</t>
    <phoneticPr fontId="8"/>
  </si>
  <si>
    <t>669</t>
  </si>
  <si>
    <t>その他の対事業所サービス</t>
  </si>
  <si>
    <t>土木建築サービス</t>
  </si>
  <si>
    <t>労働者派遣サービス</t>
  </si>
  <si>
    <t>建物サービス</t>
  </si>
  <si>
    <t>警備業</t>
    <rPh sb="0" eb="3">
      <t>ケイビギョウ</t>
    </rPh>
    <phoneticPr fontId="8"/>
  </si>
  <si>
    <t>6711</t>
  </si>
  <si>
    <t>宿泊業</t>
    <rPh sb="0" eb="2">
      <t>シュクハク</t>
    </rPh>
    <rPh sb="2" eb="3">
      <t>ギョウ</t>
    </rPh>
    <phoneticPr fontId="8"/>
  </si>
  <si>
    <t>宿泊業</t>
  </si>
  <si>
    <t>671</t>
  </si>
  <si>
    <t>6721</t>
  </si>
  <si>
    <t>飲食店</t>
  </si>
  <si>
    <t>飲食サービス</t>
  </si>
  <si>
    <t>672</t>
  </si>
  <si>
    <t>持ち帰り・配達飲食サービス</t>
  </si>
  <si>
    <t>6731</t>
  </si>
  <si>
    <t>洗濯業</t>
    <phoneticPr fontId="8"/>
  </si>
  <si>
    <t>洗濯・理容・美容・浴場業</t>
  </si>
  <si>
    <t>673</t>
  </si>
  <si>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</si>
  <si>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</si>
  <si>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</si>
  <si>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8"/>
  </si>
  <si>
    <t>6741</t>
  </si>
  <si>
    <t>映画館</t>
  </si>
  <si>
    <t>娯楽サービス</t>
  </si>
  <si>
    <t>674</t>
  </si>
  <si>
    <t>興行場（映画館を除く。）・興行団</t>
    <rPh sb="0" eb="2">
      <t>コウギョウ</t>
    </rPh>
    <rPh sb="2" eb="3">
      <t>ジョウ</t>
    </rPh>
    <rPh sb="4" eb="7">
      <t>エイガカン</t>
    </rPh>
    <rPh sb="13" eb="15">
      <t>コウギョウ</t>
    </rPh>
    <rPh sb="15" eb="16">
      <t>ダン</t>
    </rPh>
    <phoneticPr fontId="8"/>
  </si>
  <si>
    <t>競輪・競馬等の競走場・競技団</t>
  </si>
  <si>
    <t>スポーツ施設提供業・公園・遊園地</t>
  </si>
  <si>
    <t>6799</t>
  </si>
  <si>
    <t>写真業</t>
  </si>
  <si>
    <t>その他の対個人サービス</t>
  </si>
  <si>
    <t>679</t>
  </si>
  <si>
    <t>冠婚葬祭業</t>
  </si>
  <si>
    <t>個人教授業</t>
    <rPh sb="4" eb="5">
      <t>ギョウ</t>
    </rPh>
    <phoneticPr fontId="8"/>
  </si>
  <si>
    <t>各種修理業（別掲を除く。）</t>
    <phoneticPr fontId="44"/>
  </si>
  <si>
    <t>その他の対個人サービス</t>
    <phoneticPr fontId="44"/>
  </si>
  <si>
    <t>6811</t>
    <phoneticPr fontId="44"/>
  </si>
  <si>
    <t>00P</t>
  </si>
  <si>
    <t>000P</t>
  </si>
  <si>
    <t>事務用品</t>
  </si>
  <si>
    <t>6811</t>
    <phoneticPr fontId="8"/>
  </si>
  <si>
    <t>681</t>
    <phoneticPr fontId="8"/>
  </si>
  <si>
    <t>68</t>
    <phoneticPr fontId="8"/>
  </si>
  <si>
    <t>6911</t>
    <phoneticPr fontId="44"/>
  </si>
  <si>
    <t>00</t>
  </si>
  <si>
    <t>000</t>
  </si>
  <si>
    <t>分類不明</t>
    <phoneticPr fontId="8"/>
  </si>
  <si>
    <t>6911</t>
    <phoneticPr fontId="8"/>
  </si>
  <si>
    <t>691</t>
    <phoneticPr fontId="8"/>
  </si>
  <si>
    <t>69</t>
    <phoneticPr fontId="8"/>
  </si>
  <si>
    <t>7000</t>
    <phoneticPr fontId="44"/>
  </si>
  <si>
    <t>7000</t>
    <phoneticPr fontId="8"/>
  </si>
  <si>
    <t>700</t>
    <phoneticPr fontId="44"/>
  </si>
  <si>
    <t>70</t>
    <phoneticPr fontId="44"/>
  </si>
  <si>
    <t>　 今回の例であれば、直接効果によって県内で</t>
    <rPh sb="2" eb="4">
      <t>コンカイ</t>
    </rPh>
    <rPh sb="5" eb="6">
      <t>レイ</t>
    </rPh>
    <rPh sb="11" eb="13">
      <t>チョクセツ</t>
    </rPh>
    <rPh sb="13" eb="15">
      <t>コウカ</t>
    </rPh>
    <rPh sb="19" eb="21">
      <t>ケンナイ</t>
    </rPh>
    <phoneticPr fontId="4"/>
  </si>
  <si>
    <t xml:space="preserve">   にも波及していきます。この波及は繰り返し続いていきますが、</t>
    <phoneticPr fontId="4"/>
  </si>
  <si>
    <t>「Ⅲ 一次波及」「Ⅳ 一次附属」で計算された値が転記され、計算される。</t>
    <rPh sb="3" eb="5">
      <t>イチジ</t>
    </rPh>
    <rPh sb="5" eb="7">
      <t>ハキュウ</t>
    </rPh>
    <rPh sb="11" eb="13">
      <t>イチジ</t>
    </rPh>
    <rPh sb="13" eb="15">
      <t>フゾク</t>
    </rPh>
    <rPh sb="17" eb="19">
      <t>ケイサン</t>
    </rPh>
    <rPh sb="22" eb="23">
      <t>アタイ</t>
    </rPh>
    <rPh sb="24" eb="26">
      <t>テンキ</t>
    </rPh>
    <rPh sb="29" eb="31">
      <t>ケイサン</t>
    </rPh>
    <phoneticPr fontId="4"/>
  </si>
  <si>
    <t>※ただし、産業連関分析は一定の前提条件を基に計算されますので、実際の波及効果とは異なります。</t>
    <rPh sb="5" eb="7">
      <t>サンギョウ</t>
    </rPh>
    <rPh sb="7" eb="9">
      <t>レンカン</t>
    </rPh>
    <rPh sb="9" eb="11">
      <t>ブンセキ</t>
    </rPh>
    <rPh sb="12" eb="14">
      <t>イッテイ</t>
    </rPh>
    <rPh sb="15" eb="17">
      <t>ゼンテイ</t>
    </rPh>
    <rPh sb="17" eb="19">
      <t>ジョウケン</t>
    </rPh>
    <rPh sb="20" eb="21">
      <t>モト</t>
    </rPh>
    <rPh sb="22" eb="24">
      <t>ケイサン</t>
    </rPh>
    <rPh sb="31" eb="33">
      <t>ジッサイ</t>
    </rPh>
    <rPh sb="34" eb="36">
      <t>ハキュウ</t>
    </rPh>
    <rPh sb="36" eb="38">
      <t>コウカ</t>
    </rPh>
    <rPh sb="40" eb="41">
      <t>コト</t>
    </rPh>
    <phoneticPr fontId="4"/>
  </si>
  <si>
    <t>　（前提条件については、</t>
    <rPh sb="2" eb="4">
      <t>ゼンテイ</t>
    </rPh>
    <rPh sb="4" eb="6">
      <t>ジョウケン</t>
    </rPh>
    <phoneticPr fontId="4"/>
  </si>
  <si>
    <t>を参照してください）</t>
    <rPh sb="1" eb="3">
      <t>サンショウ</t>
    </rPh>
    <phoneticPr fontId="4"/>
  </si>
  <si>
    <r>
      <t>「</t>
    </r>
    <r>
      <rPr>
        <sz val="12"/>
        <color theme="8" tint="-0.249977111117893"/>
        <rFont val="HGSｺﾞｼｯｸE"/>
        <family val="3"/>
        <charset val="128"/>
      </rPr>
      <t>あるイベント開催における波及効果</t>
    </r>
    <r>
      <rPr>
        <sz val="11"/>
        <rFont val="ＭＳ Ｐゴシック"/>
        <family val="3"/>
        <charset val="128"/>
      </rPr>
      <t>」を例に計算してみます。</t>
    </r>
    <rPh sb="7" eb="9">
      <t>カイサイ</t>
    </rPh>
    <rPh sb="13" eb="15">
      <t>ハキュウ</t>
    </rPh>
    <rPh sb="15" eb="17">
      <t>コウカ</t>
    </rPh>
    <rPh sb="19" eb="20">
      <t>レイ</t>
    </rPh>
    <rPh sb="21" eb="23">
      <t>ケイサン</t>
    </rPh>
    <phoneticPr fontId="4"/>
  </si>
  <si>
    <t>一次波及効果</t>
    <rPh sb="0" eb="1">
      <t>イチ</t>
    </rPh>
    <rPh sb="1" eb="2">
      <t>ジ</t>
    </rPh>
    <rPh sb="2" eb="4">
      <t>ハキュウ</t>
    </rPh>
    <rPh sb="4" eb="6">
      <t>コウカ</t>
    </rPh>
    <phoneticPr fontId="4"/>
  </si>
  <si>
    <t>二次波及効果</t>
    <rPh sb="0" eb="1">
      <t>ニ</t>
    </rPh>
    <rPh sb="1" eb="2">
      <t>ジ</t>
    </rPh>
    <rPh sb="2" eb="6">
      <t>ハキュウコウカ</t>
    </rPh>
    <phoneticPr fontId="4"/>
  </si>
  <si>
    <t>総合効果
（直接＋一次＋二次）</t>
    <rPh sb="0" eb="2">
      <t>ソウゴウ</t>
    </rPh>
    <rPh sb="2" eb="4">
      <t>コウカ</t>
    </rPh>
    <rPh sb="6" eb="8">
      <t>チョクセツ</t>
    </rPh>
    <rPh sb="9" eb="10">
      <t>イチ</t>
    </rPh>
    <rPh sb="10" eb="11">
      <t>ジ</t>
    </rPh>
    <rPh sb="12" eb="14">
      <t>ニジ</t>
    </rPh>
    <phoneticPr fontId="4"/>
  </si>
  <si>
    <t>Ⅴ二次波及</t>
    <rPh sb="1" eb="5">
      <t>ニジハキュウ</t>
    </rPh>
    <phoneticPr fontId="4"/>
  </si>
  <si>
    <t>最終結果</t>
    <rPh sb="0" eb="2">
      <t>サイシュウ</t>
    </rPh>
    <rPh sb="2" eb="4">
      <t>ケッカ</t>
    </rPh>
    <phoneticPr fontId="4"/>
  </si>
  <si>
    <t>（現実では、二次波及以降も繰り返し波及効果は続いていきますが、徐々にその効果は</t>
    <rPh sb="1" eb="3">
      <t>ゲンジツ</t>
    </rPh>
    <rPh sb="6" eb="8">
      <t>ニジ</t>
    </rPh>
    <rPh sb="8" eb="10">
      <t>ハキュウ</t>
    </rPh>
    <rPh sb="10" eb="12">
      <t>イコウ</t>
    </rPh>
    <rPh sb="13" eb="14">
      <t>ク</t>
    </rPh>
    <rPh sb="15" eb="16">
      <t>カエ</t>
    </rPh>
    <rPh sb="17" eb="19">
      <t>ハキュウ</t>
    </rPh>
    <rPh sb="19" eb="21">
      <t>コウカ</t>
    </rPh>
    <rPh sb="22" eb="23">
      <t>ツヅ</t>
    </rPh>
    <rPh sb="31" eb="33">
      <t>ジョジョ</t>
    </rPh>
    <rPh sb="36" eb="38">
      <t>コウカ</t>
    </rPh>
    <phoneticPr fontId="4"/>
  </si>
  <si>
    <t>　小さくなっていくため、通常は二次波及効果までで計算は打ち切りとなります）</t>
    <phoneticPr fontId="4"/>
  </si>
  <si>
    <t>Ⅰ　フロー図　</t>
    <rPh sb="5" eb="6">
      <t>ズ</t>
    </rPh>
    <phoneticPr fontId="4"/>
  </si>
  <si>
    <t>産業連関表の波及効果分析の説明　（【はじめに】・【使い方】）</t>
    <rPh sb="0" eb="2">
      <t>サンギョウ</t>
    </rPh>
    <rPh sb="2" eb="4">
      <t>レンカン</t>
    </rPh>
    <rPh sb="4" eb="5">
      <t>ヒョウ</t>
    </rPh>
    <rPh sb="6" eb="8">
      <t>ハキュウ</t>
    </rPh>
    <rPh sb="8" eb="10">
      <t>コウカ</t>
    </rPh>
    <rPh sb="10" eb="12">
      <t>ブンセキ</t>
    </rPh>
    <rPh sb="13" eb="15">
      <t>セツメイ</t>
    </rPh>
    <rPh sb="25" eb="26">
      <t>ツカ</t>
    </rPh>
    <rPh sb="27" eb="28">
      <t>カタ</t>
    </rPh>
    <phoneticPr fontId="4"/>
  </si>
  <si>
    <t>Ⅺ　民間消費支出</t>
    <rPh sb="2" eb="4">
      <t>ミンカン</t>
    </rPh>
    <rPh sb="4" eb="6">
      <t>ショウヒ</t>
    </rPh>
    <rPh sb="6" eb="8">
      <t>シシュツ</t>
    </rPh>
    <phoneticPr fontId="4"/>
  </si>
  <si>
    <t>＜使い方＞</t>
    <rPh sb="1" eb="2">
      <t>ツカ</t>
    </rPh>
    <rPh sb="3" eb="4">
      <t>カタ</t>
    </rPh>
    <phoneticPr fontId="4"/>
  </si>
  <si>
    <t>さらに、各部門の購入者価格から、商業マージンと運輸マージンを取り除き、</t>
    <rPh sb="4" eb="7">
      <t>カクブモン</t>
    </rPh>
    <rPh sb="8" eb="11">
      <t>コウニュウシャ</t>
    </rPh>
    <rPh sb="11" eb="13">
      <t>カカク</t>
    </rPh>
    <rPh sb="23" eb="25">
      <t>ウンユ</t>
    </rPh>
    <rPh sb="30" eb="31">
      <t>ト</t>
    </rPh>
    <rPh sb="32" eb="33">
      <t>ノゾ</t>
    </rPh>
    <phoneticPr fontId="4"/>
  </si>
  <si>
    <t>商業マージン率を乗じて取り除き、算出します。</t>
    <rPh sb="0" eb="2">
      <t>ショウギョウ</t>
    </rPh>
    <rPh sb="6" eb="7">
      <t>リツ</t>
    </rPh>
    <rPh sb="8" eb="9">
      <t>ジョウ</t>
    </rPh>
    <rPh sb="11" eb="12">
      <t>ト</t>
    </rPh>
    <rPh sb="13" eb="14">
      <t>ノゾ</t>
    </rPh>
    <rPh sb="16" eb="18">
      <t>サンシュツ</t>
    </rPh>
    <phoneticPr fontId="4"/>
  </si>
  <si>
    <t>るようになっています。</t>
    <phoneticPr fontId="4"/>
  </si>
  <si>
    <t>「商業」部門と「運輸・郵便」部門の②'生産者価格（薄黄色セル）に加算され</t>
    <rPh sb="1" eb="3">
      <t>ショウギョウ</t>
    </rPh>
    <rPh sb="4" eb="6">
      <t>ブモン</t>
    </rPh>
    <rPh sb="8" eb="10">
      <t>ウンユ</t>
    </rPh>
    <rPh sb="11" eb="13">
      <t>ユウビン</t>
    </rPh>
    <rPh sb="14" eb="16">
      <t>ブモン</t>
    </rPh>
    <rPh sb="19" eb="22">
      <t>セイサンシャ</t>
    </rPh>
    <rPh sb="22" eb="24">
      <t>カカク</t>
    </rPh>
    <rPh sb="25" eb="26">
      <t>ウス</t>
    </rPh>
    <rPh sb="26" eb="28">
      <t>キイロ</t>
    </rPh>
    <phoneticPr fontId="4"/>
  </si>
  <si>
    <t>Ⅱ入力シート</t>
    <rPh sb="1" eb="3">
      <t>ニュウリョク</t>
    </rPh>
    <phoneticPr fontId="4"/>
  </si>
  <si>
    <t>本ファイルの使い方について、例を使って説明したものです。</t>
    <rPh sb="0" eb="1">
      <t>ホン</t>
    </rPh>
    <rPh sb="6" eb="7">
      <t>ツカ</t>
    </rPh>
    <rPh sb="8" eb="9">
      <t>カタ</t>
    </rPh>
    <rPh sb="14" eb="15">
      <t>レイ</t>
    </rPh>
    <rPh sb="16" eb="17">
      <t>ツカ</t>
    </rPh>
    <rPh sb="19" eb="21">
      <t>セツメイ</t>
    </rPh>
    <phoneticPr fontId="4"/>
  </si>
  <si>
    <r>
      <t>「</t>
    </r>
    <r>
      <rPr>
        <b/>
        <sz val="11"/>
        <rFont val="ＭＳ Ｐゴシック"/>
        <family val="3"/>
        <charset val="128"/>
      </rPr>
      <t>直接効果</t>
    </r>
    <r>
      <rPr>
        <sz val="11"/>
        <rFont val="ＭＳ Ｐゴシック"/>
        <family val="3"/>
        <charset val="128"/>
      </rPr>
      <t>」、「</t>
    </r>
    <r>
      <rPr>
        <b/>
        <sz val="11"/>
        <rFont val="ＭＳ Ｐゴシック"/>
        <family val="3"/>
        <charset val="128"/>
      </rPr>
      <t>一次波及効果</t>
    </r>
    <r>
      <rPr>
        <sz val="11"/>
        <rFont val="ＭＳ Ｐゴシック"/>
        <family val="3"/>
        <charset val="128"/>
      </rPr>
      <t>」、「</t>
    </r>
    <r>
      <rPr>
        <b/>
        <sz val="11"/>
        <rFont val="ＭＳ Ｐゴシック"/>
        <family val="3"/>
        <charset val="128"/>
      </rPr>
      <t>二次波及効果</t>
    </r>
    <r>
      <rPr>
        <sz val="11"/>
        <rFont val="ＭＳ Ｐゴシック"/>
        <family val="3"/>
        <charset val="128"/>
      </rPr>
      <t>」、「</t>
    </r>
    <r>
      <rPr>
        <b/>
        <sz val="11"/>
        <rFont val="ＭＳ Ｐゴシック"/>
        <family val="3"/>
        <charset val="128"/>
      </rPr>
      <t>総合効果</t>
    </r>
    <r>
      <rPr>
        <sz val="11"/>
        <rFont val="ＭＳ Ｐゴシック"/>
        <family val="3"/>
        <charset val="128"/>
      </rPr>
      <t>」、「</t>
    </r>
    <r>
      <rPr>
        <b/>
        <sz val="11"/>
        <rFont val="ＭＳ Ｐゴシック"/>
        <family val="3"/>
        <charset val="128"/>
      </rPr>
      <t>誘発雇用者数</t>
    </r>
    <r>
      <rPr>
        <sz val="11"/>
        <rFont val="ＭＳ Ｐゴシック"/>
        <family val="3"/>
        <charset val="128"/>
      </rPr>
      <t>」が計算される。</t>
    </r>
    <rPh sb="1" eb="3">
      <t>チョクセツ</t>
    </rPh>
    <rPh sb="3" eb="5">
      <t>コウカ</t>
    </rPh>
    <rPh sb="8" eb="10">
      <t>イチジ</t>
    </rPh>
    <rPh sb="10" eb="12">
      <t>ハキュウ</t>
    </rPh>
    <rPh sb="12" eb="14">
      <t>コウカ</t>
    </rPh>
    <rPh sb="17" eb="19">
      <t>ニジ</t>
    </rPh>
    <rPh sb="19" eb="21">
      <t>ハキュウ</t>
    </rPh>
    <rPh sb="21" eb="23">
      <t>コウカ</t>
    </rPh>
    <rPh sb="26" eb="28">
      <t>ソウゴウ</t>
    </rPh>
    <rPh sb="28" eb="30">
      <t>コウカ</t>
    </rPh>
    <rPh sb="33" eb="35">
      <t>ユウハツ</t>
    </rPh>
    <rPh sb="35" eb="38">
      <t>コヨウシャ</t>
    </rPh>
    <rPh sb="38" eb="39">
      <t>スウ</t>
    </rPh>
    <rPh sb="41" eb="43">
      <t>ケイサン</t>
    </rPh>
    <phoneticPr fontId="4"/>
  </si>
  <si>
    <t>（単位：百万円）</t>
    <rPh sb="4" eb="6">
      <t>ヒャクマン</t>
    </rPh>
    <phoneticPr fontId="4"/>
  </si>
  <si>
    <t>（単位：百万円）</t>
    <rPh sb="1" eb="3">
      <t>タンイ</t>
    </rPh>
    <rPh sb="4" eb="7">
      <t>ヒャクマンエン</t>
    </rPh>
    <phoneticPr fontId="4"/>
  </si>
  <si>
    <t>（単位：百万円）</t>
    <rPh sb="1" eb="3">
      <t>タンイ</t>
    </rPh>
    <rPh sb="4" eb="7">
      <t>ヒャクマンエン</t>
    </rPh>
    <phoneticPr fontId="4"/>
  </si>
  <si>
    <t>（単位：人）</t>
    <rPh sb="1" eb="3">
      <t>タンイ</t>
    </rPh>
    <rPh sb="4" eb="5">
      <t>ニン</t>
    </rPh>
    <phoneticPr fontId="4"/>
  </si>
  <si>
    <t>【最終結果】</t>
    <rPh sb="1" eb="3">
      <t>サイシュウ</t>
    </rPh>
    <rPh sb="3" eb="5">
      <t>ケッカ</t>
    </rPh>
    <phoneticPr fontId="4"/>
  </si>
  <si>
    <r>
      <t xml:space="preserve">国内生産額
</t>
    </r>
    <r>
      <rPr>
        <sz val="8"/>
        <rFont val="ＭＳ Ｐゴシック"/>
        <family val="3"/>
        <charset val="128"/>
      </rPr>
      <t>（生産者価格）</t>
    </r>
    <r>
      <rPr>
        <sz val="10"/>
        <rFont val="ＭＳ Ｐゴシック"/>
        <family val="3"/>
        <charset val="128"/>
      </rPr>
      <t xml:space="preserve">
</t>
    </r>
    <r>
      <rPr>
        <sz val="8"/>
        <rFont val="ＭＳ Ｐゴシック"/>
        <family val="3"/>
        <charset val="128"/>
      </rPr>
      <t>単位：百万円</t>
    </r>
    <rPh sb="0" eb="2">
      <t>コクナイ</t>
    </rPh>
    <rPh sb="2" eb="5">
      <t>セイサンガク</t>
    </rPh>
    <rPh sb="7" eb="10">
      <t>セイサンシャ</t>
    </rPh>
    <rPh sb="10" eb="12">
      <t>カカク</t>
    </rPh>
    <rPh sb="14" eb="16">
      <t>タンイ</t>
    </rPh>
    <rPh sb="17" eb="18">
      <t>ヒャク</t>
    </rPh>
    <rPh sb="18" eb="20">
      <t>マンエン</t>
    </rPh>
    <phoneticPr fontId="4"/>
  </si>
  <si>
    <t>↑</t>
  </si>
  <si>
    <t>R6</t>
  </si>
  <si>
    <t>R6</t>
    <phoneticPr fontId="4"/>
  </si>
  <si>
    <t>R2</t>
  </si>
  <si>
    <t>R3</t>
  </si>
  <si>
    <t>R4</t>
  </si>
  <si>
    <t>R5</t>
  </si>
  <si>
    <t>H31・R1</t>
    <phoneticPr fontId="4"/>
  </si>
  <si>
    <t>H30</t>
    <phoneticPr fontId="4"/>
  </si>
  <si>
    <t>296,315</t>
  </si>
  <si>
    <t>436,357</t>
  </si>
  <si>
    <t>328,322</t>
  </si>
  <si>
    <t>490,735</t>
  </si>
  <si>
    <t>306,085</t>
  </si>
  <si>
    <t>509,066</t>
  </si>
  <si>
    <t>313,311</t>
  </si>
  <si>
    <t>455,494</t>
  </si>
  <si>
    <t>322,243</t>
  </si>
  <si>
    <t>483,408</t>
  </si>
  <si>
    <t>341,150</t>
  </si>
  <si>
    <t>404,519</t>
  </si>
  <si>
    <t>339,741</t>
  </si>
  <si>
    <t>484,107</t>
  </si>
  <si>
    <t>R2</t>
    <phoneticPr fontId="4"/>
  </si>
  <si>
    <t>（既定値では、令和２年の甲府市の値が入力されていますので、適宜修正してください）</t>
    <rPh sb="1" eb="4">
      <t>キテイチ</t>
    </rPh>
    <rPh sb="7" eb="9">
      <t>レイワ</t>
    </rPh>
    <rPh sb="10" eb="11">
      <t>ネン</t>
    </rPh>
    <rPh sb="11" eb="12">
      <t>ヘイネン</t>
    </rPh>
    <rPh sb="12" eb="15">
      <t>コウフシ</t>
    </rPh>
    <rPh sb="16" eb="17">
      <t>アタイ</t>
    </rPh>
    <rPh sb="18" eb="20">
      <t>ニュウリョク</t>
    </rPh>
    <rPh sb="29" eb="31">
      <t>テキギ</t>
    </rPh>
    <rPh sb="31" eb="33">
      <t>シュウセイ</t>
    </rPh>
    <phoneticPr fontId="4"/>
  </si>
  <si>
    <t>令和２年以外の時点を分析する場合は、必要に応じてデフレータ等で補正してください。</t>
    <rPh sb="0" eb="2">
      <t>レイワ</t>
    </rPh>
    <rPh sb="3" eb="4">
      <t>ネン</t>
    </rPh>
    <rPh sb="4" eb="6">
      <t>イガイ</t>
    </rPh>
    <rPh sb="7" eb="9">
      <t>ジテン</t>
    </rPh>
    <rPh sb="10" eb="12">
      <t>ブンセキ</t>
    </rPh>
    <rPh sb="14" eb="16">
      <t>バアイ</t>
    </rPh>
    <rPh sb="18" eb="20">
      <t>ヒツヨウ</t>
    </rPh>
    <rPh sb="21" eb="22">
      <t>オウ</t>
    </rPh>
    <rPh sb="29" eb="30">
      <t>トウ</t>
    </rPh>
    <rPh sb="31" eb="33">
      <t>ホセイ</t>
    </rPh>
    <phoneticPr fontId="4"/>
  </si>
  <si>
    <t>電気・ガス・熱供給</t>
  </si>
  <si>
    <t>分類不明</t>
  </si>
  <si>
    <t>（既定値は「令和２年の甲府市」の値が指定されています）</t>
    <rPh sb="1" eb="4">
      <t>キテイチ</t>
    </rPh>
    <rPh sb="6" eb="8">
      <t>レイワ</t>
    </rPh>
    <rPh sb="9" eb="10">
      <t>ネン</t>
    </rPh>
    <rPh sb="10" eb="11">
      <t>ヘイネン</t>
    </rPh>
    <rPh sb="11" eb="14">
      <t>コウフシ</t>
    </rPh>
    <rPh sb="16" eb="17">
      <t>アタイ</t>
    </rPh>
    <rPh sb="18" eb="20">
      <t>シテイ</t>
    </rPh>
    <phoneticPr fontId="4"/>
  </si>
  <si>
    <t>　　①産業連関表が令和２年の産業構造であるため、令和２年の値を使うべき</t>
    <rPh sb="3" eb="8">
      <t>サンギョウレンカンヒョウ</t>
    </rPh>
    <rPh sb="9" eb="11">
      <t>レイワ</t>
    </rPh>
    <rPh sb="12" eb="13">
      <t>ネン</t>
    </rPh>
    <rPh sb="13" eb="14">
      <t>ヘイネン</t>
    </rPh>
    <rPh sb="14" eb="16">
      <t>サンギョウ</t>
    </rPh>
    <rPh sb="16" eb="18">
      <t>コウゾウ</t>
    </rPh>
    <rPh sb="24" eb="26">
      <t>レイワ</t>
    </rPh>
    <rPh sb="27" eb="28">
      <t>ネン</t>
    </rPh>
    <rPh sb="28" eb="29">
      <t>ヘイネン</t>
    </rPh>
    <rPh sb="29" eb="30">
      <t>アタイ</t>
    </rPh>
    <rPh sb="31" eb="32">
      <t>ツカ</t>
    </rPh>
    <phoneticPr fontId="4"/>
  </si>
  <si>
    <t>　　②構造は令和２年であるが、直近年の状況を反映させるため、直近年の値を使うべき</t>
    <rPh sb="3" eb="5">
      <t>コウゾウ</t>
    </rPh>
    <rPh sb="6" eb="8">
      <t>レイワ</t>
    </rPh>
    <rPh sb="9" eb="10">
      <t>ネン</t>
    </rPh>
    <rPh sb="10" eb="11">
      <t>ヘイネン</t>
    </rPh>
    <rPh sb="15" eb="17">
      <t>チョッキン</t>
    </rPh>
    <rPh sb="17" eb="18">
      <t>ネン</t>
    </rPh>
    <rPh sb="19" eb="21">
      <t>ジョウキョウ</t>
    </rPh>
    <rPh sb="22" eb="24">
      <t>ハンエイ</t>
    </rPh>
    <rPh sb="30" eb="32">
      <t>チョッキン</t>
    </rPh>
    <rPh sb="32" eb="33">
      <t>ネン</t>
    </rPh>
    <rPh sb="34" eb="35">
      <t>アタイ</t>
    </rPh>
    <rPh sb="36" eb="37">
      <t>ツカ</t>
    </rPh>
    <phoneticPr fontId="4"/>
  </si>
  <si>
    <t>間接税（関税・輸入品商品税を除く。）</t>
  </si>
  <si>
    <t>811</t>
  </si>
  <si>
    <t>812</t>
  </si>
  <si>
    <t>871</t>
  </si>
  <si>
    <t>872</t>
  </si>
  <si>
    <t>県内総固定資本形成（公的）</t>
  </si>
  <si>
    <t>移出</t>
    <rPh sb="0" eb="2">
      <t>イシュツ</t>
    </rPh>
    <phoneticPr fontId="3"/>
  </si>
  <si>
    <t>移輸出計</t>
    <rPh sb="0" eb="1">
      <t>イ</t>
    </rPh>
    <rPh sb="1" eb="3">
      <t>ユシュツ</t>
    </rPh>
    <rPh sb="3" eb="4">
      <t>ケイ</t>
    </rPh>
    <phoneticPr fontId="3"/>
  </si>
  <si>
    <t>最終需要計</t>
    <rPh sb="0" eb="2">
      <t>サイシュウ</t>
    </rPh>
    <rPh sb="2" eb="4">
      <t>ジュヨウ</t>
    </rPh>
    <rPh sb="4" eb="5">
      <t>ケイ</t>
    </rPh>
    <phoneticPr fontId="3"/>
  </si>
  <si>
    <t>（控除）移入</t>
    <rPh sb="1" eb="3">
      <t>コウジョ</t>
    </rPh>
    <rPh sb="4" eb="6">
      <t>イニュウ</t>
    </rPh>
    <phoneticPr fontId="3"/>
  </si>
  <si>
    <t>（控除）移輸入計</t>
    <rPh sb="4" eb="5">
      <t>イ</t>
    </rPh>
    <phoneticPr fontId="3"/>
  </si>
  <si>
    <t>令和２年山梨県産業連関表　</t>
    <rPh sb="0" eb="2">
      <t>レイワ</t>
    </rPh>
    <phoneticPr fontId="4"/>
  </si>
  <si>
    <t xml:space="preserve"> （※ 総務省「令和２年産業連関表（37部門表）」から作成）</t>
    <rPh sb="8" eb="10">
      <t>レイワ</t>
    </rPh>
    <phoneticPr fontId="4"/>
  </si>
  <si>
    <t>　変換には、総務省の「令和2年産業連関表（37部門表）」から算出した運輸マージン率、</t>
    <rPh sb="1" eb="3">
      <t>ヘンカン</t>
    </rPh>
    <rPh sb="11" eb="13">
      <t>レイワ</t>
    </rPh>
    <rPh sb="30" eb="32">
      <t>サンシュツ</t>
    </rPh>
    <phoneticPr fontId="4"/>
  </si>
  <si>
    <t>約7,452万円</t>
    <rPh sb="0" eb="1">
      <t>ヤク</t>
    </rPh>
    <rPh sb="6" eb="8">
      <t>マンエン</t>
    </rPh>
    <phoneticPr fontId="4"/>
  </si>
  <si>
    <t>　 飲食料品が 1.467百万円 生産されましたが、</t>
    <rPh sb="2" eb="6">
      <t>インショクリョウヒン</t>
    </rPh>
    <phoneticPr fontId="4"/>
  </si>
  <si>
    <t>　 一次波及効果による雇用者所得23.880百万円（Ⅴ二次波及シート）がもたらされ、</t>
    <rPh sb="2" eb="8">
      <t>イチジハキュウコウカ</t>
    </rPh>
    <rPh sb="11" eb="16">
      <t>コヨウシャショトク</t>
    </rPh>
    <rPh sb="22" eb="23">
      <t>ヒャク</t>
    </rPh>
    <rPh sb="23" eb="25">
      <t>マンエン</t>
    </rPh>
    <rPh sb="27" eb="29">
      <t>ニジ</t>
    </rPh>
    <rPh sb="29" eb="31">
      <t>ハキュウ</t>
    </rPh>
    <phoneticPr fontId="4"/>
  </si>
  <si>
    <t>1億  897</t>
    <rPh sb="1" eb="2">
      <t>オク</t>
    </rPh>
    <phoneticPr fontId="4"/>
  </si>
  <si>
    <t>約　952人分</t>
    <rPh sb="0" eb="1">
      <t>ヤク</t>
    </rPh>
    <rPh sb="5" eb="7">
      <t>ニンブン</t>
    </rPh>
    <phoneticPr fontId="4"/>
  </si>
  <si>
    <t>基本分類　（行445部門×列391部門）</t>
    <rPh sb="0" eb="2">
      <t>キホン</t>
    </rPh>
    <rPh sb="2" eb="4">
      <t>ブンルイ</t>
    </rPh>
    <rPh sb="6" eb="7">
      <t>ギョウ</t>
    </rPh>
    <rPh sb="10" eb="12">
      <t>ブモン</t>
    </rPh>
    <rPh sb="13" eb="14">
      <t>レツ</t>
    </rPh>
    <rPh sb="17" eb="19">
      <t>ブモン</t>
    </rPh>
    <phoneticPr fontId="44"/>
  </si>
  <si>
    <t>統合小分類　（188部門）</t>
    <rPh sb="0" eb="2">
      <t>トウゴウ</t>
    </rPh>
    <rPh sb="2" eb="5">
      <t>ショウブンルイ</t>
    </rPh>
    <rPh sb="10" eb="12">
      <t>ブモン</t>
    </rPh>
    <phoneticPr fontId="44"/>
  </si>
  <si>
    <t>統合中分類　（108部門）</t>
    <rPh sb="0" eb="2">
      <t>トウゴウ</t>
    </rPh>
    <rPh sb="2" eb="5">
      <t>チュウブンルイ</t>
    </rPh>
    <rPh sb="10" eb="12">
      <t>ブモン</t>
    </rPh>
    <phoneticPr fontId="44"/>
  </si>
  <si>
    <t>農業サービス</t>
    <phoneticPr fontId="44"/>
  </si>
  <si>
    <t>11</t>
    <phoneticPr fontId="8"/>
  </si>
  <si>
    <t>（続き）飲食料品</t>
    <rPh sb="1" eb="2">
      <t>ツヅ</t>
    </rPh>
    <phoneticPr fontId="44"/>
  </si>
  <si>
    <t>その他の製造工業製品
（１／３）</t>
    <phoneticPr fontId="8"/>
  </si>
  <si>
    <t>（続き）化学製品</t>
    <rPh sb="1" eb="2">
      <t>ツヅ</t>
    </rPh>
    <phoneticPr fontId="44"/>
  </si>
  <si>
    <t>その他の有機化学工業製品</t>
    <phoneticPr fontId="8"/>
  </si>
  <si>
    <t>その他の製造工業製品
（２／３）</t>
    <phoneticPr fontId="8"/>
  </si>
  <si>
    <t>乗用車（ハイブリッド車）</t>
  </si>
  <si>
    <t>乗用車（ハイブリッド車を除く。）</t>
    <phoneticPr fontId="8"/>
  </si>
  <si>
    <t>その他の製造工業製品
（３／３）</t>
    <phoneticPr fontId="8"/>
  </si>
  <si>
    <t>電気</t>
    <rPh sb="0" eb="2">
      <t>デンキ</t>
    </rPh>
    <phoneticPr fontId="44"/>
  </si>
  <si>
    <t>電気</t>
    <phoneticPr fontId="8"/>
  </si>
  <si>
    <t>電気・ガス・熱供給</t>
    <rPh sb="0" eb="2">
      <t>デンキ</t>
    </rPh>
    <phoneticPr fontId="8"/>
  </si>
  <si>
    <t>電気（火力（バイオマス・廃棄物を含む。））</t>
    <phoneticPr fontId="8"/>
  </si>
  <si>
    <t>電気（原子力）</t>
  </si>
  <si>
    <t>電気（水力、地熱、太陽光、風力等）</t>
  </si>
  <si>
    <t>（続き）運輸・郵便</t>
    <rPh sb="1" eb="2">
      <t>ツヅ</t>
    </rPh>
    <phoneticPr fontId="44"/>
  </si>
  <si>
    <t>医療（病院）</t>
    <rPh sb="3" eb="5">
      <t>ビョウイン</t>
    </rPh>
    <phoneticPr fontId="8"/>
  </si>
  <si>
    <t>医療（一般診療所）</t>
    <rPh sb="3" eb="7">
      <t>イッパンシンリョウ</t>
    </rPh>
    <rPh sb="7" eb="8">
      <t>ショ</t>
    </rPh>
    <phoneticPr fontId="8"/>
  </si>
  <si>
    <t>（続き）対事業所サービス</t>
    <rPh sb="1" eb="2">
      <t>ツヅ</t>
    </rPh>
    <phoneticPr fontId="44"/>
  </si>
  <si>
    <t>と畜場(公営)★★</t>
  </si>
  <si>
    <t>と畜場</t>
  </si>
  <si>
    <t>遊戯場・その他の娯楽</t>
    <phoneticPr fontId="8"/>
  </si>
  <si>
    <t>6751</t>
  </si>
  <si>
    <t>675</t>
  </si>
  <si>
    <t>令和２年山梨県産業連関表　部門分類表</t>
    <rPh sb="0" eb="2">
      <t>レイワ</t>
    </rPh>
    <rPh sb="3" eb="4">
      <t>ネン</t>
    </rPh>
    <phoneticPr fontId="8"/>
  </si>
  <si>
    <t>県産品の供給額から波及効果を計算することとしています。</t>
    <phoneticPr fontId="4"/>
  </si>
  <si>
    <t>（県外の生産品（サービス）を消費しても、県内の生産に波及効果は</t>
    <phoneticPr fontId="4"/>
  </si>
  <si>
    <t>少ないと考えています。）</t>
    <phoneticPr fontId="4"/>
  </si>
  <si>
    <t>　ただし、すべて県産品であるとわかっている部門には県内自給率を乗じる</t>
    <rPh sb="8" eb="11">
      <t>ケンサンヒン</t>
    </rPh>
    <rPh sb="21" eb="23">
      <t>ブモン</t>
    </rPh>
    <rPh sb="25" eb="27">
      <t>ケンナイ</t>
    </rPh>
    <rPh sb="27" eb="30">
      <t>ジキュウリツ</t>
    </rPh>
    <rPh sb="31" eb="32">
      <t>ジョウ</t>
    </rPh>
    <phoneticPr fontId="4"/>
  </si>
  <si>
    <t>必要はありません。</t>
    <rPh sb="0" eb="1">
      <t>ヒツ</t>
    </rPh>
    <phoneticPr fontId="4"/>
  </si>
  <si>
    <t>　産業連関表では商業マージンと運輸マージンは商業部門と運輸部門に計上されます。</t>
    <rPh sb="1" eb="3">
      <t>サンギョウ</t>
    </rPh>
    <rPh sb="3" eb="5">
      <t>レンカン</t>
    </rPh>
    <rPh sb="5" eb="6">
      <t>ヒョウ</t>
    </rPh>
    <rPh sb="8" eb="10">
      <t>ショウギョウ</t>
    </rPh>
    <rPh sb="15" eb="17">
      <t>ウンユ</t>
    </rPh>
    <rPh sb="22" eb="24">
      <t>ショウギョウ</t>
    </rPh>
    <rPh sb="24" eb="26">
      <t>ブモン</t>
    </rPh>
    <rPh sb="27" eb="29">
      <t>ウンユ</t>
    </rPh>
    <rPh sb="29" eb="31">
      <t>ブモン</t>
    </rPh>
    <rPh sb="32" eb="34">
      <t>ケイジョウ</t>
    </rPh>
    <phoneticPr fontId="4"/>
  </si>
  <si>
    <r>
      <t>まず、</t>
    </r>
    <r>
      <rPr>
        <b/>
        <u/>
        <sz val="11"/>
        <rFont val="ＭＳ Ｐゴシック"/>
        <family val="3"/>
        <charset val="128"/>
      </rPr>
      <t>⑩お土産代（果物）以外</t>
    </r>
    <r>
      <rPr>
        <sz val="11"/>
        <rFont val="ＭＳ Ｐゴシック"/>
        <family val="3"/>
        <charset val="128"/>
      </rPr>
      <t>を③需要増加額に入力します。</t>
    </r>
    <rPh sb="12" eb="14">
      <t>イガイ</t>
    </rPh>
    <phoneticPr fontId="4"/>
  </si>
  <si>
    <t>③'県内産業への投入額に入力されます。</t>
    <rPh sb="12" eb="14">
      <t>ニュウリョク</t>
    </rPh>
    <phoneticPr fontId="4"/>
  </si>
  <si>
    <t>→県内自給率を乗じた額が「県産品か不明」であるため、</t>
    <phoneticPr fontId="4"/>
  </si>
  <si>
    <t>直接効果によって誘発された県産品のための原材料調達額が、「Ⅳ一次附属」シートで自動計算されます。</t>
    <rPh sb="0" eb="2">
      <t>チョクセツ</t>
    </rPh>
    <rPh sb="2" eb="4">
      <t>コウカ</t>
    </rPh>
    <rPh sb="8" eb="10">
      <t>ユウハツ</t>
    </rPh>
    <rPh sb="13" eb="16">
      <t>ケンサンヒン</t>
    </rPh>
    <rPh sb="20" eb="23">
      <t>ゲンザイリョウ</t>
    </rPh>
    <rPh sb="23" eb="25">
      <t>チョウタツ</t>
    </rPh>
    <rPh sb="25" eb="26">
      <t>ガク</t>
    </rPh>
    <rPh sb="30" eb="32">
      <t>イチジ</t>
    </rPh>
    <rPh sb="32" eb="34">
      <t>フゾク</t>
    </rPh>
    <rPh sb="39" eb="41">
      <t>ジドウ</t>
    </rPh>
    <rPh sb="41" eb="43">
      <t>ケイサン</t>
    </rPh>
    <phoneticPr fontId="4"/>
  </si>
  <si>
    <t>　 この所得から消費に使用される分の生産波及効果のことを指します。</t>
    <rPh sb="4" eb="6">
      <t>ショトク</t>
    </rPh>
    <rPh sb="8" eb="10">
      <t>ショウヒ</t>
    </rPh>
    <rPh sb="11" eb="13">
      <t>シヨウ</t>
    </rPh>
    <rPh sb="16" eb="17">
      <t>ブン</t>
    </rPh>
    <rPh sb="18" eb="20">
      <t>セイサン</t>
    </rPh>
    <rPh sb="20" eb="22">
      <t>ハキュウ</t>
    </rPh>
    <rPh sb="22" eb="24">
      <t>コウカ</t>
    </rPh>
    <rPh sb="28" eb="29">
      <t>サ</t>
    </rPh>
    <phoneticPr fontId="4"/>
  </si>
  <si>
    <t>直接効果と一次波及効果によって生み出された雇用者所得に、「平均消費性向」を乗じて、</t>
    <rPh sb="0" eb="4">
      <t>チョクセツコウカ</t>
    </rPh>
    <rPh sb="5" eb="11">
      <t>イチジハキュウコウカ</t>
    </rPh>
    <rPh sb="15" eb="16">
      <t>ウ</t>
    </rPh>
    <rPh sb="17" eb="18">
      <t>ダ</t>
    </rPh>
    <rPh sb="21" eb="24">
      <t>コヨウシャ</t>
    </rPh>
    <rPh sb="24" eb="26">
      <t>ショトク</t>
    </rPh>
    <phoneticPr fontId="4"/>
  </si>
  <si>
    <t>消費に使用される額を計算後、産業連関表の部門ごとに振り分け、県内自給率を乗じます。</t>
    <rPh sb="0" eb="2">
      <t>ショウヒ</t>
    </rPh>
    <rPh sb="3" eb="5">
      <t>シヨウ</t>
    </rPh>
    <rPh sb="8" eb="9">
      <t>ガク</t>
    </rPh>
    <rPh sb="10" eb="12">
      <t>ケイサン</t>
    </rPh>
    <rPh sb="12" eb="13">
      <t>ゴ</t>
    </rPh>
    <rPh sb="14" eb="19">
      <t>サンギョウレンカンヒョウ</t>
    </rPh>
    <rPh sb="20" eb="22">
      <t>ブモン</t>
    </rPh>
    <rPh sb="25" eb="26">
      <t>フ</t>
    </rPh>
    <rPh sb="27" eb="28">
      <t>ワ</t>
    </rPh>
    <rPh sb="30" eb="32">
      <t>ケンナイ</t>
    </rPh>
    <rPh sb="32" eb="35">
      <t>ジキュウリツ</t>
    </rPh>
    <rPh sb="36" eb="37">
      <t>ジョウ</t>
    </rPh>
    <phoneticPr fontId="4"/>
  </si>
  <si>
    <t>さらに、ここまでの生産誘発により、企業などでは増産のため新たに雇用者を雇う、と考えられ、</t>
    <rPh sb="9" eb="11">
      <t>セイサン</t>
    </rPh>
    <rPh sb="11" eb="13">
      <t>ユウハツ</t>
    </rPh>
    <rPh sb="17" eb="19">
      <t>キギョウ</t>
    </rPh>
    <rPh sb="23" eb="25">
      <t>ゾウサン</t>
    </rPh>
    <rPh sb="28" eb="29">
      <t>アラ</t>
    </rPh>
    <rPh sb="31" eb="34">
      <t>コヨウシャ</t>
    </rPh>
    <rPh sb="35" eb="36">
      <t>ヤト</t>
    </rPh>
    <rPh sb="39" eb="40">
      <t>カンガ</t>
    </rPh>
    <phoneticPr fontId="4"/>
  </si>
  <si>
    <r>
      <t>産業連関表の付表である「雇用表」を用いて、「</t>
    </r>
    <r>
      <rPr>
        <b/>
        <sz val="11"/>
        <color theme="8" tint="-0.499984740745262"/>
        <rFont val="ＭＳ Ｐゴシック"/>
        <family val="3"/>
        <charset val="128"/>
      </rPr>
      <t>誘発雇用者数</t>
    </r>
    <r>
      <rPr>
        <sz val="11"/>
        <rFont val="ＭＳ Ｐゴシック"/>
        <family val="3"/>
        <charset val="128"/>
      </rPr>
      <t>」も計算されます。</t>
    </r>
    <rPh sb="0" eb="5">
      <t>サンギョウレンカンヒョウ</t>
    </rPh>
    <rPh sb="6" eb="8">
      <t>フヒョウ</t>
    </rPh>
    <rPh sb="12" eb="14">
      <t>コヨウ</t>
    </rPh>
    <rPh sb="14" eb="15">
      <t>ヒョウ</t>
    </rPh>
    <rPh sb="17" eb="18">
      <t>モチ</t>
    </rPh>
    <rPh sb="22" eb="24">
      <t>ユウハツ</t>
    </rPh>
    <rPh sb="24" eb="27">
      <t>コヨウシャ</t>
    </rPh>
    <rPh sb="27" eb="28">
      <t>スウ</t>
    </rPh>
    <rPh sb="30" eb="32">
      <t>ケイサン</t>
    </rPh>
    <phoneticPr fontId="4"/>
  </si>
  <si>
    <t>　という２つの考えがあるほか、「関東」など地方の値を使用する場合もあります。</t>
    <rPh sb="7" eb="8">
      <t>カンガ</t>
    </rPh>
    <rPh sb="16" eb="18">
      <t>カントウ</t>
    </rPh>
    <rPh sb="21" eb="23">
      <t>チホウ</t>
    </rPh>
    <rPh sb="24" eb="25">
      <t>アタイ</t>
    </rPh>
    <rPh sb="26" eb="28">
      <t>シヨウ</t>
    </rPh>
    <rPh sb="30" eb="32">
      <t>バアイ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</si>
</sst>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000000_ "/>
    <numFmt numFmtId="177" formatCode="0.0%"/>
    <numFmt numFmtId="178" formatCode="#,##0_ "/>
    <numFmt numFmtId="179" formatCode="0.0000_ "/>
    <numFmt numFmtId="180" formatCode="0.0000000_ "/>
    <numFmt numFmtId="181" formatCode="0.000000000_ "/>
    <numFmt numFmtId="182" formatCode="0.00000000_ "/>
    <numFmt numFmtId="183" formatCode="0.0000000000_ "/>
    <numFmt numFmtId="184" formatCode="0.0000000_);[Red]\(0.0000000\)"/>
    <numFmt numFmtId="185" formatCode="0.00000_);[Red]\(0.00000\)"/>
    <numFmt numFmtId="186" formatCode="0.0000_);[Red]\(0.0000\)"/>
    <numFmt numFmtId="187" formatCode="#,##0.000000_ ;[Red]\-#,##0.000000\ "/>
    <numFmt numFmtId="188" formatCode="#,##0.0;[Red]\-#,##0.0"/>
    <numFmt numFmtId="189" formatCode="0.00000_ "/>
    <numFmt numFmtId="190" formatCode="0.000_ "/>
    <numFmt numFmtId="191" formatCode="0.0_ "/>
    <numFmt numFmtId="192" formatCode="#,##0_ ;[Red]\-#,##0\ "/>
    <numFmt numFmtId="193" formatCode="#,##0.0000_ ;[Red]\-#,##0.0000\ "/>
    <numFmt numFmtId="194" formatCode="0.00_);[Red]\(0.00\)"/>
    <numFmt numFmtId="195" formatCode="#,##0.000_ ;[Red]\-#,##0.000\ "/>
    <numFmt numFmtId="196" formatCode="#,##0.000_ "/>
    <numFmt numFmtId="197" formatCode="0.0000_ ;[Red]\-0.0000\ "/>
    <numFmt numFmtId="198" formatCode="0.0000"/>
    <numFmt numFmtId="199" formatCode="#,##0.000;[Red]\-#,##0.000"/>
    <numFmt numFmtId="200" formatCode="#,##0.00000000_ "/>
    <numFmt numFmtId="201" formatCode="0.000"/>
    <numFmt numFmtId="202" formatCode="0.0"/>
    <numFmt numFmtId="203" formatCode="\-@"/>
  </numFmts>
  <fonts count="66">
    <font>
      <sz val="10"/>
      <name val="ＭＳ Ｐ明朝"/>
      <family val="1"/>
      <charset val="128"/>
    </font>
    <font>
      <sz val="10"/>
      <name val="ＭＳ Ｐ明朝"/>
      <family val="1"/>
      <charset val="128"/>
    </font>
    <font>
      <sz val="10"/>
      <name val="ＭＳ Ｐ明朝"/>
      <family val="1"/>
      <charset val="128"/>
    </font>
    <font>
      <sz val="11"/>
      <name val="ＭＳ Ｐゴシック"/>
      <family val="3"/>
      <charset val="128"/>
    </font>
    <font>
      <sz val="6"/>
      <name val="ＭＳ Ｐ明朝"/>
      <family val="1"/>
      <charset val="128"/>
    </font>
    <font>
      <sz val="10"/>
      <name val="ＭＳ Ｐゴシック"/>
      <family val="3"/>
      <charset val="128"/>
    </font>
    <font>
      <b/>
      <sz val="10"/>
      <name val="ＭＳ Ｐゴシック"/>
      <family val="3"/>
      <charset val="128"/>
    </font>
    <font>
      <sz val="9"/>
      <name val="ＭＳ Ｐゴシック"/>
      <family val="3"/>
      <charset val="128"/>
    </font>
    <font>
      <sz val="6"/>
      <name val="ＭＳ Ｐゴシック"/>
      <family val="3"/>
      <charset val="128"/>
    </font>
    <font>
      <b/>
      <sz val="12"/>
      <name val="ＭＳ Ｐゴシック"/>
      <family val="3"/>
      <charset val="128"/>
    </font>
    <font>
      <b/>
      <sz val="11"/>
      <name val="ＭＳ Ｐゴシック"/>
      <family val="3"/>
      <charset val="128"/>
    </font>
    <font>
      <b/>
      <sz val="16"/>
      <name val="ＭＳ Ｐゴシック"/>
      <family val="3"/>
      <charset val="128"/>
    </font>
    <font>
      <b/>
      <sz val="20"/>
      <name val="ＭＳ Ｐゴシック"/>
      <family val="3"/>
      <charset val="128"/>
    </font>
    <font>
      <sz val="12"/>
      <name val="ＭＳ Ｐゴシック"/>
      <family val="3"/>
      <charset val="128"/>
    </font>
    <font>
      <sz val="10"/>
      <color indexed="12"/>
      <name val="ＭＳ Ｐゴシック"/>
      <family val="3"/>
      <charset val="128"/>
    </font>
    <font>
      <sz val="8"/>
      <name val="ＭＳ Ｐゴシック"/>
      <family val="3"/>
      <charset val="128"/>
    </font>
    <font>
      <sz val="11"/>
      <name val="ＭＳ Ｐ明朝"/>
      <family val="1"/>
      <charset val="128"/>
    </font>
    <font>
      <b/>
      <sz val="14"/>
      <name val="ＭＳ Ｐゴシック"/>
      <family val="3"/>
      <charset val="128"/>
    </font>
    <font>
      <sz val="10"/>
      <name val="ＭＳ Ｐ明朝"/>
      <family val="1"/>
      <charset val="128"/>
    </font>
    <font>
      <sz val="10"/>
      <name val="ＭＳ Ｐ明朝"/>
      <family val="1"/>
      <charset val="128"/>
    </font>
    <font>
      <b/>
      <sz val="10"/>
      <name val="ＭＳ Ｐ明朝"/>
      <family val="1"/>
      <charset val="128"/>
    </font>
    <font>
      <sz val="10"/>
      <name val="ＭＳ Ｐ明朝"/>
      <family val="1"/>
      <charset val="128"/>
    </font>
    <font>
      <sz val="10"/>
      <color indexed="12"/>
      <name val="ＭＳ Ｐ明朝"/>
      <family val="1"/>
      <charset val="128"/>
    </font>
    <font>
      <sz val="10"/>
      <color indexed="10"/>
      <name val="ＭＳ Ｐ明朝"/>
      <family val="1"/>
      <charset val="128"/>
    </font>
    <font>
      <sz val="9.5"/>
      <name val="ＭＳ Ｐ明朝"/>
      <family val="1"/>
      <charset val="128"/>
    </font>
    <font>
      <b/>
      <sz val="12"/>
      <color theme="8" tint="-0.499984740745262"/>
      <name val="ＭＳ Ｐゴシック"/>
      <family val="3"/>
      <charset val="128"/>
    </font>
    <font>
      <sz val="10"/>
      <color theme="8" tint="-0.499984740745262"/>
      <name val="ＭＳ Ｐゴシック"/>
      <family val="3"/>
      <charset val="128"/>
    </font>
    <font>
      <sz val="10"/>
      <color theme="1" tint="0.499984740745262"/>
      <name val="ＭＳ Ｐゴシック"/>
      <family val="3"/>
      <charset val="128"/>
    </font>
    <font>
      <b/>
      <sz val="12"/>
      <color theme="8" tint="-0.249977111117893"/>
      <name val="ＭＳ Ｐゴシック"/>
      <family val="3"/>
      <charset val="128"/>
    </font>
    <font>
      <sz val="10"/>
      <color rgb="FFFF0000"/>
      <name val="ＭＳ Ｐゴシック"/>
      <family val="3"/>
      <charset val="128"/>
    </font>
    <font>
      <b/>
      <sz val="14"/>
      <color theme="8" tint="-0.499984740745262"/>
      <name val="ＭＳ Ｐゴシック"/>
      <family val="3"/>
      <charset val="128"/>
    </font>
    <font>
      <b/>
      <sz val="12"/>
      <color theme="0"/>
      <name val="ＭＳ Ｐゴシック"/>
      <family val="3"/>
      <charset val="128"/>
    </font>
    <font>
      <b/>
      <sz val="10"/>
      <color theme="0"/>
      <name val="ＭＳ Ｐゴシック"/>
      <family val="3"/>
      <charset val="128"/>
    </font>
    <font>
      <sz val="14"/>
      <color theme="0"/>
      <name val="HGSｺﾞｼｯｸE"/>
      <family val="3"/>
      <charset val="128"/>
    </font>
    <font>
      <b/>
      <u/>
      <sz val="10"/>
      <name val="ＭＳ Ｐゴシック"/>
      <family val="3"/>
      <charset val="128"/>
    </font>
    <font>
      <b/>
      <u/>
      <sz val="12"/>
      <name val="ＭＳ Ｐゴシック"/>
      <family val="3"/>
      <charset val="128"/>
    </font>
    <font>
      <sz val="9"/>
      <color indexed="81"/>
      <name val="MS P ゴシック"/>
      <family val="3"/>
      <charset val="128"/>
    </font>
    <font>
      <sz val="18"/>
      <color theme="8" tint="-0.499984740745262"/>
      <name val="HGS創英角ｺﾞｼｯｸUB"/>
      <family val="3"/>
      <charset val="128"/>
    </font>
    <font>
      <sz val="10"/>
      <name val="HGSｺﾞｼｯｸE"/>
      <family val="3"/>
      <charset val="128"/>
    </font>
    <font>
      <sz val="10"/>
      <color theme="0"/>
      <name val="ＭＳ Ｐゴシック"/>
      <family val="3"/>
      <charset val="128"/>
    </font>
    <font>
      <sz val="11"/>
      <color theme="0"/>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2"/>
      <charset val="128"/>
      <scheme val="minor"/>
    </font>
    <font>
      <u/>
      <sz val="11"/>
      <name val="ＭＳ Ｐゴシック"/>
      <family val="3"/>
      <charset val="128"/>
    </font>
    <font>
      <sz val="10"/>
      <color theme="1"/>
      <name val="ＭＳ Ｐゴシック"/>
      <family val="3"/>
      <charset val="128"/>
      <scheme val="minor"/>
    </font>
    <font>
      <sz val="10"/>
      <color theme="0" tint="-0.499984740745262"/>
      <name val="ＭＳ Ｐゴシック"/>
      <family val="3"/>
      <charset val="128"/>
    </font>
    <font>
      <sz val="11"/>
      <color theme="0" tint="-0.499984740745262"/>
      <name val="ＭＳ Ｐゴシック"/>
      <family val="3"/>
      <charset val="128"/>
    </font>
    <font>
      <vertAlign val="superscript"/>
      <sz val="11"/>
      <name val="ＭＳ Ｐゴシック"/>
      <family val="3"/>
      <charset val="128"/>
    </font>
    <font>
      <sz val="11"/>
      <color theme="0"/>
      <name val="HGSｺﾞｼｯｸE"/>
      <family val="3"/>
      <charset val="128"/>
    </font>
    <font>
      <b/>
      <u/>
      <sz val="11"/>
      <name val="ＭＳ Ｐゴシック"/>
      <family val="3"/>
      <charset val="128"/>
    </font>
    <font>
      <b/>
      <sz val="11"/>
      <color theme="3"/>
      <name val="ＭＳ Ｐゴシック"/>
      <family val="3"/>
      <charset val="128"/>
    </font>
    <font>
      <sz val="11"/>
      <color theme="1" tint="0.34998626667073579"/>
      <name val="ＭＳ Ｐゴシック"/>
      <family val="3"/>
      <charset val="128"/>
    </font>
    <font>
      <b/>
      <sz val="11"/>
      <color theme="0"/>
      <name val="ＭＳ Ｐゴシック"/>
      <family val="3"/>
      <charset val="128"/>
    </font>
    <font>
      <b/>
      <sz val="11"/>
      <color theme="8" tint="-0.499984740745262"/>
      <name val="ＭＳ Ｐゴシック"/>
      <family val="3"/>
      <charset val="128"/>
    </font>
    <font>
      <b/>
      <sz val="10"/>
      <color theme="8" tint="-0.499984740745262"/>
      <name val="ＭＳ Ｐゴシック"/>
      <family val="3"/>
      <charset val="128"/>
    </font>
    <font>
      <b/>
      <u/>
      <sz val="10"/>
      <color theme="8" tint="-0.499984740745262"/>
      <name val="ＭＳ Ｐゴシック"/>
      <family val="3"/>
      <charset val="128"/>
    </font>
    <font>
      <vertAlign val="superscript"/>
      <sz val="10"/>
      <color theme="0" tint="-0.499984740745262"/>
      <name val="ＭＳ Ｐゴシック"/>
      <family val="3"/>
      <charset val="128"/>
    </font>
    <font>
      <b/>
      <u/>
      <sz val="11"/>
      <color rgb="FFFF66CC"/>
      <name val="ＭＳ Ｐゴシック"/>
      <family val="3"/>
      <charset val="128"/>
    </font>
    <font>
      <b/>
      <u/>
      <sz val="11"/>
      <color theme="8" tint="-0.499984740745262"/>
      <name val="ＭＳ Ｐゴシック"/>
      <family val="3"/>
      <charset val="128"/>
    </font>
    <font>
      <sz val="16"/>
      <name val="ＭＳ ゴシック"/>
      <family val="3"/>
      <charset val="128"/>
    </font>
    <font>
      <sz val="16"/>
      <name val="ＭＳ Ｐゴシック"/>
      <family val="3"/>
      <charset val="128"/>
    </font>
    <font>
      <sz val="14"/>
      <name val="ＭＳ ゴシック"/>
      <family val="3"/>
      <charset val="128"/>
    </font>
    <font>
      <sz val="10"/>
      <name val="ＭＳ Ｐゴシック"/>
      <family val="2"/>
      <charset val="128"/>
      <scheme val="minor"/>
    </font>
    <font>
      <sz val="12"/>
      <color theme="8" tint="-0.249977111117893"/>
      <name val="HGSｺﾞｼｯｸE"/>
      <family val="3"/>
      <charset val="128"/>
    </font>
  </fonts>
  <fills count="15">
    <fill>
      <patternFill patternType="none"/>
    </fill>
    <fill>
      <patternFill patternType="gray125"/>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CC"/>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bgColor indexed="64"/>
      </patternFill>
    </fill>
    <fill>
      <patternFill patternType="solid">
        <fgColor rgb="FFFF0000"/>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double">
        <color indexed="64"/>
      </left>
      <right/>
      <top/>
      <bottom/>
      <diagonal/>
    </border>
    <border>
      <left/>
      <right style="double">
        <color indexed="64"/>
      </right>
      <top/>
      <bottom/>
      <diagonal/>
    </border>
    <border>
      <left style="mediumDashed">
        <color indexed="64"/>
      </left>
      <right/>
      <top/>
      <bottom/>
      <diagonal/>
    </border>
    <border>
      <left/>
      <right style="mediumDashed">
        <color indexed="64"/>
      </right>
      <top/>
      <bottom/>
      <diagonal/>
    </border>
    <border>
      <left style="dotted">
        <color indexed="64"/>
      </left>
      <right style="dotted">
        <color indexed="64"/>
      </right>
      <top style="dotted">
        <color indexed="64"/>
      </top>
      <bottom style="dotted">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s>
  <cellStyleXfs count="7">
    <xf numFmtId="0" fontId="0" fillId="0" borderId="0"/>
    <xf numFmtId="38" fontId="2" fillId="0" borderId="0" applyFont="0" applyFill="0" applyBorder="0" applyAlignment="0" applyProtection="0"/>
    <xf numFmtId="0" fontId="3" fillId="0" borderId="0"/>
    <xf numFmtId="0" fontId="3" fillId="0" borderId="0">
      <alignment vertical="center"/>
    </xf>
    <xf numFmtId="0" fontId="3" fillId="0" borderId="0"/>
    <xf numFmtId="0" fontId="3" fillId="0" borderId="0"/>
    <xf numFmtId="0" fontId="3" fillId="0" borderId="0"/>
  </cellStyleXfs>
  <cellXfs count="636">
    <xf numFmtId="0" fontId="0" fillId="0" borderId="0" xfId="0"/>
    <xf numFmtId="0" fontId="3" fillId="0" borderId="0" xfId="4" applyAlignment="1">
      <alignment vertical="center"/>
    </xf>
    <xf numFmtId="0" fontId="5" fillId="0" borderId="0" xfId="4" applyFont="1" applyAlignment="1">
      <alignment vertical="center"/>
    </xf>
    <xf numFmtId="0" fontId="5" fillId="0" borderId="0" xfId="0" applyFont="1" applyAlignment="1">
      <alignment vertical="center"/>
    </xf>
    <xf numFmtId="0" fontId="12" fillId="0" borderId="0" xfId="4" applyFont="1" applyAlignment="1">
      <alignment vertical="center"/>
    </xf>
    <xf numFmtId="0" fontId="5" fillId="0" borderId="0" xfId="0" applyFont="1" applyAlignment="1">
      <alignment horizontal="right" vertical="center"/>
    </xf>
    <xf numFmtId="0" fontId="5" fillId="0" borderId="1" xfId="0" applyFont="1" applyBorder="1" applyAlignment="1">
      <alignment horizontal="center" vertical="center" wrapText="1"/>
    </xf>
    <xf numFmtId="38" fontId="5" fillId="0" borderId="0" xfId="1" applyFont="1" applyAlignment="1" applyProtection="1">
      <alignment vertical="center"/>
    </xf>
    <xf numFmtId="0" fontId="5" fillId="0" borderId="0" xfId="0" applyFont="1" applyAlignment="1">
      <alignment vertical="center" shrinkToFit="1"/>
    </xf>
    <xf numFmtId="0" fontId="5" fillId="0" borderId="1" xfId="0" applyFont="1" applyBorder="1" applyAlignment="1">
      <alignment horizontal="center" vertical="center" shrinkToFit="1"/>
    </xf>
    <xf numFmtId="38" fontId="5" fillId="0" borderId="0" xfId="1" applyFont="1" applyFill="1" applyBorder="1" applyAlignment="1" applyProtection="1">
      <alignment vertical="center"/>
    </xf>
    <xf numFmtId="0" fontId="5" fillId="0" borderId="0" xfId="0" applyFont="1" applyAlignment="1">
      <alignment horizontal="center" vertical="center"/>
    </xf>
    <xf numFmtId="0" fontId="12" fillId="0" borderId="0" xfId="0" applyFont="1" applyAlignment="1">
      <alignment vertical="center"/>
    </xf>
    <xf numFmtId="0" fontId="3" fillId="0" borderId="0" xfId="6" applyAlignment="1">
      <alignment vertical="center"/>
    </xf>
    <xf numFmtId="0" fontId="5" fillId="0" borderId="0" xfId="5" applyFont="1" applyAlignment="1">
      <alignment vertical="center"/>
    </xf>
    <xf numFmtId="0" fontId="3" fillId="0" borderId="0" xfId="5" applyAlignment="1">
      <alignment vertical="center"/>
    </xf>
    <xf numFmtId="185" fontId="5" fillId="0" borderId="0" xfId="0" applyNumberFormat="1" applyFont="1" applyAlignment="1">
      <alignment vertical="center"/>
    </xf>
    <xf numFmtId="0" fontId="5" fillId="0" borderId="2" xfId="4" applyFont="1" applyBorder="1" applyAlignment="1">
      <alignment horizontal="center" vertical="center" shrinkToFit="1"/>
    </xf>
    <xf numFmtId="185" fontId="5" fillId="0" borderId="2" xfId="4" applyNumberFormat="1" applyFont="1" applyBorder="1" applyAlignment="1">
      <alignment horizontal="center" vertical="center"/>
    </xf>
    <xf numFmtId="0" fontId="5" fillId="0" borderId="1" xfId="5" applyFont="1" applyBorder="1" applyAlignment="1">
      <alignment horizontal="center" vertical="center" wrapText="1"/>
    </xf>
    <xf numFmtId="0" fontId="5" fillId="0" borderId="1" xfId="4" applyFont="1" applyBorder="1" applyAlignment="1">
      <alignment horizontal="center" vertical="center" wrapText="1"/>
    </xf>
    <xf numFmtId="0" fontId="5"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shrinkToFit="1"/>
    </xf>
    <xf numFmtId="177" fontId="5" fillId="0" borderId="1" xfId="0" applyNumberFormat="1" applyFont="1" applyBorder="1" applyAlignment="1">
      <alignment horizontal="center" vertical="center" wrapText="1"/>
    </xf>
    <xf numFmtId="0" fontId="6" fillId="0" borderId="1" xfId="4" applyFont="1" applyBorder="1" applyAlignment="1">
      <alignment horizontal="center" vertical="center" shrinkToFit="1"/>
    </xf>
    <xf numFmtId="185" fontId="5" fillId="0" borderId="1" xfId="4" applyNumberFormat="1" applyFont="1" applyBorder="1" applyAlignment="1">
      <alignment horizontal="center" vertical="center" wrapText="1"/>
    </xf>
    <xf numFmtId="185" fontId="5" fillId="0" borderId="4" xfId="4" applyNumberFormat="1" applyFont="1" applyBorder="1" applyAlignment="1">
      <alignment horizontal="center" vertical="center" wrapText="1"/>
    </xf>
    <xf numFmtId="185" fontId="5" fillId="0" borderId="5" xfId="4" applyNumberFormat="1" applyFont="1" applyBorder="1" applyAlignment="1">
      <alignment horizontal="center" vertical="center" wrapText="1"/>
    </xf>
    <xf numFmtId="0" fontId="5" fillId="0" borderId="1" xfId="6" applyFont="1" applyBorder="1" applyAlignment="1">
      <alignment horizontal="center" vertical="center" wrapText="1"/>
    </xf>
    <xf numFmtId="0" fontId="5" fillId="0" borderId="1" xfId="0" applyFont="1" applyBorder="1" applyAlignment="1">
      <alignment vertical="center"/>
    </xf>
    <xf numFmtId="179" fontId="5" fillId="0" borderId="1" xfId="0" applyNumberFormat="1" applyFont="1" applyBorder="1" applyAlignment="1">
      <alignment vertical="center"/>
    </xf>
    <xf numFmtId="0" fontId="5" fillId="0" borderId="1" xfId="0" applyFont="1" applyBorder="1" applyAlignment="1">
      <alignment vertical="center" shrinkToFit="1"/>
    </xf>
    <xf numFmtId="187" fontId="5" fillId="0" borderId="0" xfId="1" applyNumberFormat="1" applyFont="1" applyFill="1" applyBorder="1" applyAlignment="1" applyProtection="1">
      <alignment vertical="center"/>
    </xf>
    <xf numFmtId="193" fontId="5" fillId="0" borderId="1" xfId="0" applyNumberFormat="1" applyFont="1" applyBorder="1" applyAlignment="1">
      <alignment vertical="center"/>
    </xf>
    <xf numFmtId="0" fontId="7" fillId="0" borderId="0" xfId="0" applyFont="1" applyAlignment="1">
      <alignment horizontal="center" vertical="center"/>
    </xf>
    <xf numFmtId="0" fontId="5" fillId="0" borderId="3" xfId="0" applyFont="1" applyBorder="1" applyAlignment="1">
      <alignment vertical="center"/>
    </xf>
    <xf numFmtId="182" fontId="5" fillId="0" borderId="0" xfId="0" applyNumberFormat="1" applyFont="1" applyAlignment="1">
      <alignment vertical="center"/>
    </xf>
    <xf numFmtId="181" fontId="5" fillId="0" borderId="0" xfId="0" applyNumberFormat="1" applyFont="1" applyAlignment="1">
      <alignment vertical="center"/>
    </xf>
    <xf numFmtId="187" fontId="5" fillId="0" borderId="0" xfId="0" applyNumberFormat="1" applyFont="1" applyAlignment="1">
      <alignment vertical="center"/>
    </xf>
    <xf numFmtId="183" fontId="5" fillId="0" borderId="0" xfId="0" applyNumberFormat="1" applyFont="1" applyAlignment="1">
      <alignment vertical="center"/>
    </xf>
    <xf numFmtId="0" fontId="9" fillId="0" borderId="0" xfId="0" applyFont="1" applyAlignment="1">
      <alignment horizontal="left" vertical="center"/>
    </xf>
    <xf numFmtId="0" fontId="9" fillId="0" borderId="0" xfId="0" applyFont="1" applyAlignment="1">
      <alignment horizontal="right" vertical="center"/>
    </xf>
    <xf numFmtId="0" fontId="5" fillId="0" borderId="0" xfId="5" applyFont="1" applyAlignment="1">
      <alignment horizontal="center" vertical="center"/>
    </xf>
    <xf numFmtId="0" fontId="3" fillId="0" borderId="3" xfId="5" applyBorder="1" applyAlignment="1">
      <alignment vertical="center"/>
    </xf>
    <xf numFmtId="0" fontId="3" fillId="0" borderId="7" xfId="5" applyBorder="1" applyAlignment="1">
      <alignment vertical="center"/>
    </xf>
    <xf numFmtId="177" fontId="5" fillId="0" borderId="0" xfId="0" applyNumberFormat="1" applyFont="1" applyAlignment="1">
      <alignment vertical="center"/>
    </xf>
    <xf numFmtId="0" fontId="5" fillId="0" borderId="2" xfId="4" applyFont="1" applyBorder="1" applyAlignment="1">
      <alignment horizontal="center" vertical="center"/>
    </xf>
    <xf numFmtId="179" fontId="5" fillId="0" borderId="0" xfId="0" applyNumberFormat="1" applyFont="1" applyAlignment="1">
      <alignment vertical="center"/>
    </xf>
    <xf numFmtId="0" fontId="5" fillId="0" borderId="0" xfId="0" applyFont="1" applyAlignment="1">
      <alignment horizontal="left" vertical="center"/>
    </xf>
    <xf numFmtId="0" fontId="11" fillId="0" borderId="0" xfId="0" applyFont="1" applyAlignment="1">
      <alignment vertical="center"/>
    </xf>
    <xf numFmtId="0" fontId="6" fillId="0" borderId="0" xfId="0" applyFont="1" applyAlignment="1">
      <alignment vertical="center"/>
    </xf>
    <xf numFmtId="0" fontId="5" fillId="0" borderId="0" xfId="5" applyFont="1" applyAlignment="1">
      <alignment horizontal="center" vertical="center" wrapText="1"/>
    </xf>
    <xf numFmtId="176" fontId="5" fillId="0" borderId="0" xfId="5" applyNumberFormat="1" applyFont="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5" fillId="0" borderId="19" xfId="0" applyFont="1" applyBorder="1" applyAlignment="1">
      <alignment vertical="center"/>
    </xf>
    <xf numFmtId="0" fontId="5" fillId="0" borderId="20" xfId="0" applyFont="1" applyBorder="1" applyAlignment="1">
      <alignment vertical="center"/>
    </xf>
    <xf numFmtId="0" fontId="5" fillId="2" borderId="21" xfId="0" applyFont="1" applyFill="1" applyBorder="1" applyAlignment="1">
      <alignment horizontal="center" vertical="center"/>
    </xf>
    <xf numFmtId="0" fontId="5" fillId="0" borderId="18" xfId="0" applyFont="1" applyBorder="1" applyAlignment="1">
      <alignment horizontal="center" vertical="center"/>
    </xf>
    <xf numFmtId="0" fontId="5" fillId="0" borderId="22" xfId="0" applyFont="1" applyBorder="1" applyAlignment="1">
      <alignment vertical="center"/>
    </xf>
    <xf numFmtId="0" fontId="5" fillId="0" borderId="23"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6" xfId="0" applyFont="1" applyBorder="1" applyAlignment="1">
      <alignment vertical="center"/>
    </xf>
    <xf numFmtId="0" fontId="5" fillId="0" borderId="27" xfId="0" applyFont="1" applyBorder="1" applyAlignment="1">
      <alignment vertical="center"/>
    </xf>
    <xf numFmtId="0" fontId="5" fillId="0" borderId="28" xfId="0" applyFont="1" applyBorder="1" applyAlignment="1">
      <alignment vertical="center"/>
    </xf>
    <xf numFmtId="0" fontId="5" fillId="0" borderId="29" xfId="0" applyFont="1" applyBorder="1" applyAlignment="1">
      <alignment vertical="center"/>
    </xf>
    <xf numFmtId="0" fontId="5" fillId="0" borderId="30" xfId="0" applyFont="1" applyBorder="1" applyAlignment="1">
      <alignment vertical="center"/>
    </xf>
    <xf numFmtId="0" fontId="10" fillId="0" borderId="0" xfId="0" applyFont="1" applyAlignment="1">
      <alignment vertical="center"/>
    </xf>
    <xf numFmtId="0" fontId="13" fillId="0" borderId="0" xfId="0" applyFont="1" applyAlignment="1">
      <alignment vertical="center"/>
    </xf>
    <xf numFmtId="0" fontId="7" fillId="0" borderId="0" xfId="0" applyFont="1" applyAlignment="1">
      <alignment vertical="center"/>
    </xf>
    <xf numFmtId="0" fontId="17" fillId="0" borderId="0" xfId="0" applyFont="1" applyAlignment="1">
      <alignment vertical="center"/>
    </xf>
    <xf numFmtId="49" fontId="5" fillId="0" borderId="2" xfId="4" applyNumberFormat="1" applyFont="1" applyBorder="1" applyAlignment="1">
      <alignment horizontal="center" vertical="center"/>
    </xf>
    <xf numFmtId="49" fontId="5" fillId="0" borderId="0" xfId="4" applyNumberFormat="1" applyFont="1" applyAlignment="1">
      <alignment horizontal="center" vertical="center"/>
    </xf>
    <xf numFmtId="185" fontId="5" fillId="0" borderId="0" xfId="4" applyNumberFormat="1" applyFont="1" applyAlignment="1">
      <alignment horizontal="center" vertical="center"/>
    </xf>
    <xf numFmtId="0" fontId="19" fillId="0" borderId="0" xfId="0" applyFont="1" applyAlignment="1">
      <alignment vertical="center"/>
    </xf>
    <xf numFmtId="0" fontId="16" fillId="0" borderId="0" xfId="6" applyFont="1" applyAlignment="1">
      <alignment vertical="center"/>
    </xf>
    <xf numFmtId="0" fontId="18" fillId="0" borderId="0" xfId="5" applyFont="1" applyAlignment="1">
      <alignment vertical="center"/>
    </xf>
    <xf numFmtId="0" fontId="18" fillId="0" borderId="0" xfId="0" applyFont="1" applyAlignment="1">
      <alignment vertical="center"/>
    </xf>
    <xf numFmtId="0" fontId="18" fillId="0" borderId="0" xfId="0" applyFont="1" applyAlignment="1">
      <alignment horizontal="right" vertical="center" shrinkToFit="1"/>
    </xf>
    <xf numFmtId="0" fontId="16" fillId="0" borderId="0" xfId="5" applyFont="1" applyAlignment="1">
      <alignment vertical="center"/>
    </xf>
    <xf numFmtId="0" fontId="16" fillId="0" borderId="8" xfId="5" applyFont="1" applyBorder="1" applyAlignment="1">
      <alignment vertical="center"/>
    </xf>
    <xf numFmtId="0" fontId="18" fillId="0" borderId="9" xfId="5" applyFont="1" applyBorder="1" applyAlignment="1">
      <alignment horizontal="center" vertical="center"/>
    </xf>
    <xf numFmtId="0" fontId="18" fillId="0" borderId="7" xfId="4" applyFont="1" applyBorder="1" applyAlignment="1">
      <alignment vertical="center"/>
    </xf>
    <xf numFmtId="49" fontId="19" fillId="0" borderId="0" xfId="0" applyNumberFormat="1" applyFont="1" applyAlignment="1">
      <alignment vertical="center"/>
    </xf>
    <xf numFmtId="0" fontId="19" fillId="0" borderId="0" xfId="0" applyFont="1" applyAlignment="1">
      <alignment horizontal="right" vertical="center"/>
    </xf>
    <xf numFmtId="0" fontId="18" fillId="0" borderId="0" xfId="6" applyFont="1" applyAlignment="1">
      <alignment vertical="center"/>
    </xf>
    <xf numFmtId="178" fontId="18" fillId="0" borderId="0" xfId="0" applyNumberFormat="1" applyFont="1" applyAlignment="1">
      <alignment vertical="center"/>
    </xf>
    <xf numFmtId="0" fontId="18" fillId="0" borderId="0" xfId="4" applyFont="1" applyAlignment="1">
      <alignment vertical="center"/>
    </xf>
    <xf numFmtId="0" fontId="16" fillId="0" borderId="0" xfId="4" applyFont="1" applyAlignment="1">
      <alignment vertical="center"/>
    </xf>
    <xf numFmtId="0" fontId="16" fillId="0" borderId="3" xfId="4" applyFont="1" applyBorder="1" applyAlignment="1">
      <alignment vertical="center"/>
    </xf>
    <xf numFmtId="0" fontId="18" fillId="0" borderId="3" xfId="4" applyFont="1" applyBorder="1" applyAlignment="1">
      <alignment horizontal="center" vertical="center"/>
    </xf>
    <xf numFmtId="0" fontId="20" fillId="0" borderId="7" xfId="4" applyFont="1" applyBorder="1" applyAlignment="1">
      <alignment horizontal="center" vertical="center" wrapText="1"/>
    </xf>
    <xf numFmtId="0" fontId="18" fillId="0" borderId="4" xfId="4" applyFont="1" applyBorder="1" applyAlignment="1">
      <alignment vertical="center"/>
    </xf>
    <xf numFmtId="0" fontId="18" fillId="0" borderId="33" xfId="4" applyFont="1" applyBorder="1" applyAlignment="1">
      <alignment vertical="center"/>
    </xf>
    <xf numFmtId="0" fontId="19" fillId="0" borderId="0" xfId="4" applyFont="1" applyAlignment="1">
      <alignment horizontal="center" vertical="center"/>
    </xf>
    <xf numFmtId="0" fontId="18" fillId="0" borderId="0" xfId="4" applyFont="1" applyAlignment="1">
      <alignment horizontal="center" vertical="center"/>
    </xf>
    <xf numFmtId="0" fontId="18" fillId="0" borderId="0" xfId="0" applyFont="1" applyAlignment="1">
      <alignment horizontal="right" vertical="center"/>
    </xf>
    <xf numFmtId="0" fontId="21" fillId="0" borderId="0" xfId="0" applyFont="1" applyAlignment="1">
      <alignment vertical="center"/>
    </xf>
    <xf numFmtId="0" fontId="21" fillId="0" borderId="0" xfId="4" applyFont="1" applyAlignment="1">
      <alignment horizontal="center" vertical="center"/>
    </xf>
    <xf numFmtId="0" fontId="21" fillId="0" borderId="0" xfId="4" applyFont="1" applyAlignment="1">
      <alignment vertical="center"/>
    </xf>
    <xf numFmtId="0" fontId="21" fillId="0" borderId="0" xfId="0" applyFont="1" applyAlignment="1">
      <alignment horizontal="center" vertical="center"/>
    </xf>
    <xf numFmtId="38" fontId="21" fillId="0" borderId="0" xfId="1" applyFont="1" applyAlignment="1" applyProtection="1">
      <alignment vertical="center"/>
    </xf>
    <xf numFmtId="182" fontId="22" fillId="0" borderId="31" xfId="4" applyNumberFormat="1" applyFont="1" applyBorder="1" applyAlignment="1">
      <alignment vertical="center"/>
    </xf>
    <xf numFmtId="182" fontId="22" fillId="0" borderId="13" xfId="4" applyNumberFormat="1" applyFont="1" applyBorder="1" applyAlignment="1">
      <alignment vertical="center"/>
    </xf>
    <xf numFmtId="182" fontId="22" fillId="0" borderId="14" xfId="4" applyNumberFormat="1" applyFont="1" applyBorder="1" applyAlignment="1">
      <alignment vertical="center"/>
    </xf>
    <xf numFmtId="182" fontId="22" fillId="0" borderId="0" xfId="4" applyNumberFormat="1" applyFont="1" applyAlignment="1">
      <alignment vertical="center"/>
    </xf>
    <xf numFmtId="182" fontId="22" fillId="0" borderId="7" xfId="4" applyNumberFormat="1" applyFont="1" applyBorder="1" applyAlignment="1">
      <alignment vertical="center"/>
    </xf>
    <xf numFmtId="182" fontId="22" fillId="0" borderId="35" xfId="4" applyNumberFormat="1" applyFont="1" applyBorder="1" applyAlignment="1">
      <alignment vertical="center"/>
    </xf>
    <xf numFmtId="182" fontId="22" fillId="0" borderId="5" xfId="4" applyNumberFormat="1" applyFont="1" applyBorder="1" applyAlignment="1">
      <alignment vertical="center"/>
    </xf>
    <xf numFmtId="182" fontId="22" fillId="0" borderId="2" xfId="4" applyNumberFormat="1" applyFont="1" applyBorder="1" applyAlignment="1">
      <alignment vertical="center"/>
    </xf>
    <xf numFmtId="189" fontId="5" fillId="0" borderId="31" xfId="0" applyNumberFormat="1" applyFont="1" applyBorder="1" applyAlignment="1">
      <alignment vertical="center"/>
    </xf>
    <xf numFmtId="184" fontId="5" fillId="0" borderId="31" xfId="0" applyNumberFormat="1" applyFont="1" applyBorder="1" applyAlignment="1">
      <alignment vertical="center"/>
    </xf>
    <xf numFmtId="0" fontId="24" fillId="0" borderId="0" xfId="0" applyFont="1" applyAlignment="1">
      <alignment vertical="center"/>
    </xf>
    <xf numFmtId="40" fontId="5" fillId="0" borderId="0" xfId="1" applyNumberFormat="1" applyFont="1" applyAlignment="1" applyProtection="1">
      <alignment vertical="center"/>
    </xf>
    <xf numFmtId="199" fontId="5" fillId="2" borderId="10" xfId="1" applyNumberFormat="1" applyFont="1" applyFill="1" applyBorder="1" applyAlignment="1" applyProtection="1">
      <alignment vertical="center"/>
      <protection locked="0"/>
    </xf>
    <xf numFmtId="199" fontId="5" fillId="2" borderId="11" xfId="1" applyNumberFormat="1" applyFont="1" applyFill="1" applyBorder="1" applyAlignment="1" applyProtection="1">
      <alignment vertical="center"/>
      <protection locked="0"/>
    </xf>
    <xf numFmtId="199" fontId="5" fillId="2" borderId="39" xfId="1" applyNumberFormat="1" applyFont="1" applyFill="1" applyBorder="1" applyAlignment="1" applyProtection="1">
      <alignment vertical="center"/>
      <protection locked="0"/>
    </xf>
    <xf numFmtId="199" fontId="5" fillId="2" borderId="12" xfId="1" applyNumberFormat="1" applyFont="1" applyFill="1" applyBorder="1" applyAlignment="1" applyProtection="1">
      <alignment vertical="center"/>
      <protection locked="0"/>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3" fillId="0" borderId="0" xfId="0" applyFont="1" applyAlignment="1">
      <alignment vertical="center"/>
    </xf>
    <xf numFmtId="191" fontId="5" fillId="0" borderId="1" xfId="0" applyNumberFormat="1" applyFont="1" applyBorder="1" applyAlignment="1">
      <alignment vertical="center"/>
    </xf>
    <xf numFmtId="199" fontId="3" fillId="0" borderId="7" xfId="1" applyNumberFormat="1" applyFont="1" applyFill="1" applyBorder="1" applyAlignment="1" applyProtection="1">
      <alignment vertical="center"/>
    </xf>
    <xf numFmtId="0" fontId="28" fillId="0" borderId="0" xfId="0" applyFont="1" applyAlignment="1">
      <alignment horizontal="left" vertical="center"/>
    </xf>
    <xf numFmtId="0" fontId="5" fillId="3" borderId="40" xfId="0" applyFont="1" applyFill="1" applyBorder="1" applyAlignment="1">
      <alignment horizontal="center" vertical="center"/>
    </xf>
    <xf numFmtId="0" fontId="5" fillId="3" borderId="43" xfId="0" applyFont="1" applyFill="1" applyBorder="1" applyAlignment="1">
      <alignment horizontal="center" vertical="center"/>
    </xf>
    <xf numFmtId="0" fontId="5" fillId="3" borderId="45" xfId="0" applyFont="1" applyFill="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right" vertical="center"/>
    </xf>
    <xf numFmtId="191" fontId="5" fillId="0" borderId="7" xfId="0" applyNumberFormat="1" applyFont="1" applyBorder="1" applyAlignment="1">
      <alignment vertical="center"/>
    </xf>
    <xf numFmtId="0" fontId="5" fillId="2" borderId="10" xfId="0" applyFont="1" applyFill="1" applyBorder="1" applyAlignment="1" applyProtection="1">
      <alignment vertical="center"/>
      <protection locked="0"/>
    </xf>
    <xf numFmtId="0" fontId="5" fillId="2" borderId="11" xfId="0" applyFont="1" applyFill="1" applyBorder="1" applyAlignment="1" applyProtection="1">
      <alignment vertical="center"/>
      <protection locked="0"/>
    </xf>
    <xf numFmtId="0" fontId="5" fillId="2" borderId="12" xfId="0" applyFont="1" applyFill="1" applyBorder="1" applyAlignment="1" applyProtection="1">
      <alignment vertical="center"/>
      <protection locked="0"/>
    </xf>
    <xf numFmtId="188" fontId="5" fillId="5" borderId="4" xfId="1" applyNumberFormat="1" applyFont="1" applyFill="1" applyBorder="1" applyAlignment="1" applyProtection="1">
      <alignment vertical="center"/>
    </xf>
    <xf numFmtId="188" fontId="5" fillId="5" borderId="1" xfId="1" applyNumberFormat="1" applyFont="1" applyFill="1" applyBorder="1" applyAlignment="1" applyProtection="1">
      <alignment vertical="center"/>
    </xf>
    <xf numFmtId="190" fontId="5" fillId="0" borderId="0" xfId="0" applyNumberFormat="1" applyFont="1" applyAlignment="1" applyProtection="1">
      <alignment vertical="center"/>
      <protection locked="0"/>
    </xf>
    <xf numFmtId="0" fontId="5" fillId="0" borderId="0" xfId="0" applyFont="1" applyAlignment="1">
      <alignment vertical="top"/>
    </xf>
    <xf numFmtId="0" fontId="30" fillId="0" borderId="0" xfId="0" applyFont="1" applyAlignment="1">
      <alignment vertical="center"/>
    </xf>
    <xf numFmtId="0" fontId="0" fillId="0" borderId="36" xfId="0" applyBorder="1"/>
    <xf numFmtId="0" fontId="0" fillId="0" borderId="37" xfId="0" applyBorder="1"/>
    <xf numFmtId="0" fontId="0" fillId="0" borderId="38" xfId="0" applyBorder="1"/>
    <xf numFmtId="0" fontId="32" fillId="7" borderId="0" xfId="0" applyFont="1" applyFill="1" applyAlignment="1">
      <alignment horizontal="center" vertical="center"/>
    </xf>
    <xf numFmtId="0" fontId="32" fillId="0" borderId="0" xfId="0" applyFont="1" applyAlignment="1">
      <alignment horizontal="center" vertical="center"/>
    </xf>
    <xf numFmtId="0" fontId="35" fillId="0" borderId="0" xfId="0" applyFont="1"/>
    <xf numFmtId="0" fontId="9" fillId="0" borderId="0" xfId="0" applyFont="1"/>
    <xf numFmtId="0" fontId="5" fillId="3" borderId="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7"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 xfId="0" applyFont="1" applyFill="1" applyBorder="1" applyAlignment="1">
      <alignment horizontal="center" vertical="center" wrapText="1"/>
    </xf>
    <xf numFmtId="38" fontId="5" fillId="3" borderId="1" xfId="1" applyFont="1" applyFill="1" applyBorder="1" applyAlignment="1" applyProtection="1">
      <alignment horizontal="center" vertical="center" wrapText="1"/>
    </xf>
    <xf numFmtId="0" fontId="5" fillId="3" borderId="7" xfId="0" applyFont="1" applyFill="1" applyBorder="1" applyAlignment="1">
      <alignment vertical="center" textRotation="255" wrapText="1"/>
    </xf>
    <xf numFmtId="0" fontId="5" fillId="3" borderId="7" xfId="0" applyFont="1" applyFill="1" applyBorder="1" applyAlignment="1">
      <alignment vertical="center" wrapText="1"/>
    </xf>
    <xf numFmtId="49" fontId="5" fillId="3" borderId="1" xfId="0" applyNumberFormat="1" applyFont="1" applyFill="1" applyBorder="1" applyAlignment="1">
      <alignment vertical="center"/>
    </xf>
    <xf numFmtId="0" fontId="5" fillId="3" borderId="1" xfId="0" applyFont="1" applyFill="1" applyBorder="1" applyAlignment="1">
      <alignment vertical="center" shrinkToFit="1"/>
    </xf>
    <xf numFmtId="0" fontId="5" fillId="3" borderId="1" xfId="5" applyFont="1" applyFill="1" applyBorder="1" applyAlignment="1">
      <alignment horizontal="center" vertical="center" wrapText="1"/>
    </xf>
    <xf numFmtId="0" fontId="5" fillId="3" borderId="4" xfId="0" applyFont="1" applyFill="1" applyBorder="1" applyAlignment="1">
      <alignment horizontal="center" vertical="center" shrinkToFit="1"/>
    </xf>
    <xf numFmtId="49" fontId="5" fillId="3" borderId="1" xfId="5" applyNumberFormat="1" applyFont="1" applyFill="1" applyBorder="1" applyAlignment="1">
      <alignment vertical="center"/>
    </xf>
    <xf numFmtId="0" fontId="5" fillId="3" borderId="4" xfId="5" applyFont="1" applyFill="1" applyBorder="1" applyAlignment="1">
      <alignment vertical="center" shrinkToFit="1"/>
    </xf>
    <xf numFmtId="0" fontId="5" fillId="3" borderId="3" xfId="5"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34" fillId="0" borderId="0" xfId="0" applyFont="1" applyAlignment="1">
      <alignment vertical="center"/>
    </xf>
    <xf numFmtId="38" fontId="7" fillId="3" borderId="3" xfId="1" applyFont="1" applyFill="1" applyBorder="1" applyAlignment="1" applyProtection="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31" fillId="0" borderId="0" xfId="0" applyFont="1" applyAlignment="1">
      <alignment horizontal="center" vertical="center"/>
    </xf>
    <xf numFmtId="0" fontId="5" fillId="0" borderId="0" xfId="0" applyFont="1"/>
    <xf numFmtId="0" fontId="37" fillId="0" borderId="0" xfId="0" applyFont="1" applyAlignment="1">
      <alignment vertical="center"/>
    </xf>
    <xf numFmtId="0" fontId="5" fillId="3" borderId="1" xfId="0" applyFont="1" applyFill="1" applyBorder="1" applyAlignment="1">
      <alignment horizontal="center" vertical="center"/>
    </xf>
    <xf numFmtId="0" fontId="38" fillId="0" borderId="0" xfId="0" applyFont="1"/>
    <xf numFmtId="38" fontId="5" fillId="0" borderId="14" xfId="1" applyFont="1" applyFill="1" applyBorder="1" applyAlignment="1" applyProtection="1">
      <alignment vertical="center"/>
    </xf>
    <xf numFmtId="38" fontId="5" fillId="0" borderId="7" xfId="1" applyFont="1" applyFill="1" applyBorder="1" applyAlignment="1" applyProtection="1">
      <alignment vertical="center"/>
    </xf>
    <xf numFmtId="0" fontId="39" fillId="7" borderId="6" xfId="0" applyFont="1" applyFill="1" applyBorder="1" applyAlignment="1">
      <alignment horizontal="center" vertical="center"/>
    </xf>
    <xf numFmtId="199" fontId="41" fillId="0" borderId="8" xfId="1" applyNumberFormat="1" applyFont="1" applyFill="1" applyBorder="1" applyAlignment="1">
      <alignment vertical="center"/>
    </xf>
    <xf numFmtId="199" fontId="41" fillId="0" borderId="31" xfId="1" applyNumberFormat="1" applyFont="1" applyFill="1" applyBorder="1" applyAlignment="1">
      <alignment vertical="center"/>
    </xf>
    <xf numFmtId="199" fontId="41" fillId="0" borderId="13" xfId="1" applyNumberFormat="1" applyFont="1" applyFill="1" applyBorder="1" applyAlignment="1">
      <alignment vertical="center"/>
    </xf>
    <xf numFmtId="199" fontId="41" fillId="0" borderId="0" xfId="1" applyNumberFormat="1" applyFont="1" applyFill="1" applyBorder="1" applyAlignment="1">
      <alignment vertical="center"/>
    </xf>
    <xf numFmtId="199" fontId="41" fillId="3" borderId="4" xfId="1" applyNumberFormat="1" applyFont="1" applyFill="1" applyBorder="1" applyAlignment="1">
      <alignment vertical="center"/>
    </xf>
    <xf numFmtId="199" fontId="41" fillId="3" borderId="35" xfId="1" applyNumberFormat="1" applyFont="1" applyFill="1" applyBorder="1" applyAlignment="1">
      <alignment vertical="center"/>
    </xf>
    <xf numFmtId="199" fontId="41" fillId="3" borderId="14" xfId="1" applyNumberFormat="1" applyFont="1" applyFill="1" applyBorder="1" applyAlignment="1">
      <alignment vertical="center"/>
    </xf>
    <xf numFmtId="199" fontId="41" fillId="3" borderId="1" xfId="1" applyNumberFormat="1" applyFont="1" applyFill="1" applyBorder="1" applyAlignment="1">
      <alignment vertical="center"/>
    </xf>
    <xf numFmtId="199" fontId="41" fillId="3" borderId="0" xfId="1" applyNumberFormat="1" applyFont="1" applyFill="1" applyBorder="1" applyAlignment="1">
      <alignment vertical="center"/>
    </xf>
    <xf numFmtId="0" fontId="42" fillId="0" borderId="0" xfId="3" applyFont="1">
      <alignment vertical="center"/>
    </xf>
    <xf numFmtId="199" fontId="41" fillId="0" borderId="33" xfId="1" applyNumberFormat="1" applyFont="1" applyFill="1" applyBorder="1" applyAlignment="1">
      <alignment vertical="center"/>
    </xf>
    <xf numFmtId="199" fontId="41" fillId="0" borderId="2" xfId="1" applyNumberFormat="1" applyFont="1" applyFill="1" applyBorder="1" applyAlignment="1">
      <alignment vertical="center"/>
    </xf>
    <xf numFmtId="199" fontId="41" fillId="3" borderId="2" xfId="1" applyNumberFormat="1" applyFont="1" applyFill="1" applyBorder="1" applyAlignment="1">
      <alignment vertical="center"/>
    </xf>
    <xf numFmtId="200" fontId="19" fillId="0" borderId="0" xfId="0" applyNumberFormat="1" applyFont="1" applyAlignment="1">
      <alignment vertical="center"/>
    </xf>
    <xf numFmtId="200" fontId="18" fillId="0" borderId="0" xfId="5" applyNumberFormat="1" applyFont="1" applyAlignment="1">
      <alignment vertical="center"/>
    </xf>
    <xf numFmtId="200" fontId="18" fillId="0" borderId="0" xfId="0" applyNumberFormat="1" applyFont="1" applyAlignment="1">
      <alignment vertical="center"/>
    </xf>
    <xf numFmtId="200" fontId="18" fillId="0" borderId="0" xfId="0" applyNumberFormat="1" applyFont="1" applyAlignment="1">
      <alignment horizontal="right" vertical="center" shrinkToFit="1"/>
    </xf>
    <xf numFmtId="200" fontId="42" fillId="0" borderId="8" xfId="0" applyNumberFormat="1" applyFont="1" applyBorder="1" applyAlignment="1">
      <alignment vertical="center"/>
    </xf>
    <xf numFmtId="200" fontId="42" fillId="0" borderId="31" xfId="0" applyNumberFormat="1" applyFont="1" applyBorder="1" applyAlignment="1">
      <alignment vertical="center"/>
    </xf>
    <xf numFmtId="200" fontId="42" fillId="3" borderId="3" xfId="0" applyNumberFormat="1" applyFont="1" applyFill="1" applyBorder="1" applyAlignment="1">
      <alignment vertical="center"/>
    </xf>
    <xf numFmtId="200" fontId="42" fillId="0" borderId="13" xfId="1" applyNumberFormat="1" applyFont="1" applyFill="1" applyBorder="1" applyAlignment="1">
      <alignment vertical="center" wrapText="1"/>
    </xf>
    <xf numFmtId="200" fontId="42" fillId="0" borderId="0" xfId="1" applyNumberFormat="1" applyFont="1" applyFill="1" applyBorder="1" applyAlignment="1">
      <alignment vertical="center" wrapText="1"/>
    </xf>
    <xf numFmtId="200" fontId="42" fillId="3" borderId="14" xfId="1" applyNumberFormat="1" applyFont="1" applyFill="1" applyBorder="1" applyAlignment="1">
      <alignment vertical="center" wrapText="1"/>
    </xf>
    <xf numFmtId="200" fontId="22" fillId="0" borderId="8" xfId="5" applyNumberFormat="1" applyFont="1" applyBorder="1" applyAlignment="1">
      <alignment vertical="center"/>
    </xf>
    <xf numFmtId="200" fontId="22" fillId="0" borderId="31" xfId="5" applyNumberFormat="1" applyFont="1" applyBorder="1" applyAlignment="1">
      <alignment vertical="center"/>
    </xf>
    <xf numFmtId="200" fontId="22" fillId="3" borderId="3" xfId="5" applyNumberFormat="1" applyFont="1" applyFill="1" applyBorder="1" applyAlignment="1">
      <alignment vertical="center"/>
    </xf>
    <xf numFmtId="200" fontId="22" fillId="0" borderId="13" xfId="5" applyNumberFormat="1" applyFont="1" applyBorder="1" applyAlignment="1">
      <alignment vertical="center"/>
    </xf>
    <xf numFmtId="200" fontId="22" fillId="0" borderId="0" xfId="5" applyNumberFormat="1" applyFont="1" applyAlignment="1">
      <alignment vertical="center"/>
    </xf>
    <xf numFmtId="200" fontId="22" fillId="3" borderId="14" xfId="5" applyNumberFormat="1" applyFont="1" applyFill="1" applyBorder="1" applyAlignment="1">
      <alignment vertical="center"/>
    </xf>
    <xf numFmtId="200" fontId="22" fillId="3" borderId="4" xfId="5" applyNumberFormat="1" applyFont="1" applyFill="1" applyBorder="1" applyAlignment="1">
      <alignment vertical="center"/>
    </xf>
    <xf numFmtId="200" fontId="22" fillId="3" borderId="35" xfId="5" applyNumberFormat="1" applyFont="1" applyFill="1" applyBorder="1" applyAlignment="1">
      <alignment vertical="center"/>
    </xf>
    <xf numFmtId="200" fontId="22" fillId="3" borderId="1" xfId="5" applyNumberFormat="1" applyFont="1" applyFill="1" applyBorder="1" applyAlignment="1">
      <alignment vertical="center"/>
    </xf>
    <xf numFmtId="200" fontId="22" fillId="3" borderId="33" xfId="5" applyNumberFormat="1" applyFont="1" applyFill="1" applyBorder="1" applyAlignment="1">
      <alignment vertical="center"/>
    </xf>
    <xf numFmtId="200" fontId="22" fillId="3" borderId="2" xfId="5" applyNumberFormat="1" applyFont="1" applyFill="1" applyBorder="1" applyAlignment="1">
      <alignment vertical="center"/>
    </xf>
    <xf numFmtId="200" fontId="22" fillId="3" borderId="7" xfId="5" applyNumberFormat="1" applyFont="1" applyFill="1" applyBorder="1" applyAlignment="1">
      <alignment vertical="center"/>
    </xf>
    <xf numFmtId="200" fontId="42" fillId="0" borderId="9" xfId="0" applyNumberFormat="1" applyFont="1" applyBorder="1" applyAlignment="1">
      <alignment vertical="center"/>
    </xf>
    <xf numFmtId="200" fontId="42" fillId="0" borderId="32" xfId="1" applyNumberFormat="1" applyFont="1" applyFill="1" applyBorder="1" applyAlignment="1">
      <alignment vertical="center" wrapText="1"/>
    </xf>
    <xf numFmtId="182" fontId="22" fillId="0" borderId="32" xfId="4" applyNumberFormat="1" applyFont="1" applyBorder="1" applyAlignment="1">
      <alignment vertical="center"/>
    </xf>
    <xf numFmtId="182" fontId="22" fillId="0" borderId="34" xfId="4" applyNumberFormat="1" applyFont="1" applyBorder="1" applyAlignment="1">
      <alignment vertical="center"/>
    </xf>
    <xf numFmtId="0" fontId="18" fillId="0" borderId="35" xfId="4" applyFont="1" applyBorder="1" applyAlignment="1">
      <alignment vertical="center"/>
    </xf>
    <xf numFmtId="0" fontId="18" fillId="0" borderId="2" xfId="4" applyFont="1" applyBorder="1" applyAlignment="1">
      <alignment vertical="center"/>
    </xf>
    <xf numFmtId="200" fontId="42" fillId="0" borderId="3" xfId="0" applyNumberFormat="1" applyFont="1" applyBorder="1" applyAlignment="1">
      <alignment vertical="center"/>
    </xf>
    <xf numFmtId="200" fontId="42" fillId="0" borderId="7" xfId="1" applyNumberFormat="1" applyFont="1" applyFill="1" applyBorder="1" applyAlignment="1">
      <alignment vertical="center" wrapText="1"/>
    </xf>
    <xf numFmtId="193" fontId="21" fillId="3" borderId="1" xfId="1" applyNumberFormat="1" applyFont="1" applyFill="1" applyBorder="1" applyAlignment="1" applyProtection="1">
      <alignment vertical="center"/>
    </xf>
    <xf numFmtId="0" fontId="23" fillId="0" borderId="0" xfId="0" applyFont="1" applyAlignment="1">
      <alignment horizontal="right" vertical="center"/>
    </xf>
    <xf numFmtId="193" fontId="21" fillId="0" borderId="3" xfId="1" applyNumberFormat="1" applyFont="1" applyFill="1" applyBorder="1" applyAlignment="1" applyProtection="1">
      <alignment vertical="center"/>
    </xf>
    <xf numFmtId="193" fontId="21" fillId="0" borderId="14" xfId="1" applyNumberFormat="1" applyFont="1" applyFill="1" applyBorder="1" applyAlignment="1" applyProtection="1">
      <alignment vertical="center"/>
    </xf>
    <xf numFmtId="196" fontId="1" fillId="0" borderId="3" xfId="1" applyNumberFormat="1" applyFont="1" applyFill="1" applyBorder="1" applyAlignment="1" applyProtection="1">
      <alignment vertical="center"/>
    </xf>
    <xf numFmtId="196" fontId="1" fillId="0" borderId="14" xfId="1" applyNumberFormat="1" applyFont="1" applyFill="1" applyBorder="1" applyAlignment="1" applyProtection="1">
      <alignment vertical="center"/>
    </xf>
    <xf numFmtId="196" fontId="1" fillId="3" borderId="1" xfId="1" applyNumberFormat="1" applyFont="1" applyFill="1" applyBorder="1" applyAlignment="1" applyProtection="1">
      <alignment vertical="center"/>
    </xf>
    <xf numFmtId="0" fontId="5" fillId="0" borderId="1" xfId="4" applyFont="1" applyBorder="1" applyAlignment="1">
      <alignment horizontal="center" vertical="center"/>
    </xf>
    <xf numFmtId="0" fontId="5" fillId="0" borderId="34" xfId="4" applyFont="1" applyBorder="1" applyAlignment="1">
      <alignment horizontal="center" vertical="center" wrapText="1"/>
    </xf>
    <xf numFmtId="0" fontId="5" fillId="0" borderId="4" xfId="4" applyFont="1" applyBorder="1" applyAlignment="1">
      <alignment vertical="center"/>
    </xf>
    <xf numFmtId="0" fontId="6" fillId="0" borderId="5" xfId="4" applyFont="1" applyBorder="1" applyAlignment="1">
      <alignment horizontal="center" vertical="center" wrapText="1"/>
    </xf>
    <xf numFmtId="0" fontId="5" fillId="0" borderId="1" xfId="4" applyFont="1" applyBorder="1" applyAlignment="1">
      <alignment horizontal="center" vertical="center" shrinkToFit="1"/>
    </xf>
    <xf numFmtId="196" fontId="5" fillId="3" borderId="1" xfId="6" applyNumberFormat="1" applyFont="1" applyFill="1" applyBorder="1" applyAlignment="1">
      <alignment vertical="center"/>
    </xf>
    <xf numFmtId="195" fontId="5" fillId="3" borderId="1" xfId="6" applyNumberFormat="1" applyFont="1" applyFill="1" applyBorder="1" applyAlignment="1">
      <alignment vertical="center"/>
    </xf>
    <xf numFmtId="179" fontId="5" fillId="3" borderId="1" xfId="0" applyNumberFormat="1" applyFont="1" applyFill="1" applyBorder="1" applyAlignment="1">
      <alignment vertical="center"/>
    </xf>
    <xf numFmtId="192" fontId="5" fillId="3" borderId="1" xfId="6" applyNumberFormat="1" applyFont="1" applyFill="1" applyBorder="1" applyAlignment="1">
      <alignment vertical="center"/>
    </xf>
    <xf numFmtId="0" fontId="5" fillId="0" borderId="1" xfId="6" applyFont="1" applyBorder="1" applyAlignment="1">
      <alignment horizontal="center" vertical="center" wrapText="1" shrinkToFit="1"/>
    </xf>
    <xf numFmtId="195" fontId="5" fillId="0" borderId="3" xfId="6" applyNumberFormat="1" applyFont="1" applyBorder="1" applyAlignment="1">
      <alignment vertical="center"/>
    </xf>
    <xf numFmtId="179" fontId="5" fillId="0" borderId="3" xfId="0" applyNumberFormat="1" applyFont="1" applyBorder="1" applyAlignment="1">
      <alignment vertical="center"/>
    </xf>
    <xf numFmtId="38" fontId="5" fillId="0" borderId="3" xfId="1" applyFont="1" applyFill="1" applyBorder="1" applyAlignment="1" applyProtection="1">
      <alignment vertical="center"/>
    </xf>
    <xf numFmtId="195" fontId="5" fillId="0" borderId="14" xfId="6" applyNumberFormat="1" applyFont="1" applyBorder="1" applyAlignment="1">
      <alignment vertical="center"/>
    </xf>
    <xf numFmtId="179" fontId="5" fillId="0" borderId="14" xfId="0" applyNumberFormat="1" applyFont="1" applyBorder="1" applyAlignment="1">
      <alignment vertical="center"/>
    </xf>
    <xf numFmtId="195" fontId="5" fillId="0" borderId="7" xfId="6" applyNumberFormat="1" applyFont="1" applyBorder="1" applyAlignment="1">
      <alignment vertical="center"/>
    </xf>
    <xf numFmtId="179" fontId="5" fillId="0" borderId="7" xfId="0" applyNumberFormat="1" applyFont="1" applyBorder="1" applyAlignment="1">
      <alignment vertical="center"/>
    </xf>
    <xf numFmtId="0" fontId="0" fillId="0" borderId="0" xfId="0" applyAlignment="1">
      <alignment vertical="center"/>
    </xf>
    <xf numFmtId="195" fontId="5" fillId="3" borderId="1" xfId="1" applyNumberFormat="1" applyFont="1" applyFill="1" applyBorder="1" applyAlignment="1" applyProtection="1">
      <alignment vertical="center"/>
    </xf>
    <xf numFmtId="0" fontId="0" fillId="0" borderId="3" xfId="0" quotePrefix="1" applyBorder="1" applyAlignment="1">
      <alignment horizontal="center" vertical="center"/>
    </xf>
    <xf numFmtId="196" fontId="5" fillId="0" borderId="3" xfId="1" applyNumberFormat="1" applyFont="1" applyFill="1" applyBorder="1" applyAlignment="1" applyProtection="1">
      <alignment vertical="center"/>
    </xf>
    <xf numFmtId="196" fontId="5" fillId="0" borderId="14" xfId="1" applyNumberFormat="1" applyFont="1" applyFill="1" applyBorder="1" applyAlignment="1" applyProtection="1">
      <alignment vertical="center"/>
    </xf>
    <xf numFmtId="196" fontId="5" fillId="0" borderId="7" xfId="1" applyNumberFormat="1" applyFont="1" applyFill="1" applyBorder="1" applyAlignment="1" applyProtection="1">
      <alignment vertical="center"/>
    </xf>
    <xf numFmtId="0" fontId="5" fillId="3" borderId="1" xfId="0" applyFont="1" applyFill="1" applyBorder="1" applyAlignment="1">
      <alignment vertical="center"/>
    </xf>
    <xf numFmtId="179" fontId="5" fillId="9" borderId="1" xfId="0" applyNumberFormat="1" applyFont="1" applyFill="1" applyBorder="1" applyAlignment="1">
      <alignment vertical="center"/>
    </xf>
    <xf numFmtId="0" fontId="5" fillId="0" borderId="31" xfId="0" applyFont="1" applyBorder="1" applyAlignment="1">
      <alignment vertical="center"/>
    </xf>
    <xf numFmtId="185" fontId="5" fillId="0" borderId="31" xfId="0" applyNumberFormat="1" applyFont="1" applyBorder="1" applyAlignment="1">
      <alignment vertical="center"/>
    </xf>
    <xf numFmtId="0" fontId="5" fillId="9" borderId="0" xfId="0" applyFont="1" applyFill="1" applyAlignment="1">
      <alignment horizontal="center" vertical="center"/>
    </xf>
    <xf numFmtId="0" fontId="0" fillId="9" borderId="0" xfId="0" applyFill="1" applyAlignment="1">
      <alignment horizontal="center" vertical="center"/>
    </xf>
    <xf numFmtId="201" fontId="5" fillId="0" borderId="44" xfId="0" applyNumberFormat="1" applyFont="1" applyBorder="1" applyAlignment="1">
      <alignment vertical="center"/>
    </xf>
    <xf numFmtId="201" fontId="5" fillId="5" borderId="44" xfId="0" applyNumberFormat="1" applyFont="1" applyFill="1" applyBorder="1" applyAlignment="1">
      <alignment vertical="center"/>
    </xf>
    <xf numFmtId="49" fontId="5" fillId="0" borderId="4" xfId="5" applyNumberFormat="1" applyFont="1" applyBorder="1" applyAlignment="1">
      <alignment vertical="center"/>
    </xf>
    <xf numFmtId="0" fontId="5" fillId="0" borderId="5" xfId="5" applyFont="1" applyBorder="1" applyAlignment="1">
      <alignment vertical="center" shrinkToFit="1"/>
    </xf>
    <xf numFmtId="186" fontId="5" fillId="9" borderId="1" xfId="4" applyNumberFormat="1" applyFont="1" applyFill="1" applyBorder="1" applyAlignment="1">
      <alignment vertical="center"/>
    </xf>
    <xf numFmtId="0" fontId="45" fillId="0" borderId="0" xfId="5" applyFont="1" applyAlignment="1">
      <alignment vertical="center"/>
    </xf>
    <xf numFmtId="199" fontId="46" fillId="0" borderId="13" xfId="1" applyNumberFormat="1" applyFont="1" applyFill="1" applyBorder="1" applyAlignment="1">
      <alignment vertical="center"/>
    </xf>
    <xf numFmtId="199" fontId="46" fillId="0" borderId="0" xfId="1" applyNumberFormat="1" applyFont="1" applyFill="1" applyBorder="1" applyAlignment="1">
      <alignment vertical="center"/>
    </xf>
    <xf numFmtId="199" fontId="46" fillId="3" borderId="4" xfId="1" applyNumberFormat="1" applyFont="1" applyFill="1" applyBorder="1" applyAlignment="1">
      <alignment vertical="center"/>
    </xf>
    <xf numFmtId="199" fontId="46" fillId="3" borderId="35" xfId="1" applyNumberFormat="1" applyFont="1" applyFill="1" applyBorder="1" applyAlignment="1">
      <alignment vertical="center"/>
    </xf>
    <xf numFmtId="0" fontId="3" fillId="3" borderId="1" xfId="5" applyFill="1" applyBorder="1" applyAlignment="1">
      <alignment vertical="center"/>
    </xf>
    <xf numFmtId="0" fontId="5" fillId="8" borderId="1" xfId="0" applyFont="1" applyFill="1" applyBorder="1" applyAlignment="1">
      <alignment vertical="center"/>
    </xf>
    <xf numFmtId="49" fontId="5" fillId="3" borderId="4" xfId="5" applyNumberFormat="1" applyFont="1" applyFill="1" applyBorder="1" applyAlignment="1">
      <alignment vertical="center"/>
    </xf>
    <xf numFmtId="49" fontId="5" fillId="3" borderId="5" xfId="5" applyNumberFormat="1" applyFont="1" applyFill="1" applyBorder="1" applyAlignment="1">
      <alignment vertical="center"/>
    </xf>
    <xf numFmtId="179" fontId="5" fillId="3" borderId="1" xfId="5" applyNumberFormat="1" applyFont="1" applyFill="1" applyBorder="1" applyAlignment="1">
      <alignment vertical="center"/>
    </xf>
    <xf numFmtId="197" fontId="5" fillId="3" borderId="1" xfId="5" applyNumberFormat="1" applyFont="1" applyFill="1" applyBorder="1" applyAlignment="1">
      <alignment vertical="center"/>
    </xf>
    <xf numFmtId="49" fontId="5" fillId="0" borderId="8" xfId="5" applyNumberFormat="1" applyFont="1" applyBorder="1" applyAlignment="1">
      <alignment vertical="center"/>
    </xf>
    <xf numFmtId="0" fontId="5" fillId="0" borderId="9" xfId="5" applyFont="1" applyBorder="1" applyAlignment="1">
      <alignment vertical="center" shrinkToFit="1"/>
    </xf>
    <xf numFmtId="49" fontId="5" fillId="0" borderId="13" xfId="5" applyNumberFormat="1" applyFont="1" applyBorder="1" applyAlignment="1">
      <alignment vertical="center"/>
    </xf>
    <xf numFmtId="0" fontId="5" fillId="0" borderId="32" xfId="5" applyFont="1" applyBorder="1" applyAlignment="1">
      <alignment vertical="center" shrinkToFit="1"/>
    </xf>
    <xf numFmtId="199" fontId="46" fillId="0" borderId="8" xfId="1" applyNumberFormat="1" applyFont="1" applyFill="1" applyBorder="1" applyAlignment="1">
      <alignment vertical="center"/>
    </xf>
    <xf numFmtId="199" fontId="46" fillId="0" borderId="31" xfId="1" applyNumberFormat="1" applyFont="1" applyFill="1" applyBorder="1" applyAlignment="1">
      <alignment vertical="center"/>
    </xf>
    <xf numFmtId="0" fontId="5" fillId="8" borderId="14" xfId="0" applyFont="1" applyFill="1" applyBorder="1" applyAlignment="1">
      <alignment vertical="center"/>
    </xf>
    <xf numFmtId="0" fontId="5" fillId="8" borderId="13" xfId="0" applyFont="1" applyFill="1" applyBorder="1" applyAlignment="1">
      <alignment vertical="center"/>
    </xf>
    <xf numFmtId="0" fontId="3" fillId="8" borderId="14" xfId="5" applyFill="1" applyBorder="1" applyAlignment="1">
      <alignment vertical="center"/>
    </xf>
    <xf numFmtId="0" fontId="3" fillId="0" borderId="14" xfId="5" applyBorder="1" applyAlignment="1">
      <alignment vertical="center"/>
    </xf>
    <xf numFmtId="199" fontId="46" fillId="0" borderId="33" xfId="1" applyNumberFormat="1" applyFont="1" applyFill="1" applyBorder="1" applyAlignment="1">
      <alignment vertical="center"/>
    </xf>
    <xf numFmtId="199" fontId="46" fillId="0" borderId="2" xfId="1" applyNumberFormat="1" applyFont="1" applyFill="1" applyBorder="1" applyAlignment="1">
      <alignment vertical="center"/>
    </xf>
    <xf numFmtId="0" fontId="5" fillId="0" borderId="7" xfId="0" applyFont="1" applyBorder="1" applyAlignment="1">
      <alignment vertical="center"/>
    </xf>
    <xf numFmtId="179" fontId="5" fillId="9" borderId="3" xfId="5" applyNumberFormat="1" applyFont="1" applyFill="1" applyBorder="1" applyAlignment="1">
      <alignment vertical="center"/>
    </xf>
    <xf numFmtId="179" fontId="5" fillId="9" borderId="14" xfId="5" applyNumberFormat="1" applyFont="1" applyFill="1" applyBorder="1" applyAlignment="1">
      <alignment vertical="center"/>
    </xf>
    <xf numFmtId="49" fontId="5" fillId="0" borderId="33" xfId="5" applyNumberFormat="1" applyFont="1" applyBorder="1" applyAlignment="1">
      <alignment vertical="center"/>
    </xf>
    <xf numFmtId="0" fontId="5" fillId="0" borderId="34" xfId="5" applyFont="1" applyBorder="1" applyAlignment="1">
      <alignment vertical="center" shrinkToFit="1"/>
    </xf>
    <xf numFmtId="179" fontId="5" fillId="9" borderId="7" xfId="5" applyNumberFormat="1" applyFont="1" applyFill="1" applyBorder="1" applyAlignment="1">
      <alignment vertical="center"/>
    </xf>
    <xf numFmtId="0" fontId="3" fillId="0" borderId="0" xfId="5" applyAlignment="1">
      <alignment horizontal="center" vertical="center"/>
    </xf>
    <xf numFmtId="0" fontId="3" fillId="7" borderId="0" xfId="5" applyFill="1" applyAlignment="1">
      <alignment horizontal="center" vertical="center"/>
    </xf>
    <xf numFmtId="198" fontId="5" fillId="3" borderId="1" xfId="0" applyNumberFormat="1" applyFont="1" applyFill="1" applyBorder="1" applyAlignment="1">
      <alignment vertical="center"/>
    </xf>
    <xf numFmtId="180" fontId="5" fillId="3" borderId="1" xfId="0" applyNumberFormat="1" applyFont="1" applyFill="1" applyBorder="1" applyAlignment="1">
      <alignment vertical="center"/>
    </xf>
    <xf numFmtId="176" fontId="5" fillId="3" borderId="1" xfId="0" applyNumberFormat="1" applyFont="1" applyFill="1" applyBorder="1" applyAlignment="1">
      <alignment vertical="center"/>
    </xf>
    <xf numFmtId="179" fontId="5" fillId="9" borderId="3" xfId="0" applyNumberFormat="1" applyFont="1" applyFill="1" applyBorder="1" applyAlignment="1">
      <alignment vertical="center"/>
    </xf>
    <xf numFmtId="179" fontId="5" fillId="9" borderId="14" xfId="0" applyNumberFormat="1" applyFont="1" applyFill="1" applyBorder="1" applyAlignment="1">
      <alignment vertical="center"/>
    </xf>
    <xf numFmtId="179" fontId="5" fillId="9" borderId="7" xfId="0" applyNumberFormat="1" applyFont="1" applyFill="1" applyBorder="1" applyAlignment="1">
      <alignment vertical="center"/>
    </xf>
    <xf numFmtId="0" fontId="5" fillId="4" borderId="0" xfId="0" applyFont="1" applyFill="1" applyAlignment="1">
      <alignment vertical="center"/>
    </xf>
    <xf numFmtId="0" fontId="5" fillId="10" borderId="0" xfId="0" applyFont="1" applyFill="1" applyAlignment="1">
      <alignment vertical="center"/>
    </xf>
    <xf numFmtId="0" fontId="3" fillId="10" borderId="0" xfId="5" applyFill="1" applyAlignment="1">
      <alignment horizontal="center" vertical="center"/>
    </xf>
    <xf numFmtId="186" fontId="5" fillId="9" borderId="3" xfId="0" applyNumberFormat="1" applyFont="1" applyFill="1" applyBorder="1" applyAlignment="1">
      <alignment vertical="center"/>
    </xf>
    <xf numFmtId="186" fontId="5" fillId="9" borderId="14" xfId="0" applyNumberFormat="1" applyFont="1" applyFill="1" applyBorder="1" applyAlignment="1">
      <alignment vertical="center"/>
    </xf>
    <xf numFmtId="186" fontId="5" fillId="9" borderId="7" xfId="0" applyNumberFormat="1" applyFont="1" applyFill="1" applyBorder="1" applyAlignment="1">
      <alignment vertical="center"/>
    </xf>
    <xf numFmtId="176" fontId="5" fillId="0" borderId="3" xfId="0" applyNumberFormat="1" applyFont="1" applyBorder="1" applyAlignment="1">
      <alignment vertical="center"/>
    </xf>
    <xf numFmtId="176" fontId="5" fillId="0" borderId="14" xfId="0" applyNumberFormat="1" applyFont="1" applyBorder="1" applyAlignment="1">
      <alignment vertical="center"/>
    </xf>
    <xf numFmtId="176" fontId="5" fillId="0" borderId="7" xfId="0" applyNumberFormat="1" applyFont="1" applyBorder="1" applyAlignment="1">
      <alignment vertical="center"/>
    </xf>
    <xf numFmtId="38" fontId="5" fillId="9" borderId="1" xfId="1" applyFont="1" applyFill="1" applyBorder="1" applyAlignment="1" applyProtection="1">
      <alignment vertical="center"/>
    </xf>
    <xf numFmtId="193" fontId="5" fillId="3" borderId="1" xfId="1" applyNumberFormat="1" applyFont="1" applyFill="1" applyBorder="1" applyAlignment="1" applyProtection="1">
      <alignment vertical="center"/>
    </xf>
    <xf numFmtId="38" fontId="5" fillId="3" borderId="1" xfId="1" applyFont="1" applyFill="1" applyBorder="1" applyAlignment="1" applyProtection="1">
      <alignment vertical="center"/>
    </xf>
    <xf numFmtId="0" fontId="5" fillId="0" borderId="31" xfId="0" applyFont="1" applyBorder="1" applyAlignment="1">
      <alignment vertical="center" shrinkToFit="1"/>
    </xf>
    <xf numFmtId="194" fontId="5" fillId="9" borderId="3" xfId="4" applyNumberFormat="1" applyFont="1" applyFill="1" applyBorder="1" applyAlignment="1">
      <alignment vertical="center"/>
    </xf>
    <xf numFmtId="194" fontId="5" fillId="9" borderId="14" xfId="4" applyNumberFormat="1" applyFont="1" applyFill="1" applyBorder="1" applyAlignment="1">
      <alignment vertical="center"/>
    </xf>
    <xf numFmtId="194" fontId="5" fillId="9" borderId="7" xfId="4" applyNumberFormat="1" applyFont="1" applyFill="1" applyBorder="1" applyAlignment="1">
      <alignment vertical="center"/>
    </xf>
    <xf numFmtId="178" fontId="5" fillId="3" borderId="1" xfId="6" applyNumberFormat="1" applyFont="1" applyFill="1" applyBorder="1" applyAlignment="1">
      <alignment vertical="center"/>
    </xf>
    <xf numFmtId="178" fontId="5" fillId="9" borderId="1" xfId="6" applyNumberFormat="1" applyFont="1" applyFill="1" applyBorder="1" applyAlignment="1">
      <alignment vertical="center"/>
    </xf>
    <xf numFmtId="199" fontId="5" fillId="3" borderId="1" xfId="1" applyNumberFormat="1" applyFont="1" applyFill="1" applyBorder="1" applyAlignment="1" applyProtection="1">
      <alignment vertical="center"/>
    </xf>
    <xf numFmtId="0" fontId="47" fillId="0" borderId="0" xfId="0" applyFont="1" applyAlignment="1">
      <alignment horizontal="right" vertical="center"/>
    </xf>
    <xf numFmtId="0" fontId="3" fillId="0" borderId="0" xfId="0" applyFont="1" applyAlignment="1">
      <alignment horizontal="right" vertical="center"/>
    </xf>
    <xf numFmtId="188" fontId="3" fillId="0" borderId="0" xfId="0" applyNumberFormat="1" applyFont="1" applyAlignment="1">
      <alignment vertical="center"/>
    </xf>
    <xf numFmtId="202" fontId="3" fillId="0" borderId="0" xfId="0" applyNumberFormat="1" applyFont="1" applyAlignment="1">
      <alignment vertical="center"/>
    </xf>
    <xf numFmtId="188" fontId="3" fillId="0" borderId="0" xfId="1" applyNumberFormat="1" applyFont="1" applyFill="1" applyAlignment="1">
      <alignment vertical="center"/>
    </xf>
    <xf numFmtId="38" fontId="3" fillId="0" borderId="0" xfId="1" applyFont="1" applyFill="1" applyAlignment="1">
      <alignment vertical="center"/>
    </xf>
    <xf numFmtId="0" fontId="3" fillId="0" borderId="0" xfId="0" applyFont="1" applyAlignment="1">
      <alignment horizontal="center" vertical="center"/>
    </xf>
    <xf numFmtId="0" fontId="3" fillId="11" borderId="63" xfId="0" applyFont="1" applyFill="1" applyBorder="1" applyAlignment="1">
      <alignment horizontal="center" vertical="center"/>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0" fontId="3" fillId="0" borderId="59" xfId="0" applyFont="1" applyBorder="1" applyAlignment="1">
      <alignment vertical="center"/>
    </xf>
    <xf numFmtId="0" fontId="3" fillId="0" borderId="59" xfId="0" applyFont="1" applyBorder="1" applyAlignment="1">
      <alignment horizontal="left" vertical="center"/>
    </xf>
    <xf numFmtId="0" fontId="48" fillId="0" borderId="57" xfId="0" applyFont="1" applyBorder="1" applyAlignment="1">
      <alignment horizontal="right" vertical="center"/>
    </xf>
    <xf numFmtId="0" fontId="48" fillId="0" borderId="58" xfId="0" applyFont="1" applyBorder="1" applyAlignment="1">
      <alignment vertical="center"/>
    </xf>
    <xf numFmtId="0" fontId="48" fillId="0" borderId="59" xfId="0" applyFont="1" applyBorder="1" applyAlignment="1">
      <alignment vertical="center"/>
    </xf>
    <xf numFmtId="0" fontId="48" fillId="0" borderId="0" xfId="0" applyFont="1" applyAlignment="1">
      <alignment horizontal="center" vertical="center"/>
    </xf>
    <xf numFmtId="0" fontId="48" fillId="0" borderId="0" xfId="0" applyFont="1" applyAlignment="1">
      <alignment horizontal="left" vertical="center"/>
    </xf>
    <xf numFmtId="0" fontId="3" fillId="0" borderId="57" xfId="0" quotePrefix="1" applyFont="1" applyBorder="1" applyAlignment="1">
      <alignment horizontal="right" vertical="center"/>
    </xf>
    <xf numFmtId="0" fontId="3" fillId="0" borderId="60" xfId="0" applyFont="1" applyBorder="1" applyAlignment="1">
      <alignment vertical="center"/>
    </xf>
    <xf numFmtId="0" fontId="3" fillId="0" borderId="61" xfId="0" applyFont="1" applyBorder="1" applyAlignment="1">
      <alignment vertical="center"/>
    </xf>
    <xf numFmtId="0" fontId="3" fillId="0" borderId="62" xfId="0" applyFont="1" applyBorder="1" applyAlignment="1">
      <alignment vertical="center"/>
    </xf>
    <xf numFmtId="0" fontId="3" fillId="0" borderId="0" xfId="0" applyFont="1" applyAlignment="1">
      <alignment vertical="center" shrinkToFit="1"/>
    </xf>
    <xf numFmtId="0" fontId="47" fillId="0" borderId="0" xfId="0" applyFont="1" applyAlignment="1">
      <alignment vertical="center"/>
    </xf>
    <xf numFmtId="0" fontId="5" fillId="4" borderId="6" xfId="0" applyFont="1" applyFill="1" applyBorder="1" applyAlignment="1">
      <alignment vertical="center"/>
    </xf>
    <xf numFmtId="0" fontId="10" fillId="0" borderId="0" xfId="0" quotePrefix="1" applyFont="1" applyAlignment="1">
      <alignment horizontal="right" vertical="center"/>
    </xf>
    <xf numFmtId="0" fontId="3" fillId="0" borderId="0" xfId="0" applyFont="1" applyAlignment="1">
      <alignment horizontal="left" vertical="center"/>
    </xf>
    <xf numFmtId="0" fontId="50" fillId="7" borderId="0" xfId="0" applyFont="1" applyFill="1" applyAlignment="1">
      <alignment horizontal="center" vertical="center"/>
    </xf>
    <xf numFmtId="196" fontId="5" fillId="2" borderId="10" xfId="0" applyNumberFormat="1" applyFont="1" applyFill="1" applyBorder="1" applyAlignment="1">
      <alignment vertical="center"/>
    </xf>
    <xf numFmtId="196" fontId="5" fillId="2" borderId="11" xfId="0" applyNumberFormat="1" applyFont="1" applyFill="1" applyBorder="1" applyAlignment="1">
      <alignment vertical="center"/>
    </xf>
    <xf numFmtId="196" fontId="5" fillId="2" borderId="39" xfId="0" applyNumberFormat="1" applyFont="1" applyFill="1" applyBorder="1" applyAlignment="1">
      <alignment vertical="center"/>
    </xf>
    <xf numFmtId="196" fontId="5" fillId="2" borderId="12" xfId="0" applyNumberFormat="1" applyFont="1" applyFill="1" applyBorder="1" applyAlignment="1">
      <alignment vertical="center"/>
    </xf>
    <xf numFmtId="196" fontId="3" fillId="0" borderId="7" xfId="0" applyNumberFormat="1" applyFont="1" applyBorder="1" applyAlignment="1">
      <alignment vertical="center"/>
    </xf>
    <xf numFmtId="0" fontId="51" fillId="0" borderId="0" xfId="0" applyFont="1" applyAlignment="1">
      <alignment horizontal="center" vertical="center"/>
    </xf>
    <xf numFmtId="0" fontId="52" fillId="0" borderId="0" xfId="0" applyFont="1" applyAlignment="1">
      <alignment horizontal="right" vertical="center"/>
    </xf>
    <xf numFmtId="201" fontId="5" fillId="0" borderId="1" xfId="0" applyNumberFormat="1" applyFont="1" applyBorder="1" applyAlignment="1">
      <alignment vertical="center"/>
    </xf>
    <xf numFmtId="201" fontId="5" fillId="3" borderId="1" xfId="0" applyNumberFormat="1" applyFont="1" applyFill="1" applyBorder="1" applyAlignment="1">
      <alignment vertical="center"/>
    </xf>
    <xf numFmtId="198" fontId="5" fillId="0" borderId="1" xfId="0" applyNumberFormat="1" applyFont="1" applyBorder="1" applyAlignment="1">
      <alignment vertical="center"/>
    </xf>
    <xf numFmtId="0" fontId="53" fillId="0" borderId="0" xfId="0" applyFont="1" applyAlignment="1">
      <alignment vertical="center"/>
    </xf>
    <xf numFmtId="201" fontId="5" fillId="9" borderId="3" xfId="0" applyNumberFormat="1" applyFont="1" applyFill="1" applyBorder="1" applyAlignment="1">
      <alignment vertical="center"/>
    </xf>
    <xf numFmtId="201" fontId="5" fillId="0" borderId="0" xfId="0" applyNumberFormat="1" applyFont="1" applyAlignment="1">
      <alignment horizontal="center" vertical="center"/>
    </xf>
    <xf numFmtId="201" fontId="5" fillId="9" borderId="14" xfId="0" applyNumberFormat="1" applyFont="1" applyFill="1" applyBorder="1" applyAlignment="1">
      <alignment vertical="center"/>
    </xf>
    <xf numFmtId="201" fontId="5" fillId="0" borderId="0" xfId="0" applyNumberFormat="1" applyFont="1" applyAlignment="1">
      <alignment vertical="center"/>
    </xf>
    <xf numFmtId="201" fontId="5" fillId="9" borderId="7" xfId="0" applyNumberFormat="1" applyFont="1" applyFill="1" applyBorder="1" applyAlignment="1">
      <alignment vertical="center"/>
    </xf>
    <xf numFmtId="201" fontId="5" fillId="0" borderId="3" xfId="0" applyNumberFormat="1" applyFont="1" applyBorder="1" applyAlignment="1">
      <alignment vertical="center"/>
    </xf>
    <xf numFmtId="201" fontId="5" fillId="0" borderId="14" xfId="0" applyNumberFormat="1" applyFont="1" applyBorder="1" applyAlignment="1">
      <alignment vertical="center"/>
    </xf>
    <xf numFmtId="201" fontId="5" fillId="0" borderId="7" xfId="0" applyNumberFormat="1" applyFont="1" applyBorder="1" applyAlignment="1">
      <alignment vertical="center"/>
    </xf>
    <xf numFmtId="201" fontId="5" fillId="3" borderId="6" xfId="0" applyNumberFormat="1" applyFont="1" applyFill="1" applyBorder="1" applyAlignment="1">
      <alignment vertical="center"/>
    </xf>
    <xf numFmtId="188" fontId="5" fillId="4" borderId="6" xfId="1" applyNumberFormat="1" applyFont="1" applyFill="1" applyBorder="1" applyAlignment="1" applyProtection="1">
      <alignment vertical="center"/>
    </xf>
    <xf numFmtId="0" fontId="43" fillId="0" borderId="0" xfId="0" applyFont="1" applyAlignment="1">
      <alignment horizontal="center" vertical="center"/>
    </xf>
    <xf numFmtId="199" fontId="5" fillId="0" borderId="44" xfId="1" applyNumberFormat="1" applyFont="1" applyBorder="1" applyAlignment="1" applyProtection="1">
      <alignment vertical="center"/>
    </xf>
    <xf numFmtId="199" fontId="5" fillId="0" borderId="47" xfId="1" applyNumberFormat="1" applyFont="1" applyBorder="1" applyAlignment="1" applyProtection="1">
      <alignment vertical="center"/>
    </xf>
    <xf numFmtId="199" fontId="5" fillId="4" borderId="6" xfId="1" applyNumberFormat="1" applyFont="1" applyFill="1" applyBorder="1" applyAlignment="1" applyProtection="1">
      <alignment vertical="center"/>
      <protection locked="0"/>
    </xf>
    <xf numFmtId="0" fontId="56" fillId="0" borderId="0" xfId="5" applyFont="1"/>
    <xf numFmtId="0" fontId="3" fillId="0" borderId="2" xfId="0" applyFont="1" applyBorder="1" applyAlignment="1">
      <alignment vertical="center"/>
    </xf>
    <xf numFmtId="0" fontId="3" fillId="0" borderId="2" xfId="0" applyFont="1" applyBorder="1" applyAlignment="1">
      <alignment horizontal="center" vertical="center"/>
    </xf>
    <xf numFmtId="0" fontId="3" fillId="0" borderId="2" xfId="0" quotePrefix="1" applyFont="1" applyBorder="1" applyAlignment="1">
      <alignment horizontal="right" vertical="center"/>
    </xf>
    <xf numFmtId="0" fontId="3" fillId="0" borderId="0" xfId="0" applyFont="1" applyAlignment="1">
      <alignment horizontal="center"/>
    </xf>
    <xf numFmtId="0" fontId="3" fillId="0" borderId="0" xfId="0" applyFont="1"/>
    <xf numFmtId="0" fontId="3" fillId="0" borderId="2" xfId="0" applyFont="1" applyBorder="1" applyAlignment="1">
      <alignment horizontal="right" vertical="center"/>
    </xf>
    <xf numFmtId="3" fontId="3" fillId="0" borderId="0" xfId="0" applyNumberFormat="1" applyFont="1" applyAlignment="1">
      <alignment vertical="center"/>
    </xf>
    <xf numFmtId="38" fontId="3" fillId="0" borderId="2" xfId="1" applyFont="1" applyFill="1" applyBorder="1" applyAlignment="1">
      <alignment vertical="center"/>
    </xf>
    <xf numFmtId="0" fontId="54" fillId="12" borderId="0" xfId="0" applyFont="1" applyFill="1" applyAlignment="1">
      <alignment horizontal="center" vertical="center"/>
    </xf>
    <xf numFmtId="0" fontId="3" fillId="0" borderId="0" xfId="0" quotePrefix="1" applyFont="1" applyAlignment="1">
      <alignment horizontal="right" vertical="center"/>
    </xf>
    <xf numFmtId="0" fontId="3" fillId="8" borderId="0" xfId="0" applyFont="1" applyFill="1" applyAlignment="1">
      <alignment vertical="center"/>
    </xf>
    <xf numFmtId="0" fontId="3" fillId="8" borderId="0" xfId="0" applyFont="1" applyFill="1" applyAlignment="1">
      <alignment horizontal="center" vertical="center"/>
    </xf>
    <xf numFmtId="0" fontId="3" fillId="8" borderId="0" xfId="0" applyFont="1" applyFill="1" applyAlignment="1">
      <alignment horizontal="right" vertical="center"/>
    </xf>
    <xf numFmtId="3" fontId="3" fillId="8" borderId="0" xfId="0" applyNumberFormat="1" applyFont="1" applyFill="1" applyAlignment="1">
      <alignment horizontal="right" vertical="center"/>
    </xf>
    <xf numFmtId="0" fontId="1" fillId="0" borderId="7" xfId="2" applyFont="1" applyBorder="1" applyAlignment="1">
      <alignment vertical="center" shrinkToFit="1"/>
    </xf>
    <xf numFmtId="0" fontId="5" fillId="0" borderId="0" xfId="0" applyFont="1" applyAlignment="1">
      <alignment wrapText="1"/>
    </xf>
    <xf numFmtId="0" fontId="5" fillId="0" borderId="2" xfId="0" applyFont="1" applyBorder="1" applyAlignment="1">
      <alignment vertical="center" wrapText="1"/>
    </xf>
    <xf numFmtId="0" fontId="5" fillId="9" borderId="1" xfId="0" applyFont="1" applyFill="1" applyBorder="1" applyAlignment="1">
      <alignment horizontal="center" vertical="center"/>
    </xf>
    <xf numFmtId="199" fontId="5" fillId="0" borderId="1" xfId="1" applyNumberFormat="1" applyFont="1" applyBorder="1" applyAlignment="1">
      <alignment vertical="center"/>
    </xf>
    <xf numFmtId="199" fontId="5" fillId="0" borderId="4" xfId="1" applyNumberFormat="1" applyFont="1" applyBorder="1" applyAlignment="1">
      <alignment vertical="center"/>
    </xf>
    <xf numFmtId="199" fontId="5" fillId="0" borderId="6" xfId="1" applyNumberFormat="1" applyFont="1" applyBorder="1" applyAlignment="1">
      <alignment vertical="center"/>
    </xf>
    <xf numFmtId="188" fontId="5" fillId="0" borderId="6" xfId="1" applyNumberFormat="1" applyFont="1" applyBorder="1" applyAlignment="1">
      <alignment vertical="center"/>
    </xf>
    <xf numFmtId="199" fontId="5" fillId="0" borderId="44" xfId="1" applyNumberFormat="1" applyFont="1" applyFill="1" applyBorder="1" applyAlignment="1" applyProtection="1">
      <alignment vertical="center"/>
    </xf>
    <xf numFmtId="0" fontId="6" fillId="3" borderId="1" xfId="0" applyFont="1" applyFill="1" applyBorder="1" applyAlignment="1">
      <alignment horizontal="center" vertical="center" wrapText="1"/>
    </xf>
    <xf numFmtId="0" fontId="5" fillId="0" borderId="0" xfId="0" applyFont="1" applyAlignment="1">
      <alignment horizontal="right"/>
    </xf>
    <xf numFmtId="0" fontId="5" fillId="13" borderId="6" xfId="0" applyFont="1" applyFill="1" applyBorder="1" applyAlignment="1">
      <alignment horizontal="center" vertical="center"/>
    </xf>
    <xf numFmtId="0" fontId="39" fillId="14" borderId="1" xfId="0" applyFont="1" applyFill="1" applyBorder="1" applyAlignment="1">
      <alignment horizontal="center" vertical="center"/>
    </xf>
    <xf numFmtId="0" fontId="15" fillId="3" borderId="41" xfId="0" applyFont="1" applyFill="1" applyBorder="1" applyAlignment="1">
      <alignment horizontal="center" vertical="center" shrinkToFit="1"/>
    </xf>
    <xf numFmtId="0" fontId="7" fillId="4" borderId="42" xfId="0" applyFont="1" applyFill="1" applyBorder="1" applyAlignment="1">
      <alignment horizontal="center" vertical="center"/>
    </xf>
    <xf numFmtId="201" fontId="6" fillId="0" borderId="0" xfId="0" applyNumberFormat="1" applyFont="1" applyAlignment="1">
      <alignment horizontal="center" vertical="center"/>
    </xf>
    <xf numFmtId="38" fontId="7" fillId="0" borderId="1" xfId="1" applyFont="1" applyFill="1" applyBorder="1" applyAlignment="1" applyProtection="1">
      <alignment horizontal="right" vertical="center"/>
    </xf>
    <xf numFmtId="38" fontId="7" fillId="0" borderId="46" xfId="1" applyFont="1" applyFill="1" applyBorder="1" applyAlignment="1" applyProtection="1">
      <alignment horizontal="right" vertical="center"/>
    </xf>
    <xf numFmtId="0" fontId="42" fillId="0" borderId="8" xfId="0" applyFont="1" applyBorder="1" applyAlignment="1">
      <alignment horizontal="left" vertical="center"/>
    </xf>
    <xf numFmtId="0" fontId="42" fillId="0" borderId="31" xfId="0" applyFont="1" applyBorder="1" applyAlignment="1">
      <alignment horizontal="left" vertical="center"/>
    </xf>
    <xf numFmtId="0" fontId="42" fillId="3" borderId="3" xfId="0" applyFont="1" applyFill="1" applyBorder="1" applyAlignment="1">
      <alignment horizontal="left" vertical="center"/>
    </xf>
    <xf numFmtId="0" fontId="42" fillId="3" borderId="31" xfId="0" applyFont="1" applyFill="1" applyBorder="1" applyAlignment="1">
      <alignment horizontal="left" vertical="center"/>
    </xf>
    <xf numFmtId="199" fontId="42" fillId="0" borderId="13" xfId="1" applyNumberFormat="1" applyFont="1" applyFill="1" applyBorder="1" applyAlignment="1">
      <alignment horizontal="left" vertical="center" wrapText="1"/>
    </xf>
    <xf numFmtId="199" fontId="42" fillId="0" borderId="0" xfId="1" applyNumberFormat="1" applyFont="1" applyFill="1" applyBorder="1" applyAlignment="1">
      <alignment horizontal="left" vertical="center" wrapText="1"/>
    </xf>
    <xf numFmtId="199" fontId="42" fillId="3" borderId="14" xfId="1" applyNumberFormat="1" applyFont="1" applyFill="1" applyBorder="1" applyAlignment="1">
      <alignment horizontal="left" vertical="center" wrapText="1"/>
    </xf>
    <xf numFmtId="199" fontId="42" fillId="3" borderId="0" xfId="1" applyNumberFormat="1" applyFont="1" applyFill="1" applyBorder="1" applyAlignment="1">
      <alignment horizontal="left" vertical="center" wrapText="1"/>
    </xf>
    <xf numFmtId="189" fontId="5" fillId="0" borderId="1" xfId="0" applyNumberFormat="1" applyFont="1" applyBorder="1" applyAlignment="1">
      <alignment vertical="center"/>
    </xf>
    <xf numFmtId="192" fontId="5" fillId="0" borderId="14" xfId="0" applyNumberFormat="1" applyFont="1" applyBorder="1" applyAlignment="1">
      <alignment vertical="center"/>
    </xf>
    <xf numFmtId="193" fontId="5" fillId="0" borderId="14" xfId="0" applyNumberFormat="1" applyFont="1" applyBorder="1" applyAlignment="1">
      <alignment vertical="center"/>
    </xf>
    <xf numFmtId="193" fontId="5" fillId="0" borderId="3" xfId="0" applyNumberFormat="1" applyFont="1" applyBorder="1" applyAlignment="1">
      <alignment vertical="center"/>
    </xf>
    <xf numFmtId="38" fontId="5" fillId="0" borderId="14" xfId="1" applyFont="1" applyFill="1" applyBorder="1" applyAlignment="1" applyProtection="1">
      <alignment vertical="center" shrinkToFit="1"/>
    </xf>
    <xf numFmtId="3" fontId="5" fillId="0" borderId="14" xfId="1" applyNumberFormat="1" applyFont="1" applyFill="1" applyBorder="1" applyAlignment="1" applyProtection="1">
      <alignment vertical="center"/>
    </xf>
    <xf numFmtId="192" fontId="5" fillId="0" borderId="7" xfId="0" applyNumberFormat="1" applyFont="1" applyBorder="1" applyAlignment="1">
      <alignment vertical="center"/>
    </xf>
    <xf numFmtId="193" fontId="5" fillId="0" borderId="7" xfId="0" applyNumberFormat="1" applyFont="1" applyBorder="1" applyAlignment="1">
      <alignment vertical="center"/>
    </xf>
    <xf numFmtId="0" fontId="16" fillId="13" borderId="0" xfId="2" applyFont="1" applyFill="1"/>
    <xf numFmtId="0" fontId="63" fillId="13" borderId="0" xfId="2" applyFont="1" applyFill="1" applyAlignment="1">
      <alignment vertical="center"/>
    </xf>
    <xf numFmtId="0" fontId="16" fillId="13" borderId="0" xfId="2" applyFont="1" applyFill="1" applyAlignment="1">
      <alignment vertical="center" shrinkToFit="1"/>
    </xf>
    <xf numFmtId="0" fontId="16" fillId="13" borderId="0" xfId="2" applyFont="1" applyFill="1" applyAlignment="1">
      <alignment vertical="center"/>
    </xf>
    <xf numFmtId="0" fontId="16" fillId="13" borderId="0" xfId="2" applyFont="1" applyFill="1" applyAlignment="1">
      <alignment horizontal="center" vertical="center"/>
    </xf>
    <xf numFmtId="0" fontId="1" fillId="13" borderId="0" xfId="2" applyFont="1" applyFill="1"/>
    <xf numFmtId="49" fontId="1" fillId="13" borderId="8" xfId="2" applyNumberFormat="1" applyFont="1" applyFill="1" applyBorder="1" applyAlignment="1">
      <alignment horizontal="right" vertical="center"/>
    </xf>
    <xf numFmtId="203" fontId="1" fillId="13" borderId="31" xfId="2" applyNumberFormat="1" applyFont="1" applyFill="1" applyBorder="1" applyAlignment="1">
      <alignment vertical="center"/>
    </xf>
    <xf numFmtId="203" fontId="1" fillId="13" borderId="31" xfId="2" applyNumberFormat="1" applyFont="1" applyFill="1" applyBorder="1" applyAlignment="1">
      <alignment vertical="center" shrinkToFit="1"/>
    </xf>
    <xf numFmtId="0" fontId="1" fillId="13" borderId="3" xfId="2" applyFont="1" applyFill="1" applyBorder="1" applyAlignment="1">
      <alignment vertical="center" shrinkToFit="1"/>
    </xf>
    <xf numFmtId="0" fontId="1" fillId="13" borderId="9" xfId="2" applyFont="1" applyFill="1" applyBorder="1" applyAlignment="1">
      <alignment horizontal="center" vertical="center"/>
    </xf>
    <xf numFmtId="0" fontId="1" fillId="13" borderId="3" xfId="2" applyFont="1" applyFill="1" applyBorder="1" applyAlignment="1">
      <alignment vertical="center"/>
    </xf>
    <xf numFmtId="0" fontId="1" fillId="13" borderId="3" xfId="2" applyFont="1" applyFill="1" applyBorder="1" applyAlignment="1">
      <alignment vertical="top"/>
    </xf>
    <xf numFmtId="0" fontId="1" fillId="13" borderId="0" xfId="2" applyFont="1" applyFill="1" applyAlignment="1">
      <alignment vertical="center"/>
    </xf>
    <xf numFmtId="49" fontId="1" fillId="13" borderId="13" xfId="2" applyNumberFormat="1" applyFont="1" applyFill="1" applyBorder="1" applyAlignment="1">
      <alignment horizontal="right" vertical="center"/>
    </xf>
    <xf numFmtId="203" fontId="1" fillId="13" borderId="0" xfId="2" applyNumberFormat="1" applyFont="1" applyFill="1" applyAlignment="1">
      <alignment vertical="center"/>
    </xf>
    <xf numFmtId="203" fontId="1" fillId="13" borderId="0" xfId="2" applyNumberFormat="1" applyFont="1" applyFill="1" applyAlignment="1">
      <alignment vertical="center" shrinkToFit="1"/>
    </xf>
    <xf numFmtId="0" fontId="1" fillId="13" borderId="14" xfId="2" applyFont="1" applyFill="1" applyBorder="1" applyAlignment="1">
      <alignment vertical="center" shrinkToFit="1"/>
    </xf>
    <xf numFmtId="0" fontId="1" fillId="13" borderId="32" xfId="2" applyFont="1" applyFill="1" applyBorder="1" applyAlignment="1">
      <alignment horizontal="center" vertical="center"/>
    </xf>
    <xf numFmtId="0" fontId="1" fillId="13" borderId="14" xfId="2" applyFont="1" applyFill="1" applyBorder="1" applyAlignment="1">
      <alignment vertical="center"/>
    </xf>
    <xf numFmtId="0" fontId="1" fillId="13" borderId="14" xfId="2" applyFont="1" applyFill="1" applyBorder="1" applyAlignment="1">
      <alignment vertical="top"/>
    </xf>
    <xf numFmtId="0" fontId="16" fillId="13" borderId="0" xfId="2" applyFont="1" applyFill="1" applyAlignment="1">
      <alignment vertical="top"/>
    </xf>
    <xf numFmtId="49" fontId="1" fillId="13" borderId="70" xfId="2" applyNumberFormat="1" applyFont="1" applyFill="1" applyBorder="1" applyAlignment="1">
      <alignment horizontal="right" vertical="center"/>
    </xf>
    <xf numFmtId="203" fontId="1" fillId="13" borderId="71" xfId="2" applyNumberFormat="1" applyFont="1" applyFill="1" applyBorder="1" applyAlignment="1">
      <alignment vertical="center" shrinkToFit="1"/>
    </xf>
    <xf numFmtId="0" fontId="1" fillId="13" borderId="66" xfId="2" applyFont="1" applyFill="1" applyBorder="1" applyAlignment="1">
      <alignment vertical="center" shrinkToFit="1"/>
    </xf>
    <xf numFmtId="49" fontId="1" fillId="13" borderId="67" xfId="2" applyNumberFormat="1" applyFont="1" applyFill="1" applyBorder="1" applyAlignment="1">
      <alignment horizontal="right" vertical="center"/>
    </xf>
    <xf numFmtId="203" fontId="1" fillId="13" borderId="68" xfId="2" applyNumberFormat="1" applyFont="1" applyFill="1" applyBorder="1" applyAlignment="1">
      <alignment vertical="center"/>
    </xf>
    <xf numFmtId="49" fontId="1" fillId="13" borderId="33" xfId="2" applyNumberFormat="1" applyFont="1" applyFill="1" applyBorder="1" applyAlignment="1">
      <alignment horizontal="right" vertical="center"/>
    </xf>
    <xf numFmtId="203" fontId="1" fillId="13" borderId="34" xfId="2" applyNumberFormat="1" applyFont="1" applyFill="1" applyBorder="1" applyAlignment="1">
      <alignment vertical="center" shrinkToFit="1"/>
    </xf>
    <xf numFmtId="49" fontId="1" fillId="13" borderId="54" xfId="2" applyNumberFormat="1" applyFont="1" applyFill="1" applyBorder="1" applyAlignment="1">
      <alignment horizontal="right" vertical="center"/>
    </xf>
    <xf numFmtId="203" fontId="1" fillId="13" borderId="55" xfId="2" applyNumberFormat="1" applyFont="1" applyFill="1" applyBorder="1" applyAlignment="1">
      <alignment vertical="center"/>
    </xf>
    <xf numFmtId="203" fontId="1" fillId="13" borderId="56" xfId="2" applyNumberFormat="1" applyFont="1" applyFill="1" applyBorder="1" applyAlignment="1">
      <alignment vertical="center" shrinkToFit="1"/>
    </xf>
    <xf numFmtId="0" fontId="1" fillId="13" borderId="69" xfId="2" applyFont="1" applyFill="1" applyBorder="1" applyAlignment="1">
      <alignment vertical="center" shrinkToFit="1"/>
    </xf>
    <xf numFmtId="203" fontId="1" fillId="13" borderId="9" xfId="2" applyNumberFormat="1" applyFont="1" applyFill="1" applyBorder="1" applyAlignment="1">
      <alignment vertical="center" shrinkToFit="1"/>
    </xf>
    <xf numFmtId="0" fontId="1" fillId="13" borderId="5" xfId="2" applyFont="1" applyFill="1" applyBorder="1" applyAlignment="1">
      <alignment horizontal="center" vertical="center"/>
    </xf>
    <xf numFmtId="0" fontId="1" fillId="13" borderId="1" xfId="2" applyFont="1" applyFill="1" applyBorder="1" applyAlignment="1">
      <alignment vertical="center"/>
    </xf>
    <xf numFmtId="203" fontId="1" fillId="13" borderId="55" xfId="2" applyNumberFormat="1" applyFont="1" applyFill="1" applyBorder="1" applyAlignment="1">
      <alignment vertical="center" shrinkToFit="1"/>
    </xf>
    <xf numFmtId="0" fontId="1" fillId="13" borderId="72" xfId="2" applyFont="1" applyFill="1" applyBorder="1" applyAlignment="1">
      <alignment vertical="center" shrinkToFit="1"/>
    </xf>
    <xf numFmtId="49" fontId="1" fillId="13" borderId="57" xfId="2" applyNumberFormat="1" applyFont="1" applyFill="1" applyBorder="1" applyAlignment="1">
      <alignment horizontal="right" vertical="center"/>
    </xf>
    <xf numFmtId="203" fontId="1" fillId="13" borderId="58" xfId="2" applyNumberFormat="1" applyFont="1" applyFill="1" applyBorder="1" applyAlignment="1">
      <alignment vertical="center"/>
    </xf>
    <xf numFmtId="203" fontId="1" fillId="13" borderId="59" xfId="2" applyNumberFormat="1" applyFont="1" applyFill="1" applyBorder="1" applyAlignment="1">
      <alignment vertical="center" shrinkToFit="1"/>
    </xf>
    <xf numFmtId="203" fontId="1" fillId="13" borderId="2" xfId="2" applyNumberFormat="1" applyFont="1" applyFill="1" applyBorder="1" applyAlignment="1">
      <alignment vertical="center" shrinkToFit="1"/>
    </xf>
    <xf numFmtId="0" fontId="1" fillId="13" borderId="74" xfId="2" applyFont="1" applyFill="1" applyBorder="1" applyAlignment="1">
      <alignment vertical="center" shrinkToFit="1"/>
    </xf>
    <xf numFmtId="203" fontId="1" fillId="13" borderId="58" xfId="2" applyNumberFormat="1" applyFont="1" applyFill="1" applyBorder="1" applyAlignment="1">
      <alignment vertical="center" shrinkToFit="1"/>
    </xf>
    <xf numFmtId="0" fontId="1" fillId="13" borderId="73" xfId="2" applyFont="1" applyFill="1" applyBorder="1" applyAlignment="1">
      <alignment vertical="center" shrinkToFit="1"/>
    </xf>
    <xf numFmtId="203" fontId="1" fillId="13" borderId="2" xfId="2" applyNumberFormat="1" applyFont="1" applyFill="1" applyBorder="1" applyAlignment="1">
      <alignment vertical="center"/>
    </xf>
    <xf numFmtId="0" fontId="1" fillId="13" borderId="7" xfId="2" applyFont="1" applyFill="1" applyBorder="1" applyAlignment="1">
      <alignment vertical="center" shrinkToFit="1"/>
    </xf>
    <xf numFmtId="0" fontId="1" fillId="13" borderId="34" xfId="2" applyFont="1" applyFill="1" applyBorder="1" applyAlignment="1">
      <alignment horizontal="center" vertical="center"/>
    </xf>
    <xf numFmtId="0" fontId="1" fillId="13" borderId="7" xfId="2" applyFont="1" applyFill="1" applyBorder="1" applyAlignment="1">
      <alignment vertical="center"/>
    </xf>
    <xf numFmtId="203" fontId="1" fillId="13" borderId="71" xfId="2" applyNumberFormat="1" applyFont="1" applyFill="1" applyBorder="1" applyAlignment="1">
      <alignment vertical="center"/>
    </xf>
    <xf numFmtId="49" fontId="1" fillId="13" borderId="60" xfId="2" applyNumberFormat="1" applyFont="1" applyFill="1" applyBorder="1" applyAlignment="1">
      <alignment horizontal="right" vertical="center"/>
    </xf>
    <xf numFmtId="203" fontId="1" fillId="13" borderId="61" xfId="2" applyNumberFormat="1" applyFont="1" applyFill="1" applyBorder="1" applyAlignment="1">
      <alignment vertical="center"/>
    </xf>
    <xf numFmtId="203" fontId="1" fillId="13" borderId="61" xfId="2" applyNumberFormat="1" applyFont="1" applyFill="1" applyBorder="1" applyAlignment="1">
      <alignment vertical="center" shrinkToFit="1"/>
    </xf>
    <xf numFmtId="0" fontId="1" fillId="13" borderId="7" xfId="2" applyFont="1" applyFill="1" applyBorder="1" applyAlignment="1">
      <alignment vertical="top"/>
    </xf>
    <xf numFmtId="49" fontId="1" fillId="13" borderId="4" xfId="2" applyNumberFormat="1" applyFont="1" applyFill="1" applyBorder="1" applyAlignment="1">
      <alignment horizontal="right" vertical="center"/>
    </xf>
    <xf numFmtId="203" fontId="1" fillId="13" borderId="35" xfId="2" applyNumberFormat="1" applyFont="1" applyFill="1" applyBorder="1" applyAlignment="1">
      <alignment vertical="center"/>
    </xf>
    <xf numFmtId="203" fontId="1" fillId="13" borderId="35" xfId="2" applyNumberFormat="1" applyFont="1" applyFill="1" applyBorder="1" applyAlignment="1">
      <alignment vertical="center" shrinkToFit="1"/>
    </xf>
    <xf numFmtId="0" fontId="1" fillId="13" borderId="1" xfId="2" applyFont="1" applyFill="1" applyBorder="1" applyAlignment="1">
      <alignment vertical="center" shrinkToFit="1"/>
    </xf>
    <xf numFmtId="203" fontId="1" fillId="13" borderId="5" xfId="2" applyNumberFormat="1" applyFont="1" applyFill="1" applyBorder="1" applyAlignment="1">
      <alignment vertical="center" shrinkToFit="1"/>
    </xf>
    <xf numFmtId="203" fontId="1" fillId="13" borderId="32" xfId="2" applyNumberFormat="1" applyFont="1" applyFill="1" applyBorder="1" applyAlignment="1">
      <alignment vertical="center" shrinkToFit="1"/>
    </xf>
    <xf numFmtId="203" fontId="1" fillId="13" borderId="34" xfId="2" applyNumberFormat="1" applyFont="1" applyFill="1" applyBorder="1" applyAlignment="1">
      <alignment vertical="center"/>
    </xf>
    <xf numFmtId="203" fontId="1" fillId="13" borderId="68" xfId="2" applyNumberFormat="1" applyFont="1" applyFill="1" applyBorder="1" applyAlignment="1">
      <alignment vertical="center" shrinkToFit="1"/>
    </xf>
    <xf numFmtId="0" fontId="1" fillId="13" borderId="9" xfId="2" quotePrefix="1" applyFont="1" applyFill="1" applyBorder="1" applyAlignment="1">
      <alignment horizontal="center" vertical="center"/>
    </xf>
    <xf numFmtId="0" fontId="1" fillId="13" borderId="3" xfId="2" applyFont="1" applyFill="1" applyBorder="1" applyAlignment="1">
      <alignment horizontal="left" vertical="top" wrapText="1"/>
    </xf>
    <xf numFmtId="0" fontId="1" fillId="13" borderId="1" xfId="2" applyFont="1" applyFill="1" applyBorder="1" applyAlignment="1">
      <alignment vertical="top"/>
    </xf>
    <xf numFmtId="0" fontId="1" fillId="13" borderId="7" xfId="2" applyFont="1" applyFill="1" applyBorder="1" applyAlignment="1">
      <alignment horizontal="center" vertical="center"/>
    </xf>
    <xf numFmtId="49" fontId="1" fillId="13" borderId="8" xfId="2" applyNumberFormat="1" applyFont="1" applyFill="1" applyBorder="1" applyAlignment="1">
      <alignment horizontal="right" vertical="top"/>
    </xf>
    <xf numFmtId="203" fontId="1" fillId="13" borderId="31" xfId="2" applyNumberFormat="1" applyFont="1" applyFill="1" applyBorder="1" applyAlignment="1">
      <alignment vertical="top"/>
    </xf>
    <xf numFmtId="203" fontId="1" fillId="13" borderId="31" xfId="2" applyNumberFormat="1" applyFont="1" applyFill="1" applyBorder="1" applyAlignment="1">
      <alignment vertical="top" shrinkToFit="1"/>
    </xf>
    <xf numFmtId="0" fontId="1" fillId="13" borderId="1" xfId="2" applyFont="1" applyFill="1" applyBorder="1" applyAlignment="1">
      <alignment vertical="top" shrinkToFit="1"/>
    </xf>
    <xf numFmtId="0" fontId="1" fillId="13" borderId="5" xfId="2" applyFont="1" applyFill="1" applyBorder="1" applyAlignment="1">
      <alignment horizontal="center" vertical="top"/>
    </xf>
    <xf numFmtId="49" fontId="1" fillId="13" borderId="5" xfId="2" applyNumberFormat="1" applyFont="1" applyFill="1" applyBorder="1" applyAlignment="1">
      <alignment horizontal="center" vertical="top"/>
    </xf>
    <xf numFmtId="0" fontId="1" fillId="13" borderId="1" xfId="2" applyFont="1" applyFill="1" applyBorder="1" applyAlignment="1">
      <alignment horizontal="left" vertical="top" wrapText="1" shrinkToFit="1"/>
    </xf>
    <xf numFmtId="0" fontId="1" fillId="13" borderId="3" xfId="2" applyFont="1" applyFill="1" applyBorder="1" applyAlignment="1">
      <alignment vertical="top" wrapText="1"/>
    </xf>
    <xf numFmtId="0" fontId="1" fillId="13" borderId="14" xfId="2" applyFont="1" applyFill="1" applyBorder="1" applyAlignment="1">
      <alignment vertical="top" wrapText="1"/>
    </xf>
    <xf numFmtId="0" fontId="1" fillId="13" borderId="3" xfId="2" applyFont="1" applyFill="1" applyBorder="1" applyAlignment="1">
      <alignment vertical="top" shrinkToFit="1"/>
    </xf>
    <xf numFmtId="0" fontId="1" fillId="13" borderId="9" xfId="2" applyFont="1" applyFill="1" applyBorder="1" applyAlignment="1">
      <alignment horizontal="center" vertical="top"/>
    </xf>
    <xf numFmtId="0" fontId="1" fillId="13" borderId="31" xfId="2" applyFont="1" applyFill="1" applyBorder="1" applyAlignment="1">
      <alignment vertical="top"/>
    </xf>
    <xf numFmtId="0" fontId="1" fillId="13" borderId="3" xfId="2" applyFont="1" applyFill="1" applyBorder="1" applyAlignment="1">
      <alignment horizontal="center" vertical="top"/>
    </xf>
    <xf numFmtId="0" fontId="1" fillId="13" borderId="14" xfId="2" applyFont="1" applyFill="1" applyBorder="1" applyAlignment="1">
      <alignment vertical="top" shrinkToFit="1"/>
    </xf>
    <xf numFmtId="0" fontId="1" fillId="13" borderId="32" xfId="2" applyFont="1" applyFill="1" applyBorder="1" applyAlignment="1">
      <alignment horizontal="center" vertical="top"/>
    </xf>
    <xf numFmtId="0" fontId="1" fillId="13" borderId="0" xfId="2" applyFont="1" applyFill="1" applyAlignment="1">
      <alignment vertical="top"/>
    </xf>
    <xf numFmtId="0" fontId="1" fillId="13" borderId="14" xfId="2" applyFont="1" applyFill="1" applyBorder="1" applyAlignment="1">
      <alignment horizontal="center" vertical="top"/>
    </xf>
    <xf numFmtId="49" fontId="1" fillId="13" borderId="13" xfId="2" applyNumberFormat="1" applyFont="1" applyFill="1" applyBorder="1" applyAlignment="1">
      <alignment horizontal="center" vertical="top"/>
    </xf>
    <xf numFmtId="203" fontId="1" fillId="13" borderId="0" xfId="2" applyNumberFormat="1" applyFont="1" applyFill="1" applyAlignment="1">
      <alignment horizontal="center" vertical="top"/>
    </xf>
    <xf numFmtId="49" fontId="1" fillId="13" borderId="9" xfId="2" applyNumberFormat="1" applyFont="1" applyFill="1" applyBorder="1" applyAlignment="1">
      <alignment horizontal="center" vertical="center"/>
    </xf>
    <xf numFmtId="0" fontId="1" fillId="13" borderId="3" xfId="2" applyFont="1" applyFill="1" applyBorder="1" applyAlignment="1">
      <alignment horizontal="left" vertical="center" wrapText="1"/>
    </xf>
    <xf numFmtId="0" fontId="1" fillId="13" borderId="5" xfId="2" quotePrefix="1" applyFont="1" applyFill="1" applyBorder="1" applyAlignment="1">
      <alignment horizontal="center" vertical="center"/>
    </xf>
    <xf numFmtId="49" fontId="1" fillId="13" borderId="4" xfId="2" applyNumberFormat="1" applyFont="1" applyFill="1" applyBorder="1" applyAlignment="1">
      <alignment horizontal="right" vertical="top"/>
    </xf>
    <xf numFmtId="203" fontId="1" fillId="13" borderId="35" xfId="2" applyNumberFormat="1" applyFont="1" applyFill="1" applyBorder="1" applyAlignment="1">
      <alignment vertical="top"/>
    </xf>
    <xf numFmtId="203" fontId="1" fillId="13" borderId="35" xfId="2" applyNumberFormat="1" applyFont="1" applyFill="1" applyBorder="1" applyAlignment="1">
      <alignment vertical="top" shrinkToFit="1"/>
    </xf>
    <xf numFmtId="0" fontId="1" fillId="13" borderId="1" xfId="2" applyFont="1" applyFill="1" applyBorder="1" applyAlignment="1">
      <alignment vertical="top" wrapText="1"/>
    </xf>
    <xf numFmtId="203" fontId="1" fillId="13" borderId="62" xfId="2" applyNumberFormat="1" applyFont="1" applyFill="1" applyBorder="1" applyAlignment="1">
      <alignment vertical="center" shrinkToFit="1"/>
    </xf>
    <xf numFmtId="0" fontId="1" fillId="13" borderId="70" xfId="2" applyFont="1" applyFill="1" applyBorder="1" applyAlignment="1">
      <alignment horizontal="right" vertical="center"/>
    </xf>
    <xf numFmtId="203" fontId="1" fillId="13" borderId="75" xfId="2" applyNumberFormat="1" applyFont="1" applyFill="1" applyBorder="1" applyAlignment="1">
      <alignment vertical="center" shrinkToFit="1"/>
    </xf>
    <xf numFmtId="203" fontId="1" fillId="13" borderId="76" xfId="2" applyNumberFormat="1" applyFont="1" applyFill="1" applyBorder="1" applyAlignment="1">
      <alignment vertical="center" shrinkToFit="1"/>
    </xf>
    <xf numFmtId="203" fontId="1" fillId="13" borderId="9" xfId="2" applyNumberFormat="1" applyFont="1" applyFill="1" applyBorder="1" applyAlignment="1">
      <alignment vertical="top" shrinkToFit="1"/>
    </xf>
    <xf numFmtId="0" fontId="1" fillId="13" borderId="1" xfId="2" applyFont="1" applyFill="1" applyBorder="1" applyAlignment="1">
      <alignment vertical="center" wrapText="1"/>
    </xf>
    <xf numFmtId="49" fontId="1" fillId="13" borderId="35" xfId="2" applyNumberFormat="1" applyFont="1" applyFill="1" applyBorder="1" applyAlignment="1">
      <alignment horizontal="center" vertical="center"/>
    </xf>
    <xf numFmtId="49" fontId="1" fillId="13" borderId="2" xfId="2" applyNumberFormat="1" applyFont="1" applyFill="1" applyBorder="1" applyAlignment="1">
      <alignment horizontal="center" vertical="center"/>
    </xf>
    <xf numFmtId="0" fontId="1" fillId="13" borderId="1" xfId="2" applyFont="1" applyFill="1" applyBorder="1" applyAlignment="1">
      <alignment horizontal="left" vertical="top" wrapText="1"/>
    </xf>
    <xf numFmtId="49" fontId="1" fillId="13" borderId="33" xfId="2" applyNumberFormat="1" applyFont="1" applyFill="1" applyBorder="1" applyAlignment="1">
      <alignment horizontal="right" vertical="top"/>
    </xf>
    <xf numFmtId="203" fontId="1" fillId="13" borderId="2" xfId="2" applyNumberFormat="1" applyFont="1" applyFill="1" applyBorder="1" applyAlignment="1">
      <alignment vertical="top"/>
    </xf>
    <xf numFmtId="203" fontId="1" fillId="13" borderId="2" xfId="2" applyNumberFormat="1" applyFont="1" applyFill="1" applyBorder="1" applyAlignment="1">
      <alignment vertical="top" shrinkToFit="1"/>
    </xf>
    <xf numFmtId="0" fontId="1" fillId="13" borderId="1" xfId="2" applyFont="1" applyFill="1" applyBorder="1" applyAlignment="1">
      <alignment vertical="top" wrapText="1" shrinkToFit="1"/>
    </xf>
    <xf numFmtId="203" fontId="1" fillId="13" borderId="56" xfId="2" applyNumberFormat="1" applyFont="1" applyFill="1" applyBorder="1" applyAlignment="1">
      <alignment vertical="center"/>
    </xf>
    <xf numFmtId="203" fontId="1" fillId="13" borderId="59" xfId="2" applyNumberFormat="1" applyFont="1" applyFill="1" applyBorder="1" applyAlignment="1">
      <alignment vertical="center"/>
    </xf>
    <xf numFmtId="203" fontId="1" fillId="13" borderId="62" xfId="2" applyNumberFormat="1" applyFont="1" applyFill="1" applyBorder="1" applyAlignment="1">
      <alignment vertical="center"/>
    </xf>
    <xf numFmtId="0" fontId="1" fillId="13" borderId="14" xfId="2" applyFont="1" applyFill="1" applyBorder="1" applyAlignment="1">
      <alignment horizontal="center" vertical="center"/>
    </xf>
    <xf numFmtId="0" fontId="1" fillId="13" borderId="1" xfId="2" applyFont="1" applyFill="1" applyBorder="1" applyAlignment="1">
      <alignment horizontal="center" vertical="center"/>
    </xf>
    <xf numFmtId="49" fontId="1" fillId="13" borderId="5" xfId="2" applyNumberFormat="1" applyFont="1" applyFill="1" applyBorder="1" applyAlignment="1">
      <alignment horizontal="center" vertical="center"/>
    </xf>
    <xf numFmtId="49" fontId="16" fillId="13" borderId="0" xfId="2" applyNumberFormat="1" applyFont="1" applyFill="1" applyAlignment="1">
      <alignment horizontal="center"/>
    </xf>
    <xf numFmtId="0" fontId="16" fillId="13" borderId="0" xfId="2" applyFont="1" applyFill="1" applyAlignment="1">
      <alignment horizontal="center"/>
    </xf>
    <xf numFmtId="0" fontId="16" fillId="13" borderId="0" xfId="2" applyFont="1" applyFill="1" applyAlignment="1">
      <alignment shrinkToFit="1"/>
    </xf>
    <xf numFmtId="0" fontId="3" fillId="8" borderId="0" xfId="0" applyFont="1" applyFill="1" applyAlignment="1">
      <alignment horizontal="center" vertical="center"/>
    </xf>
    <xf numFmtId="0" fontId="3" fillId="0" borderId="0" xfId="0" applyFont="1" applyAlignment="1">
      <alignment horizontal="right" vertical="center"/>
    </xf>
    <xf numFmtId="0" fontId="33" fillId="12" borderId="0" xfId="0" applyFont="1" applyFill="1" applyAlignment="1">
      <alignment horizontal="center" vertical="center"/>
    </xf>
    <xf numFmtId="0" fontId="54" fillId="6" borderId="15" xfId="0" applyFont="1" applyFill="1" applyBorder="1" applyAlignment="1">
      <alignment horizontal="center" vertical="center" shrinkToFit="1"/>
    </xf>
    <xf numFmtId="0" fontId="54" fillId="6" borderId="0" xfId="0" applyFont="1" applyFill="1" applyAlignment="1">
      <alignment horizontal="center" vertical="center" shrinkToFit="1"/>
    </xf>
    <xf numFmtId="0" fontId="3" fillId="9" borderId="0" xfId="0" applyFont="1" applyFill="1" applyAlignment="1">
      <alignment horizontal="center" vertical="center"/>
    </xf>
    <xf numFmtId="0" fontId="3" fillId="0" borderId="0" xfId="0" applyFont="1" applyAlignment="1">
      <alignment horizontal="center" vertical="center"/>
    </xf>
    <xf numFmtId="0" fontId="3" fillId="11" borderId="64" xfId="0" applyFont="1" applyFill="1" applyBorder="1" applyAlignment="1">
      <alignment horizontal="center" vertical="center"/>
    </xf>
    <xf numFmtId="0" fontId="3" fillId="11" borderId="65" xfId="0" applyFont="1" applyFill="1" applyBorder="1" applyAlignment="1">
      <alignment horizontal="center" vertical="center"/>
    </xf>
    <xf numFmtId="0" fontId="3" fillId="11" borderId="1" xfId="0" applyFont="1" applyFill="1" applyBorder="1" applyAlignment="1">
      <alignment horizontal="center" vertical="center"/>
    </xf>
    <xf numFmtId="0" fontId="40" fillId="7" borderId="48" xfId="0" applyFont="1" applyFill="1" applyBorder="1" applyAlignment="1">
      <alignment horizontal="center" vertical="center"/>
    </xf>
    <xf numFmtId="0" fontId="40" fillId="7" borderId="49" xfId="0" applyFont="1" applyFill="1" applyBorder="1" applyAlignment="1">
      <alignment vertical="center"/>
    </xf>
    <xf numFmtId="0" fontId="40" fillId="7" borderId="50" xfId="0" applyFont="1" applyFill="1" applyBorder="1" applyAlignment="1">
      <alignment vertical="center"/>
    </xf>
    <xf numFmtId="0" fontId="5" fillId="4" borderId="48" xfId="0" applyFont="1" applyFill="1" applyBorder="1" applyAlignment="1">
      <alignment horizontal="center" vertical="center"/>
    </xf>
    <xf numFmtId="0" fontId="5" fillId="4" borderId="49" xfId="0" applyFont="1" applyFill="1" applyBorder="1" applyAlignment="1">
      <alignment vertical="center"/>
    </xf>
    <xf numFmtId="0" fontId="5" fillId="4" borderId="50" xfId="0" applyFont="1" applyFill="1" applyBorder="1" applyAlignment="1">
      <alignment vertical="center"/>
    </xf>
    <xf numFmtId="0" fontId="5" fillId="0" borderId="51" xfId="0"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6" fillId="3" borderId="8"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9" xfId="0" applyFont="1" applyFill="1" applyBorder="1" applyAlignment="1">
      <alignment horizontal="center" vertical="center"/>
    </xf>
    <xf numFmtId="0" fontId="5" fillId="3" borderId="3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4" xfId="0" applyFont="1" applyFill="1" applyBorder="1" applyAlignment="1">
      <alignment horizontal="center" vertical="center"/>
    </xf>
    <xf numFmtId="0" fontId="31" fillId="6" borderId="15" xfId="0" applyFont="1" applyFill="1" applyBorder="1" applyAlignment="1">
      <alignment horizontal="center" vertical="center"/>
    </xf>
    <xf numFmtId="0" fontId="31" fillId="6" borderId="0" xfId="0" applyFont="1" applyFill="1" applyAlignment="1">
      <alignment horizontal="center" vertical="center"/>
    </xf>
    <xf numFmtId="0" fontId="5" fillId="3" borderId="40" xfId="0" applyFont="1" applyFill="1" applyBorder="1" applyAlignment="1">
      <alignment horizontal="center" vertical="center" shrinkToFit="1"/>
    </xf>
    <xf numFmtId="0" fontId="5" fillId="3" borderId="41" xfId="0" applyFont="1" applyFill="1" applyBorder="1" applyAlignment="1">
      <alignment horizontal="center" vertical="center" shrinkToFit="1"/>
    </xf>
    <xf numFmtId="191" fontId="5" fillId="3" borderId="43" xfId="0" applyNumberFormat="1" applyFont="1" applyFill="1" applyBorder="1" applyAlignment="1">
      <alignment horizontal="center" vertical="center"/>
    </xf>
    <xf numFmtId="191" fontId="5" fillId="3" borderId="1" xfId="0" applyNumberFormat="1" applyFont="1" applyFill="1" applyBorder="1" applyAlignment="1">
      <alignment horizontal="center" vertical="center"/>
    </xf>
    <xf numFmtId="191" fontId="5" fillId="3" borderId="45" xfId="0" applyNumberFormat="1" applyFont="1" applyFill="1" applyBorder="1" applyAlignment="1">
      <alignment horizontal="center" vertical="center"/>
    </xf>
    <xf numFmtId="191" fontId="5" fillId="3" borderId="46" xfId="0" applyNumberFormat="1" applyFont="1" applyFill="1" applyBorder="1" applyAlignment="1">
      <alignment horizontal="center" vertical="center"/>
    </xf>
    <xf numFmtId="0" fontId="5" fillId="4" borderId="50" xfId="0" applyFont="1" applyFill="1" applyBorder="1" applyAlignment="1">
      <alignment horizontal="center" vertical="center"/>
    </xf>
    <xf numFmtId="0" fontId="33" fillId="7" borderId="0" xfId="0" applyFont="1" applyFill="1" applyAlignment="1">
      <alignment horizontal="center" vertical="center"/>
    </xf>
    <xf numFmtId="0" fontId="33" fillId="7" borderId="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49" fontId="5" fillId="13" borderId="1" xfId="2" applyNumberFormat="1" applyFont="1" applyFill="1" applyBorder="1" applyAlignment="1">
      <alignment horizontal="center" vertical="center" wrapText="1"/>
    </xf>
    <xf numFmtId="49" fontId="5" fillId="13" borderId="1" xfId="2" applyNumberFormat="1" applyFont="1" applyFill="1" applyBorder="1" applyAlignment="1">
      <alignment horizontal="center" vertical="center"/>
    </xf>
    <xf numFmtId="0" fontId="5" fillId="13" borderId="1" xfId="2" applyFont="1" applyFill="1" applyBorder="1" applyAlignment="1">
      <alignment horizontal="center" vertical="center"/>
    </xf>
    <xf numFmtId="0" fontId="5" fillId="13" borderId="1" xfId="2" applyFont="1" applyFill="1" applyBorder="1" applyAlignment="1">
      <alignment vertical="center"/>
    </xf>
    <xf numFmtId="49" fontId="5" fillId="13" borderId="4" xfId="2" applyNumberFormat="1" applyFont="1" applyFill="1" applyBorder="1" applyAlignment="1">
      <alignment horizontal="center" vertical="center" wrapText="1"/>
    </xf>
    <xf numFmtId="0" fontId="5" fillId="13" borderId="35" xfId="2" applyFont="1" applyFill="1" applyBorder="1" applyAlignment="1">
      <alignment horizontal="center" vertical="center" wrapText="1"/>
    </xf>
    <xf numFmtId="0" fontId="5" fillId="13" borderId="4" xfId="2" applyFont="1" applyFill="1" applyBorder="1" applyAlignment="1">
      <alignment horizontal="center" vertical="center"/>
    </xf>
    <xf numFmtId="0" fontId="5" fillId="13" borderId="35" xfId="2" applyFont="1" applyFill="1" applyBorder="1" applyAlignment="1">
      <alignment horizontal="center" vertical="center"/>
    </xf>
    <xf numFmtId="0" fontId="5" fillId="13" borderId="5" xfId="2" applyFont="1" applyFill="1" applyBorder="1" applyAlignment="1">
      <alignment horizontal="center" vertical="center"/>
    </xf>
    <xf numFmtId="0" fontId="5" fillId="13" borderId="3" xfId="2" applyFont="1" applyFill="1" applyBorder="1" applyAlignment="1">
      <alignment horizontal="center" vertical="center" wrapText="1"/>
    </xf>
    <xf numFmtId="0" fontId="5" fillId="13" borderId="7" xfId="2" applyFont="1" applyFill="1" applyBorder="1" applyAlignment="1">
      <alignment horizontal="center" vertical="center"/>
    </xf>
    <xf numFmtId="0" fontId="61" fillId="13" borderId="0" xfId="2" applyFont="1" applyFill="1" applyAlignment="1">
      <alignment horizontal="center" vertical="center"/>
    </xf>
    <xf numFmtId="0" fontId="62" fillId="13" borderId="0" xfId="2" applyFont="1" applyFill="1" applyAlignment="1">
      <alignment horizontal="center" vertical="center"/>
    </xf>
    <xf numFmtId="0" fontId="5" fillId="13" borderId="4" xfId="2" applyFont="1" applyFill="1" applyBorder="1" applyAlignment="1">
      <alignment horizontal="center" vertical="center" shrinkToFit="1"/>
    </xf>
    <xf numFmtId="0" fontId="5" fillId="13" borderId="35" xfId="2" applyFont="1" applyFill="1" applyBorder="1" applyAlignment="1">
      <alignment horizontal="center" vertical="center" shrinkToFit="1"/>
    </xf>
    <xf numFmtId="0" fontId="5" fillId="13" borderId="5" xfId="2" applyFont="1" applyFill="1" applyBorder="1" applyAlignment="1">
      <alignment horizontal="center" vertical="center" shrinkToFit="1"/>
    </xf>
    <xf numFmtId="0" fontId="1" fillId="13" borderId="3" xfId="2" applyFont="1" applyFill="1" applyBorder="1" applyAlignment="1">
      <alignment horizontal="left" vertical="top" wrapText="1"/>
    </xf>
    <xf numFmtId="0" fontId="1" fillId="13" borderId="14" xfId="2" applyFont="1" applyFill="1" applyBorder="1" applyAlignment="1">
      <alignment horizontal="left" vertical="top" wrapText="1"/>
    </xf>
    <xf numFmtId="0" fontId="1" fillId="13" borderId="7" xfId="2" applyFont="1" applyFill="1" applyBorder="1" applyAlignment="1">
      <alignment horizontal="left" vertical="top" wrapText="1"/>
    </xf>
    <xf numFmtId="0" fontId="64" fillId="13" borderId="7" xfId="2" applyFont="1" applyFill="1" applyBorder="1" applyAlignment="1">
      <alignment horizontal="left" vertical="top" wrapText="1"/>
    </xf>
    <xf numFmtId="0" fontId="39" fillId="7" borderId="0" xfId="0" applyFont="1" applyFill="1" applyAlignment="1">
      <alignment horizontal="center" vertical="center"/>
    </xf>
    <xf numFmtId="49" fontId="5" fillId="3" borderId="4" xfId="5" applyNumberFormat="1" applyFont="1" applyFill="1" applyBorder="1" applyAlignment="1">
      <alignment horizontal="center" vertical="center"/>
    </xf>
    <xf numFmtId="49" fontId="5" fillId="3" borderId="5" xfId="5" applyNumberFormat="1" applyFont="1" applyFill="1" applyBorder="1" applyAlignment="1">
      <alignment horizontal="center" vertical="center"/>
    </xf>
    <xf numFmtId="0" fontId="5" fillId="9" borderId="0" xfId="0" applyFont="1" applyFill="1" applyAlignment="1">
      <alignment horizontal="center" vertical="center"/>
    </xf>
    <xf numFmtId="0" fontId="5" fillId="0" borderId="4" xfId="5" applyFont="1" applyBorder="1" applyAlignment="1">
      <alignment horizontal="center" vertical="center" wrapText="1"/>
    </xf>
    <xf numFmtId="0" fontId="5" fillId="0" borderId="5" xfId="5" applyFont="1" applyBorder="1" applyAlignment="1">
      <alignment horizontal="center" vertical="center" wrapText="1"/>
    </xf>
    <xf numFmtId="0" fontId="0" fillId="8" borderId="0" xfId="0" applyFill="1" applyAlignment="1">
      <alignment horizontal="center" vertical="center"/>
    </xf>
    <xf numFmtId="0" fontId="0" fillId="9" borderId="0" xfId="0" applyFill="1" applyAlignment="1">
      <alignment horizontal="center" vertical="center" wrapText="1"/>
    </xf>
    <xf numFmtId="0" fontId="0" fillId="9" borderId="2" xfId="0" applyFill="1" applyBorder="1" applyAlignment="1">
      <alignment horizontal="center" vertical="center"/>
    </xf>
    <xf numFmtId="0" fontId="0" fillId="9" borderId="0" xfId="0" applyFill="1" applyAlignment="1">
      <alignment horizontal="center" vertical="center"/>
    </xf>
    <xf numFmtId="0" fontId="0" fillId="9" borderId="2" xfId="0" applyFill="1" applyBorder="1" applyAlignment="1">
      <alignment horizontal="center" vertical="center" wrapText="1"/>
    </xf>
    <xf numFmtId="0" fontId="5" fillId="3" borderId="4"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5" fillId="3" borderId="35" xfId="0" applyFont="1" applyFill="1" applyBorder="1" applyAlignment="1">
      <alignment horizontal="center" vertical="center"/>
    </xf>
    <xf numFmtId="0" fontId="5" fillId="9" borderId="1" xfId="0" applyFont="1" applyFill="1" applyBorder="1" applyAlignment="1">
      <alignment horizontal="center" vertical="center"/>
    </xf>
    <xf numFmtId="0" fontId="30" fillId="0" borderId="0" xfId="0" applyFont="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5" fillId="0" borderId="8" xfId="4" applyFont="1" applyBorder="1" applyAlignment="1">
      <alignment horizontal="center" vertical="center"/>
    </xf>
    <xf numFmtId="0" fontId="5" fillId="0" borderId="31" xfId="4" applyFont="1" applyBorder="1" applyAlignment="1">
      <alignment horizontal="center" vertical="center"/>
    </xf>
    <xf numFmtId="0" fontId="5" fillId="0" borderId="33" xfId="4" applyFont="1" applyBorder="1" applyAlignment="1">
      <alignment horizontal="center" vertical="center"/>
    </xf>
    <xf numFmtId="0" fontId="5" fillId="0" borderId="2" xfId="4" applyFont="1" applyBorder="1" applyAlignment="1">
      <alignment horizontal="center" vertical="center"/>
    </xf>
    <xf numFmtId="0" fontId="0" fillId="3" borderId="4" xfId="4" applyFont="1" applyFill="1" applyBorder="1" applyAlignment="1">
      <alignment horizontal="center" vertical="center"/>
    </xf>
    <xf numFmtId="0" fontId="21" fillId="3" borderId="5" xfId="4" applyFont="1" applyFill="1" applyBorder="1" applyAlignment="1">
      <alignment horizontal="center" vertical="center"/>
    </xf>
    <xf numFmtId="0" fontId="5" fillId="0" borderId="3" xfId="4" applyFont="1" applyBorder="1" applyAlignment="1">
      <alignment horizontal="center" vertical="center" wrapText="1"/>
    </xf>
    <xf numFmtId="0" fontId="5" fillId="0" borderId="7" xfId="4" applyFont="1" applyBorder="1" applyAlignment="1">
      <alignment horizontal="center" vertical="center" wrapText="1"/>
    </xf>
    <xf numFmtId="49" fontId="5" fillId="3" borderId="4" xfId="4" applyNumberFormat="1" applyFont="1" applyFill="1" applyBorder="1" applyAlignment="1">
      <alignment horizontal="center" vertical="center"/>
    </xf>
    <xf numFmtId="49" fontId="5" fillId="3" borderId="5" xfId="4" applyNumberFormat="1" applyFont="1" applyFill="1" applyBorder="1" applyAlignment="1">
      <alignment horizontal="center" vertical="center"/>
    </xf>
    <xf numFmtId="0" fontId="5" fillId="3" borderId="4" xfId="4" applyFont="1" applyFill="1" applyBorder="1" applyAlignment="1">
      <alignment horizontal="center" vertical="center"/>
    </xf>
    <xf numFmtId="0" fontId="5" fillId="3" borderId="5" xfId="4" applyFont="1" applyFill="1" applyBorder="1" applyAlignment="1">
      <alignment horizontal="center" vertical="center"/>
    </xf>
    <xf numFmtId="0" fontId="0" fillId="0" borderId="8" xfId="4" applyFont="1" applyBorder="1" applyAlignment="1">
      <alignment horizontal="center" vertical="center"/>
    </xf>
    <xf numFmtId="0" fontId="18" fillId="0" borderId="31" xfId="4" applyFont="1" applyBorder="1" applyAlignment="1">
      <alignment horizontal="center" vertical="center"/>
    </xf>
    <xf numFmtId="0" fontId="18" fillId="0" borderId="33" xfId="4" applyFont="1" applyBorder="1" applyAlignment="1">
      <alignment horizontal="center" vertical="center"/>
    </xf>
    <xf numFmtId="0" fontId="18" fillId="0" borderId="2" xfId="4" applyFont="1" applyBorder="1" applyAlignment="1">
      <alignment horizontal="center" vertical="center"/>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cellXfs>
  <cellStyles count="7">
    <cellStyle name="桁区切り" xfId="1" builtinId="6"/>
    <cellStyle name="標準" xfId="0" builtinId="0"/>
    <cellStyle name="標準 2 2" xfId="2" xr:uid="{00000000-0005-0000-0000-000002000000}"/>
    <cellStyle name="標準_H17県投入額試算ver8（基本分類）" xfId="3" xr:uid="{00000000-0005-0000-0000-000003000000}"/>
    <cellStyle name="標準_Sheet1" xfId="4" xr:uid="{00000000-0005-0000-0000-000004000000}"/>
    <cellStyle name="標準_Sheet3" xfId="5" xr:uid="{00000000-0005-0000-0000-000005000000}"/>
    <cellStyle name="標準_Sheet6" xfId="6" xr:uid="{00000000-0005-0000-0000-000006000000}"/>
  </cellStyles>
  <dxfs count="0"/>
  <tableStyles count="0" defaultTableStyle="TableStyleMedium2" defaultPivotStyle="PivotStyleLight16"/>
  <colors>
    <mruColors>
      <color rgb="FF41A7C3"/>
      <color rgb="FFDBEEF4"/>
      <color rgb="FFFF66CC"/>
      <color rgb="FFFF99CC"/>
      <color rgb="FFCCECFF"/>
      <color rgb="FFCCFFFF"/>
      <color rgb="FFFFFFCC"/>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 b="0" i="0" u="none" strike="noStrike" baseline="0">
                <a:solidFill>
                  <a:srgbClr val="000000"/>
                </a:solidFill>
                <a:latin typeface="ＭＳ Ｐゴシック"/>
                <a:ea typeface="ＭＳ Ｐゴシック"/>
                <a:cs typeface="ＭＳ Ｐゴシック"/>
              </a:defRPr>
            </a:pPr>
            <a:r>
              <a:rPr lang="ja-JP" altLang="en-US" sz="150" b="0" i="0" u="none" strike="noStrike" baseline="0">
                <a:solidFill>
                  <a:srgbClr val="000000"/>
                </a:solidFill>
                <a:latin typeface="ＭＳ Ｐゴシック"/>
                <a:ea typeface="ＭＳ Ｐゴシック"/>
              </a:rPr>
              <a:t>生産波及効果（1次＋2次）</a:t>
            </a:r>
          </a:p>
        </c:rich>
      </c:tx>
      <c:overlay val="0"/>
      <c:spPr>
        <a:noFill/>
        <a:ln w="25400">
          <a:noFill/>
        </a:ln>
      </c:spPr>
    </c:title>
    <c:autoTitleDeleted val="0"/>
    <c:plotArea>
      <c:layout/>
      <c:barChart>
        <c:barDir val="col"/>
        <c:grouping val="clustered"/>
        <c:varyColors val="0"/>
        <c:ser>
          <c:idx val="0"/>
          <c:order val="0"/>
          <c:tx>
            <c:v>H12</c:v>
          </c:tx>
          <c:spPr>
            <a:solidFill>
              <a:srgbClr val="9999FF"/>
            </a:solidFill>
            <a:ln w="12700">
              <a:solidFill>
                <a:srgbClr val="000000"/>
              </a:solidFill>
              <a:prstDash val="solid"/>
            </a:ln>
          </c:spPr>
          <c:invertIfNegative val="0"/>
          <c:val>
            <c:numRef>
              <c:f>【はじめに】!#REF!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【はじめに】!#REF!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C2F-4718-BD84-0FE43B571C5E}"/>
            </c:ext>
          </c:extLst>
        </c:ser>
        <c:ser>
          <c:idx val="3"/>
          <c:order val="1"/>
          <c:tx>
            <c:v>H7</c:v>
          </c:tx>
          <c:spPr>
            <a:solidFill>
              <a:srgbClr val="CCFFFF"/>
            </a:solidFill>
            <a:ln w="12700">
              <a:solidFill>
                <a:srgbClr val="000000"/>
              </a:solidFill>
              <a:prstDash val="solid"/>
            </a:ln>
          </c:spPr>
          <c:invertIfNegative val="0"/>
          <c:val>
            <c:numRef>
              <c:f>【はじめに】!#REF!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【はじめに】!#REF!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C2F-4718-BD84-0FE43B571C5E}"/>
            </c:ext>
          </c:extLst>
        </c:ser>
        <c:dLbls>
          <c:showLegendKey val="0"/>
          <c:showVal val="0"/>
          <c:showCatName val="0"/>
          <c:showSerName val="0"/>
          <c:showPercent val="0"/>
          <c:showBubbleSize val="0"/>
        </c:dLbls>
        <c:gapWidth val="150"/>
        <c:axId val="317354280"/>
        <c:axId val="1"/>
      </c:barChart>
      <c:catAx>
        <c:axId val="31735428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ＭＳ Ｐゴシック"/>
                <a:ea typeface="ＭＳ Ｐゴシック"/>
                <a:cs typeface="ＭＳ Ｐゴシック"/>
              </a:defRPr>
            </a:pPr>
            <a:endParaRPr lang="ja-JP"/>
          </a:p>
        </c:txPr>
        <c:crossAx val="317354280"/>
        <c:crosses val="autoZero"/>
        <c:crossBetween val="between"/>
      </c:valAx>
      <c:spPr>
        <a:noFill/>
        <a:ln w="25400">
          <a:noFill/>
        </a:ln>
      </c:spPr>
    </c:plotArea>
    <c:legend>
      <c:legendPos val="r"/>
      <c:overlay val="0"/>
      <c:spPr>
        <a:solidFill>
          <a:srgbClr val="FFFFFF"/>
        </a:solidFill>
        <a:ln w="3175">
          <a:solidFill>
            <a:srgbClr val="000000"/>
          </a:solidFill>
          <a:prstDash val="solid"/>
        </a:ln>
      </c:spPr>
      <c:txPr>
        <a:bodyPr/>
        <a:lstStyle/>
        <a:p>
          <a:pPr>
            <a:defRPr sz="1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12304;&#26368;&#32066;&#32080;&#26524;&#12305;!A1"/><Relationship Id="rId3" Type="http://schemas.openxmlformats.org/officeDocument/2006/relationships/hyperlink" Target="#&#8544;&#12501;&#12525;&#12540;&#22259;!A1"/><Relationship Id="rId7" Type="http://schemas.openxmlformats.org/officeDocument/2006/relationships/hyperlink" Target="#&#8548;&#20108;&#27425;&#27874;&#21450;!A1"/><Relationship Id="rId2" Type="http://schemas.openxmlformats.org/officeDocument/2006/relationships/hyperlink" Target="#&#12304;&#20351;&#12356;&#26041;&#12305;!A1"/><Relationship Id="rId1" Type="http://schemas.openxmlformats.org/officeDocument/2006/relationships/chart" Target="../charts/chart1.xml"/><Relationship Id="rId6" Type="http://schemas.openxmlformats.org/officeDocument/2006/relationships/hyperlink" Target="#&#8547;&#19968;&#27425;&#38468;&#23646;!A1"/><Relationship Id="rId5" Type="http://schemas.openxmlformats.org/officeDocument/2006/relationships/hyperlink" Target="#&#8546;&#19968;&#27425;&#27874;&#21450;!A1"/><Relationship Id="rId4" Type="http://schemas.openxmlformats.org/officeDocument/2006/relationships/hyperlink" Target="#&#8545;&#20837;&#21147;&#12471;&#12540;&#12488;!A1"/></Relationships>
</file>

<file path=xl/drawings/_rels/drawing2.xml.rels><?xml version="1.0" encoding="UTF-8" standalone="yes"?>
<Relationships xmlns="http://schemas.openxmlformats.org/package/2006/relationships"><Relationship Id="rId8" Type="http://schemas.openxmlformats.org/officeDocument/2006/relationships/image" Target="../media/image2.jpeg"/><Relationship Id="rId13" Type="http://schemas.openxmlformats.org/officeDocument/2006/relationships/image" Target="../media/image7.png"/><Relationship Id="rId18" Type="http://schemas.openxmlformats.org/officeDocument/2006/relationships/image" Target="../media/image9.emf"/><Relationship Id="rId3" Type="http://schemas.openxmlformats.org/officeDocument/2006/relationships/hyperlink" Target="#&#8545;&#20837;&#21147;&#12471;&#12540;&#12488;!A1"/><Relationship Id="rId21" Type="http://schemas.openxmlformats.org/officeDocument/2006/relationships/image" Target="../media/image12.emf"/><Relationship Id="rId7" Type="http://schemas.openxmlformats.org/officeDocument/2006/relationships/hyperlink" Target="#&#8545;&#20837;&#21147;&#12471;&#12540;&#12488;!D25:H61"/><Relationship Id="rId12" Type="http://schemas.openxmlformats.org/officeDocument/2006/relationships/image" Target="../media/image6.jpeg"/><Relationship Id="rId17" Type="http://schemas.openxmlformats.org/officeDocument/2006/relationships/hyperlink" Target="#&#8545;&#20837;&#21147;&#12471;&#12540;&#12488;!L8"/><Relationship Id="rId2" Type="http://schemas.openxmlformats.org/officeDocument/2006/relationships/hyperlink" Target="#&#37096;&#38272;&#20998;&#39006;&#34920;!A1"/><Relationship Id="rId16" Type="http://schemas.openxmlformats.org/officeDocument/2006/relationships/hyperlink" Target="#&#12304;&#12399;&#12376;&#12417;&#12395;&#12305;!C36:L44"/><Relationship Id="rId20" Type="http://schemas.openxmlformats.org/officeDocument/2006/relationships/image" Target="../media/image11.emf"/><Relationship Id="rId1" Type="http://schemas.openxmlformats.org/officeDocument/2006/relationships/image" Target="../media/image1.emf"/><Relationship Id="rId6" Type="http://schemas.openxmlformats.org/officeDocument/2006/relationships/hyperlink" Target="#&#8545;&#20837;&#21147;&#12471;&#12540;&#12488;!M25:M62"/><Relationship Id="rId11" Type="http://schemas.openxmlformats.org/officeDocument/2006/relationships/image" Target="../media/image5.jpeg"/><Relationship Id="rId5" Type="http://schemas.openxmlformats.org/officeDocument/2006/relationships/hyperlink" Target="#&#8548;&#20108;&#27425;&#27874;&#21450;!BT4:CB44"/><Relationship Id="rId15" Type="http://schemas.openxmlformats.org/officeDocument/2006/relationships/hyperlink" Target="#&#12304;&#26368;&#32066;&#32080;&#26524;&#12305;!A1"/><Relationship Id="rId10" Type="http://schemas.openxmlformats.org/officeDocument/2006/relationships/image" Target="../media/image4.png"/><Relationship Id="rId19" Type="http://schemas.openxmlformats.org/officeDocument/2006/relationships/image" Target="../media/image10.emf"/><Relationship Id="rId4" Type="http://schemas.openxmlformats.org/officeDocument/2006/relationships/hyperlink" Target="#&#8548;&#20108;&#27425;&#27874;&#21450;!A1"/><Relationship Id="rId9" Type="http://schemas.openxmlformats.org/officeDocument/2006/relationships/image" Target="../media/image3.jpeg"/><Relationship Id="rId14" Type="http://schemas.openxmlformats.org/officeDocument/2006/relationships/image" Target="../media/image8.jpeg"/></Relationships>
</file>

<file path=xl/drawings/_rels/drawing7.xml.rels><?xml version="1.0" encoding="UTF-8" standalone="yes"?>
<Relationships xmlns="http://schemas.openxmlformats.org/package/2006/relationships"><Relationship Id="rId1" Type="http://schemas.openxmlformats.org/officeDocument/2006/relationships/hyperlink" Target="#&#8545;&#20837;&#21147;&#12471;&#12540;&#12488;!L8"/></Relationships>
</file>

<file path=xl/drawings/drawing1.xml><?xml version="1.0" encoding="utf-8"?>
<xdr:wsDr xmlns:xdr="http://schemas.openxmlformats.org/drawingml/2006/spreadsheetDrawing" xmlns:a="http://schemas.openxmlformats.org/drawingml/2006/main">
  <xdr:twoCellAnchor>
    <xdr:from>
      <xdr:col>11</xdr:col>
      <xdr:colOff>0</xdr:colOff>
      <xdr:row>76</xdr:row>
      <xdr:rowOff>0</xdr:rowOff>
    </xdr:from>
    <xdr:to>
      <xdr:col>11</xdr:col>
      <xdr:colOff>0</xdr:colOff>
      <xdr:row>76</xdr:row>
      <xdr:rowOff>0</xdr:rowOff>
    </xdr:to>
    <xdr:graphicFrame macro="">
      <xdr:nvGraphicFramePr>
        <xdr:cNvPr id="1660" name="グラフ 2">
          <a:extLst>
            <a:ext uri="{FF2B5EF4-FFF2-40B4-BE49-F238E27FC236}">
              <a16:creationId xmlns:a16="http://schemas.microsoft.com/office/drawing/2014/main" id="{00000000-0008-0000-0000-00007C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76</xdr:row>
      <xdr:rowOff>0</xdr:rowOff>
    </xdr:from>
    <xdr:to>
      <xdr:col>11</xdr:col>
      <xdr:colOff>0</xdr:colOff>
      <xdr:row>76</xdr:row>
      <xdr:rowOff>0</xdr:rowOff>
    </xdr:to>
    <xdr:sp macro="" textlink="">
      <xdr:nvSpPr>
        <xdr:cNvPr id="1027" name="Text Box 3">
          <a:extLst>
            <a:ext uri="{FF2B5EF4-FFF2-40B4-BE49-F238E27FC236}">
              <a16:creationId xmlns:a16="http://schemas.microsoft.com/office/drawing/2014/main" id="{00000000-0008-0000-0000-000003040000}"/>
            </a:ext>
          </a:extLst>
        </xdr:cNvPr>
        <xdr:cNvSpPr txBox="1">
          <a:spLocks noChangeArrowheads="1"/>
        </xdr:cNvSpPr>
      </xdr:nvSpPr>
      <xdr:spPr bwMode="auto">
        <a:xfrm>
          <a:off x="7381875" y="12049125"/>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（単位：億円）</a:t>
          </a:r>
        </a:p>
      </xdr:txBody>
    </xdr:sp>
    <xdr:clientData/>
  </xdr:twoCellAnchor>
  <xdr:twoCellAnchor>
    <xdr:from>
      <xdr:col>11</xdr:col>
      <xdr:colOff>0</xdr:colOff>
      <xdr:row>76</xdr:row>
      <xdr:rowOff>0</xdr:rowOff>
    </xdr:from>
    <xdr:to>
      <xdr:col>11</xdr:col>
      <xdr:colOff>0</xdr:colOff>
      <xdr:row>76</xdr:row>
      <xdr:rowOff>0</xdr:rowOff>
    </xdr:to>
    <xdr:sp macro="" textlink="">
      <xdr:nvSpPr>
        <xdr:cNvPr id="1029" name="Text Box 5">
          <a:extLst>
            <a:ext uri="{FF2B5EF4-FFF2-40B4-BE49-F238E27FC236}">
              <a16:creationId xmlns:a16="http://schemas.microsoft.com/office/drawing/2014/main" id="{00000000-0008-0000-0000-000005040000}"/>
            </a:ext>
          </a:extLst>
        </xdr:cNvPr>
        <xdr:cNvSpPr txBox="1">
          <a:spLocks noChangeArrowheads="1"/>
        </xdr:cNvSpPr>
      </xdr:nvSpPr>
      <xdr:spPr bwMode="auto">
        <a:xfrm>
          <a:off x="7381875" y="12049125"/>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Ｐ明朝"/>
              <a:ea typeface="ＭＳ Ｐ明朝"/>
            </a:rPr>
            <a:t>平均</a:t>
          </a:r>
        </a:p>
      </xdr:txBody>
    </xdr:sp>
    <xdr:clientData/>
  </xdr:twoCellAnchor>
  <xdr:twoCellAnchor>
    <xdr:from>
      <xdr:col>2</xdr:col>
      <xdr:colOff>638174</xdr:colOff>
      <xdr:row>14</xdr:row>
      <xdr:rowOff>47625</xdr:rowOff>
    </xdr:from>
    <xdr:to>
      <xdr:col>3</xdr:col>
      <xdr:colOff>209549</xdr:colOff>
      <xdr:row>20</xdr:row>
      <xdr:rowOff>15150</xdr:rowOff>
    </xdr:to>
    <xdr:sp macro="" textlink="">
      <xdr:nvSpPr>
        <xdr:cNvPr id="1663" name="AutoShape 6">
          <a:extLst>
            <a:ext uri="{FF2B5EF4-FFF2-40B4-BE49-F238E27FC236}">
              <a16:creationId xmlns:a16="http://schemas.microsoft.com/office/drawing/2014/main" id="{00000000-0008-0000-0000-00007F060000}"/>
            </a:ext>
          </a:extLst>
        </xdr:cNvPr>
        <xdr:cNvSpPr>
          <a:spLocks noChangeArrowheads="1"/>
        </xdr:cNvSpPr>
      </xdr:nvSpPr>
      <xdr:spPr bwMode="auto">
        <a:xfrm>
          <a:off x="1285874" y="3086100"/>
          <a:ext cx="276225" cy="1548675"/>
        </a:xfrm>
        <a:prstGeom prst="downArrow">
          <a:avLst>
            <a:gd name="adj1" fmla="val 50000"/>
            <a:gd name="adj2" fmla="val 51923"/>
          </a:avLst>
        </a:prstGeom>
        <a:ln>
          <a:solidFill>
            <a:schemeClr val="accent5">
              <a:lumMod val="50000"/>
            </a:schemeClr>
          </a:solidFill>
          <a:headEnd/>
          <a:tailEnd/>
        </a:ln>
      </xdr:spPr>
      <xdr:style>
        <a:lnRef idx="2">
          <a:schemeClr val="accent5"/>
        </a:lnRef>
        <a:fillRef idx="1">
          <a:schemeClr val="lt1"/>
        </a:fillRef>
        <a:effectRef idx="0">
          <a:schemeClr val="accent5"/>
        </a:effectRef>
        <a:fontRef idx="minor">
          <a:schemeClr val="dk1"/>
        </a:fontRef>
      </xdr:style>
    </xdr:sp>
    <xdr:clientData/>
  </xdr:twoCellAnchor>
  <xdr:twoCellAnchor>
    <xdr:from>
      <xdr:col>7</xdr:col>
      <xdr:colOff>586740</xdr:colOff>
      <xdr:row>45</xdr:row>
      <xdr:rowOff>104774</xdr:rowOff>
    </xdr:from>
    <xdr:to>
      <xdr:col>12</xdr:col>
      <xdr:colOff>266700</xdr:colOff>
      <xdr:row>53</xdr:row>
      <xdr:rowOff>57150</xdr:rowOff>
    </xdr:to>
    <xdr:sp macro="" textlink="">
      <xdr:nvSpPr>
        <xdr:cNvPr id="1031" name="Text Box 7">
          <a:extLst>
            <a:ext uri="{FF2B5EF4-FFF2-40B4-BE49-F238E27FC236}">
              <a16:creationId xmlns:a16="http://schemas.microsoft.com/office/drawing/2014/main" id="{00000000-0008-0000-0000-000007040000}"/>
            </a:ext>
          </a:extLst>
        </xdr:cNvPr>
        <xdr:cNvSpPr txBox="1">
          <a:spLocks noChangeArrowheads="1"/>
        </xdr:cNvSpPr>
      </xdr:nvSpPr>
      <xdr:spPr bwMode="auto">
        <a:xfrm>
          <a:off x="4792980" y="10955654"/>
          <a:ext cx="3665220" cy="1407796"/>
        </a:xfrm>
        <a:prstGeom prst="roundRect">
          <a:avLst/>
        </a:prstGeom>
        <a:ln w="19050">
          <a:solidFill>
            <a:sysClr val="windowText" lastClr="000000"/>
          </a:solidFill>
          <a:headEnd/>
          <a:tailEnd/>
        </a:ln>
      </xdr:spPr>
      <xdr:style>
        <a:lnRef idx="2">
          <a:schemeClr val="accent5"/>
        </a:lnRef>
        <a:fillRef idx="1">
          <a:schemeClr val="lt1"/>
        </a:fillRef>
        <a:effectRef idx="0">
          <a:schemeClr val="accent5"/>
        </a:effectRef>
        <a:fontRef idx="minor">
          <a:schemeClr val="dk1"/>
        </a:fontRef>
      </xdr:style>
      <xdr:txBody>
        <a:bodyPr vertOverflow="clip" wrap="square" lIns="27432" tIns="18288" rIns="0" bIns="0" anchor="ctr" upright="1"/>
        <a:lstStyle/>
        <a:p>
          <a:pPr algn="l" rtl="0">
            <a:lnSpc>
              <a:spcPts val="1300"/>
            </a:lnSpc>
            <a:defRPr sz="1000"/>
          </a:pPr>
          <a:r>
            <a:rPr lang="ja-JP" altLang="en-US" sz="1000" b="0" i="0" u="none" strike="noStrike" baseline="0">
              <a:solidFill>
                <a:srgbClr val="000000"/>
              </a:solidFill>
              <a:latin typeface="ＭＳ Ｐ明朝"/>
              <a:ea typeface="ＭＳ Ｐ明朝"/>
            </a:rPr>
            <a:t>    ＜</a:t>
          </a:r>
          <a:r>
            <a:rPr lang="ja-JP" altLang="en-US" sz="1100" b="0" i="0" u="none" strike="noStrike" baseline="0">
              <a:solidFill>
                <a:srgbClr val="000000"/>
              </a:solidFill>
              <a:latin typeface="ＭＳ Ｐゴシック"/>
              <a:ea typeface="ＭＳ Ｐゴシック"/>
            </a:rPr>
            <a:t>問い合わせ先＞</a:t>
          </a:r>
        </a:p>
        <a:p>
          <a:pPr algn="l" rtl="0">
            <a:lnSpc>
              <a:spcPts val="1300"/>
            </a:lnSpc>
            <a:defRPr sz="1000"/>
          </a:pPr>
          <a:endParaRPr lang="ja-JP" altLang="en-US" sz="8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山梨県新価値創造推進局統計調査課　分析担当</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TEL :  055-223-134</a:t>
          </a:r>
          <a:r>
            <a:rPr lang="en-US" altLang="ja-JP" sz="1100" b="0" i="0" u="none" strike="noStrike" baseline="0">
              <a:solidFill>
                <a:srgbClr val="000000"/>
              </a:solidFill>
              <a:latin typeface="ＭＳ Ｐゴシック"/>
              <a:ea typeface="ＭＳ Ｐゴシック"/>
            </a:rPr>
            <a:t>4</a:t>
          </a:r>
        </a:p>
        <a:p>
          <a:pPr algn="l" rtl="0">
            <a:lnSpc>
              <a:spcPts val="1300"/>
            </a:lnSpc>
            <a:defRPr sz="1000"/>
          </a:pPr>
          <a:r>
            <a:rPr lang="ja-JP" altLang="en-US" sz="1100" b="0" i="0" u="none" strike="noStrike" baseline="0">
              <a:solidFill>
                <a:srgbClr val="000000"/>
              </a:solidFill>
              <a:latin typeface="ＭＳ Ｐゴシック"/>
              <a:ea typeface="ＭＳ Ｐゴシック"/>
            </a:rPr>
            <a:t>　　　　FAX :  055-223-1347</a:t>
          </a:r>
        </a:p>
        <a:p>
          <a:pPr algn="l" rtl="0">
            <a:lnSpc>
              <a:spcPts val="1300"/>
            </a:lnSpc>
            <a:defRPr sz="1000"/>
          </a:pPr>
          <a:r>
            <a:rPr lang="ja-JP" altLang="en-US" sz="1100" b="0" i="0" u="none" strike="noStrike" baseline="0">
              <a:solidFill>
                <a:srgbClr val="000000"/>
              </a:solidFill>
              <a:latin typeface="ＭＳ Ｐゴシック"/>
              <a:ea typeface="ＭＳ Ｐゴシック"/>
            </a:rPr>
            <a:t>     E-mail: toukei@pref.yamanash</a:t>
          </a:r>
          <a:r>
            <a:rPr lang="ja-JP" altLang="en-US" sz="1100" b="0" i="0" u="none" strike="noStrike" baseline="0">
              <a:solidFill>
                <a:srgbClr val="000000"/>
              </a:solidFill>
              <a:latin typeface="ＭＳ ゴシック"/>
              <a:ea typeface="ＭＳ ゴシック"/>
            </a:rPr>
            <a:t>i.lg.jp</a:t>
          </a:r>
        </a:p>
      </xdr:txBody>
    </xdr:sp>
    <xdr:clientData/>
  </xdr:twoCellAnchor>
  <xdr:twoCellAnchor>
    <xdr:from>
      <xdr:col>2</xdr:col>
      <xdr:colOff>209550</xdr:colOff>
      <xdr:row>7</xdr:row>
      <xdr:rowOff>28576</xdr:rowOff>
    </xdr:from>
    <xdr:to>
      <xdr:col>3</xdr:col>
      <xdr:colOff>571500</xdr:colOff>
      <xdr:row>7</xdr:row>
      <xdr:rowOff>295275</xdr:rowOff>
    </xdr:to>
    <xdr:sp macro="" textlink="">
      <xdr:nvSpPr>
        <xdr:cNvPr id="2" name="メモ 1">
          <a:hlinkClick xmlns:r="http://schemas.openxmlformats.org/officeDocument/2006/relationships" r:id="rId2"/>
          <a:extLst>
            <a:ext uri="{FF2B5EF4-FFF2-40B4-BE49-F238E27FC236}">
              <a16:creationId xmlns:a16="http://schemas.microsoft.com/office/drawing/2014/main" id="{00000000-0008-0000-0000-000002000000}"/>
            </a:ext>
          </a:extLst>
        </xdr:cNvPr>
        <xdr:cNvSpPr/>
      </xdr:nvSpPr>
      <xdr:spPr bwMode="auto">
        <a:xfrm>
          <a:off x="857250" y="1171576"/>
          <a:ext cx="1066800" cy="266699"/>
        </a:xfrm>
        <a:prstGeom prst="foldedCorner">
          <a:avLst/>
        </a:prstGeom>
        <a:solidFill>
          <a:schemeClr val="accent5">
            <a:lumMod val="60000"/>
            <a:lumOff val="40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a:t>
          </a:r>
          <a:r>
            <a:rPr kumimoji="1" lang="ja-JP" altLang="en-US" sz="1100" b="1">
              <a:solidFill>
                <a:sysClr val="windowText" lastClr="000000"/>
              </a:solidFill>
              <a:latin typeface="+mj-ea"/>
              <a:ea typeface="+mj-ea"/>
            </a:rPr>
            <a:t>使い方</a:t>
          </a:r>
          <a:r>
            <a:rPr kumimoji="1" lang="en-US" altLang="ja-JP" sz="1100" b="1">
              <a:solidFill>
                <a:sysClr val="windowText" lastClr="000000"/>
              </a:solidFill>
              <a:latin typeface="+mj-ea"/>
              <a:ea typeface="+mj-ea"/>
            </a:rPr>
            <a:t>】</a:t>
          </a:r>
          <a:endParaRPr kumimoji="1" lang="ja-JP" altLang="en-US" sz="1100" b="1">
            <a:solidFill>
              <a:sysClr val="windowText" lastClr="000000"/>
            </a:solidFill>
            <a:latin typeface="+mj-ea"/>
            <a:ea typeface="+mj-ea"/>
          </a:endParaRPr>
        </a:p>
      </xdr:txBody>
    </xdr:sp>
    <xdr:clientData/>
  </xdr:twoCellAnchor>
  <xdr:twoCellAnchor>
    <xdr:from>
      <xdr:col>2</xdr:col>
      <xdr:colOff>209550</xdr:colOff>
      <xdr:row>8</xdr:row>
      <xdr:rowOff>95250</xdr:rowOff>
    </xdr:from>
    <xdr:to>
      <xdr:col>3</xdr:col>
      <xdr:colOff>609600</xdr:colOff>
      <xdr:row>9</xdr:row>
      <xdr:rowOff>28576</xdr:rowOff>
    </xdr:to>
    <xdr:sp macro="" textlink="">
      <xdr:nvSpPr>
        <xdr:cNvPr id="10" name="メモ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bwMode="auto">
        <a:xfrm>
          <a:off x="857250" y="1562100"/>
          <a:ext cx="1104900" cy="276226"/>
        </a:xfrm>
        <a:prstGeom prst="foldedCorner">
          <a:avLst/>
        </a:prstGeom>
        <a:solidFill>
          <a:schemeClr val="accent5">
            <a:lumMod val="60000"/>
            <a:lumOff val="40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Ⅰ</a:t>
          </a:r>
          <a:r>
            <a:rPr kumimoji="1" lang="ja-JP" altLang="en-US" sz="1100" b="1">
              <a:solidFill>
                <a:sysClr val="windowText" lastClr="000000"/>
              </a:solidFill>
              <a:latin typeface="+mj-ea"/>
              <a:ea typeface="+mj-ea"/>
            </a:rPr>
            <a:t>　フロー図</a:t>
          </a:r>
        </a:p>
      </xdr:txBody>
    </xdr:sp>
    <xdr:clientData/>
  </xdr:twoCellAnchor>
  <xdr:twoCellAnchor>
    <xdr:from>
      <xdr:col>2</xdr:col>
      <xdr:colOff>219075</xdr:colOff>
      <xdr:row>12</xdr:row>
      <xdr:rowOff>66674</xdr:rowOff>
    </xdr:from>
    <xdr:to>
      <xdr:col>3</xdr:col>
      <xdr:colOff>581025</xdr:colOff>
      <xdr:row>13</xdr:row>
      <xdr:rowOff>171449</xdr:rowOff>
    </xdr:to>
    <xdr:sp macro="" textlink="">
      <xdr:nvSpPr>
        <xdr:cNvPr id="21" name="メモ 20">
          <a:hlinkClick xmlns:r="http://schemas.openxmlformats.org/officeDocument/2006/relationships" r:id="rId4"/>
          <a:extLst>
            <a:ext uri="{FF2B5EF4-FFF2-40B4-BE49-F238E27FC236}">
              <a16:creationId xmlns:a16="http://schemas.microsoft.com/office/drawing/2014/main" id="{00000000-0008-0000-0000-000015000000}"/>
            </a:ext>
          </a:extLst>
        </xdr:cNvPr>
        <xdr:cNvSpPr/>
      </xdr:nvSpPr>
      <xdr:spPr bwMode="auto">
        <a:xfrm>
          <a:off x="866775" y="2619374"/>
          <a:ext cx="1066800" cy="390525"/>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　入力シート</a:t>
          </a:r>
        </a:p>
      </xdr:txBody>
    </xdr:sp>
    <xdr:clientData/>
  </xdr:twoCellAnchor>
  <xdr:twoCellAnchor>
    <xdr:from>
      <xdr:col>2</xdr:col>
      <xdr:colOff>228600</xdr:colOff>
      <xdr:row>21</xdr:row>
      <xdr:rowOff>19050</xdr:rowOff>
    </xdr:from>
    <xdr:to>
      <xdr:col>3</xdr:col>
      <xdr:colOff>590550</xdr:colOff>
      <xdr:row>21</xdr:row>
      <xdr:rowOff>276226</xdr:rowOff>
    </xdr:to>
    <xdr:sp macro="" textlink="">
      <xdr:nvSpPr>
        <xdr:cNvPr id="22" name="メモ 21">
          <a:hlinkClick xmlns:r="http://schemas.openxmlformats.org/officeDocument/2006/relationships" r:id="rId5"/>
          <a:extLst>
            <a:ext uri="{FF2B5EF4-FFF2-40B4-BE49-F238E27FC236}">
              <a16:creationId xmlns:a16="http://schemas.microsoft.com/office/drawing/2014/main" id="{00000000-0008-0000-0000-000016000000}"/>
            </a:ext>
          </a:extLst>
        </xdr:cNvPr>
        <xdr:cNvSpPr/>
      </xdr:nvSpPr>
      <xdr:spPr bwMode="auto">
        <a:xfrm>
          <a:off x="933450" y="3657600"/>
          <a:ext cx="1066800" cy="257176"/>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Ⅲ</a:t>
          </a:r>
          <a:r>
            <a:rPr kumimoji="1" lang="ja-JP" altLang="en-US" sz="1100" b="1">
              <a:solidFill>
                <a:schemeClr val="bg1"/>
              </a:solidFill>
              <a:latin typeface="+mj-ea"/>
              <a:ea typeface="+mj-ea"/>
            </a:rPr>
            <a:t>　一次波及</a:t>
          </a:r>
        </a:p>
      </xdr:txBody>
    </xdr:sp>
    <xdr:clientData/>
  </xdr:twoCellAnchor>
  <xdr:twoCellAnchor>
    <xdr:from>
      <xdr:col>2</xdr:col>
      <xdr:colOff>666750</xdr:colOff>
      <xdr:row>22</xdr:row>
      <xdr:rowOff>66675</xdr:rowOff>
    </xdr:from>
    <xdr:to>
      <xdr:col>3</xdr:col>
      <xdr:colOff>209550</xdr:colOff>
      <xdr:row>22</xdr:row>
      <xdr:rowOff>282675</xdr:rowOff>
    </xdr:to>
    <xdr:sp macro="" textlink="">
      <xdr:nvSpPr>
        <xdr:cNvPr id="23" name="AutoShape 6">
          <a:extLst>
            <a:ext uri="{FF2B5EF4-FFF2-40B4-BE49-F238E27FC236}">
              <a16:creationId xmlns:a16="http://schemas.microsoft.com/office/drawing/2014/main" id="{00000000-0008-0000-0000-000017000000}"/>
            </a:ext>
          </a:extLst>
        </xdr:cNvPr>
        <xdr:cNvSpPr>
          <a:spLocks noChangeArrowheads="1"/>
        </xdr:cNvSpPr>
      </xdr:nvSpPr>
      <xdr:spPr bwMode="auto">
        <a:xfrm>
          <a:off x="1371600" y="4124325"/>
          <a:ext cx="247650" cy="216000"/>
        </a:xfrm>
        <a:prstGeom prst="downArrow">
          <a:avLst>
            <a:gd name="adj1" fmla="val 50000"/>
            <a:gd name="adj2" fmla="val 51923"/>
          </a:avLst>
        </a:prstGeom>
        <a:ln>
          <a:solidFill>
            <a:schemeClr val="accent5">
              <a:lumMod val="50000"/>
            </a:schemeClr>
          </a:solidFill>
          <a:headEnd/>
          <a:tailEnd/>
        </a:ln>
      </xdr:spPr>
      <xdr:style>
        <a:lnRef idx="2">
          <a:schemeClr val="accent5"/>
        </a:lnRef>
        <a:fillRef idx="1">
          <a:schemeClr val="lt1"/>
        </a:fillRef>
        <a:effectRef idx="0">
          <a:schemeClr val="accent5"/>
        </a:effectRef>
        <a:fontRef idx="minor">
          <a:schemeClr val="dk1"/>
        </a:fontRef>
      </xdr:style>
    </xdr:sp>
    <xdr:clientData/>
  </xdr:twoCellAnchor>
  <xdr:twoCellAnchor>
    <xdr:from>
      <xdr:col>2</xdr:col>
      <xdr:colOff>238125</xdr:colOff>
      <xdr:row>23</xdr:row>
      <xdr:rowOff>9525</xdr:rowOff>
    </xdr:from>
    <xdr:to>
      <xdr:col>3</xdr:col>
      <xdr:colOff>600075</xdr:colOff>
      <xdr:row>23</xdr:row>
      <xdr:rowOff>266701</xdr:rowOff>
    </xdr:to>
    <xdr:sp macro="" textlink="">
      <xdr:nvSpPr>
        <xdr:cNvPr id="24" name="メモ 23">
          <a:hlinkClick xmlns:r="http://schemas.openxmlformats.org/officeDocument/2006/relationships" r:id="rId6"/>
          <a:extLst>
            <a:ext uri="{FF2B5EF4-FFF2-40B4-BE49-F238E27FC236}">
              <a16:creationId xmlns:a16="http://schemas.microsoft.com/office/drawing/2014/main" id="{00000000-0008-0000-0000-000018000000}"/>
            </a:ext>
          </a:extLst>
        </xdr:cNvPr>
        <xdr:cNvSpPr/>
      </xdr:nvSpPr>
      <xdr:spPr bwMode="auto">
        <a:xfrm>
          <a:off x="942975" y="4419600"/>
          <a:ext cx="1066800" cy="257176"/>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Ⅳ</a:t>
          </a:r>
          <a:r>
            <a:rPr kumimoji="1" lang="ja-JP" altLang="en-US" sz="1100" b="1">
              <a:solidFill>
                <a:schemeClr val="bg1"/>
              </a:solidFill>
              <a:latin typeface="+mj-ea"/>
              <a:ea typeface="+mj-ea"/>
            </a:rPr>
            <a:t>　一次附属</a:t>
          </a:r>
          <a:endParaRPr kumimoji="1" lang="en-US" altLang="ja-JP" sz="1100" b="1">
            <a:solidFill>
              <a:schemeClr val="bg1"/>
            </a:solidFill>
            <a:latin typeface="+mj-ea"/>
            <a:ea typeface="+mj-ea"/>
          </a:endParaRPr>
        </a:p>
      </xdr:txBody>
    </xdr:sp>
    <xdr:clientData/>
  </xdr:twoCellAnchor>
  <xdr:twoCellAnchor>
    <xdr:from>
      <xdr:col>2</xdr:col>
      <xdr:colOff>666750</xdr:colOff>
      <xdr:row>24</xdr:row>
      <xdr:rowOff>66675</xdr:rowOff>
    </xdr:from>
    <xdr:to>
      <xdr:col>3</xdr:col>
      <xdr:colOff>209550</xdr:colOff>
      <xdr:row>24</xdr:row>
      <xdr:rowOff>282675</xdr:rowOff>
    </xdr:to>
    <xdr:sp macro="" textlink="">
      <xdr:nvSpPr>
        <xdr:cNvPr id="13" name="AutoShape 6">
          <a:extLst>
            <a:ext uri="{FF2B5EF4-FFF2-40B4-BE49-F238E27FC236}">
              <a16:creationId xmlns:a16="http://schemas.microsoft.com/office/drawing/2014/main" id="{00000000-0008-0000-0000-00000D000000}"/>
            </a:ext>
          </a:extLst>
        </xdr:cNvPr>
        <xdr:cNvSpPr>
          <a:spLocks noChangeArrowheads="1"/>
        </xdr:cNvSpPr>
      </xdr:nvSpPr>
      <xdr:spPr bwMode="auto">
        <a:xfrm>
          <a:off x="1371600" y="4124325"/>
          <a:ext cx="247650" cy="216000"/>
        </a:xfrm>
        <a:prstGeom prst="downArrow">
          <a:avLst>
            <a:gd name="adj1" fmla="val 50000"/>
            <a:gd name="adj2" fmla="val 51923"/>
          </a:avLst>
        </a:prstGeom>
        <a:ln>
          <a:solidFill>
            <a:schemeClr val="accent5">
              <a:lumMod val="50000"/>
            </a:schemeClr>
          </a:solidFill>
          <a:headEnd/>
          <a:tailEnd/>
        </a:ln>
      </xdr:spPr>
      <xdr:style>
        <a:lnRef idx="2">
          <a:schemeClr val="accent5"/>
        </a:lnRef>
        <a:fillRef idx="1">
          <a:schemeClr val="lt1"/>
        </a:fillRef>
        <a:effectRef idx="0">
          <a:schemeClr val="accent5"/>
        </a:effectRef>
        <a:fontRef idx="minor">
          <a:schemeClr val="dk1"/>
        </a:fontRef>
      </xdr:style>
    </xdr:sp>
    <xdr:clientData/>
  </xdr:twoCellAnchor>
  <xdr:twoCellAnchor>
    <xdr:from>
      <xdr:col>2</xdr:col>
      <xdr:colOff>238125</xdr:colOff>
      <xdr:row>25</xdr:row>
      <xdr:rowOff>9525</xdr:rowOff>
    </xdr:from>
    <xdr:to>
      <xdr:col>3</xdr:col>
      <xdr:colOff>600075</xdr:colOff>
      <xdr:row>25</xdr:row>
      <xdr:rowOff>266701</xdr:rowOff>
    </xdr:to>
    <xdr:sp macro="" textlink="">
      <xdr:nvSpPr>
        <xdr:cNvPr id="14" name="メモ 13">
          <a:hlinkClick xmlns:r="http://schemas.openxmlformats.org/officeDocument/2006/relationships" r:id="rId7"/>
          <a:extLst>
            <a:ext uri="{FF2B5EF4-FFF2-40B4-BE49-F238E27FC236}">
              <a16:creationId xmlns:a16="http://schemas.microsoft.com/office/drawing/2014/main" id="{00000000-0008-0000-0000-00000E000000}"/>
            </a:ext>
          </a:extLst>
        </xdr:cNvPr>
        <xdr:cNvSpPr/>
      </xdr:nvSpPr>
      <xdr:spPr bwMode="auto">
        <a:xfrm>
          <a:off x="942975" y="4419600"/>
          <a:ext cx="1066800" cy="257176"/>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Ⅴ</a:t>
          </a:r>
          <a:r>
            <a:rPr kumimoji="1" lang="ja-JP" altLang="en-US" sz="1100" b="1">
              <a:solidFill>
                <a:schemeClr val="bg1"/>
              </a:solidFill>
              <a:latin typeface="+mj-ea"/>
              <a:ea typeface="+mj-ea"/>
            </a:rPr>
            <a:t>　二次波及</a:t>
          </a:r>
          <a:endParaRPr kumimoji="1" lang="en-US" altLang="ja-JP" sz="1100" b="1">
            <a:solidFill>
              <a:schemeClr val="bg1"/>
            </a:solidFill>
            <a:latin typeface="+mj-ea"/>
            <a:ea typeface="+mj-ea"/>
          </a:endParaRPr>
        </a:p>
      </xdr:txBody>
    </xdr:sp>
    <xdr:clientData/>
  </xdr:twoCellAnchor>
  <xdr:twoCellAnchor>
    <xdr:from>
      <xdr:col>2</xdr:col>
      <xdr:colOff>666750</xdr:colOff>
      <xdr:row>26</xdr:row>
      <xdr:rowOff>66675</xdr:rowOff>
    </xdr:from>
    <xdr:to>
      <xdr:col>3</xdr:col>
      <xdr:colOff>209550</xdr:colOff>
      <xdr:row>26</xdr:row>
      <xdr:rowOff>282675</xdr:rowOff>
    </xdr:to>
    <xdr:sp macro="" textlink="">
      <xdr:nvSpPr>
        <xdr:cNvPr id="15" name="AutoShape 6">
          <a:extLst>
            <a:ext uri="{FF2B5EF4-FFF2-40B4-BE49-F238E27FC236}">
              <a16:creationId xmlns:a16="http://schemas.microsoft.com/office/drawing/2014/main" id="{00000000-0008-0000-0000-00000F000000}"/>
            </a:ext>
          </a:extLst>
        </xdr:cNvPr>
        <xdr:cNvSpPr>
          <a:spLocks noChangeArrowheads="1"/>
        </xdr:cNvSpPr>
      </xdr:nvSpPr>
      <xdr:spPr bwMode="auto">
        <a:xfrm>
          <a:off x="1371600" y="4762500"/>
          <a:ext cx="247650" cy="216000"/>
        </a:xfrm>
        <a:prstGeom prst="downArrow">
          <a:avLst>
            <a:gd name="adj1" fmla="val 50000"/>
            <a:gd name="adj2" fmla="val 51923"/>
          </a:avLst>
        </a:prstGeom>
        <a:ln>
          <a:solidFill>
            <a:schemeClr val="accent5">
              <a:lumMod val="50000"/>
            </a:schemeClr>
          </a:solidFill>
          <a:headEnd/>
          <a:tailEnd/>
        </a:ln>
      </xdr:spPr>
      <xdr:style>
        <a:lnRef idx="2">
          <a:schemeClr val="accent5"/>
        </a:lnRef>
        <a:fillRef idx="1">
          <a:schemeClr val="lt1"/>
        </a:fillRef>
        <a:effectRef idx="0">
          <a:schemeClr val="accent5"/>
        </a:effectRef>
        <a:fontRef idx="minor">
          <a:schemeClr val="dk1"/>
        </a:fontRef>
      </xdr:style>
    </xdr:sp>
    <xdr:clientData/>
  </xdr:twoCellAnchor>
  <xdr:twoCellAnchor>
    <xdr:from>
      <xdr:col>2</xdr:col>
      <xdr:colOff>238125</xdr:colOff>
      <xdr:row>27</xdr:row>
      <xdr:rowOff>38100</xdr:rowOff>
    </xdr:from>
    <xdr:to>
      <xdr:col>3</xdr:col>
      <xdr:colOff>600075</xdr:colOff>
      <xdr:row>28</xdr:row>
      <xdr:rowOff>85725</xdr:rowOff>
    </xdr:to>
    <xdr:sp macro="" textlink="">
      <xdr:nvSpPr>
        <xdr:cNvPr id="16" name="メモ 15">
          <a:hlinkClick xmlns:r="http://schemas.openxmlformats.org/officeDocument/2006/relationships" r:id="rId8"/>
          <a:extLst>
            <a:ext uri="{FF2B5EF4-FFF2-40B4-BE49-F238E27FC236}">
              <a16:creationId xmlns:a16="http://schemas.microsoft.com/office/drawing/2014/main" id="{00000000-0008-0000-0000-000010000000}"/>
            </a:ext>
          </a:extLst>
        </xdr:cNvPr>
        <xdr:cNvSpPr/>
      </xdr:nvSpPr>
      <xdr:spPr bwMode="auto">
        <a:xfrm>
          <a:off x="885825" y="7400925"/>
          <a:ext cx="1066800" cy="333375"/>
        </a:xfrm>
        <a:prstGeom prst="foldedCorner">
          <a:avLst/>
        </a:prstGeom>
        <a:solidFill>
          <a:srgbClr val="FF00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a:t>
          </a:r>
          <a:r>
            <a:rPr kumimoji="1" lang="ja-JP" altLang="en-US" sz="1100" b="1">
              <a:solidFill>
                <a:schemeClr val="bg1"/>
              </a:solidFill>
              <a:latin typeface="+mj-ea"/>
              <a:ea typeface="+mj-ea"/>
            </a:rPr>
            <a:t>最終結果</a:t>
          </a:r>
          <a:r>
            <a:rPr kumimoji="1" lang="en-US" altLang="ja-JP" sz="1100" b="1">
              <a:solidFill>
                <a:schemeClr val="bg1"/>
              </a:solidFill>
              <a:latin typeface="+mj-ea"/>
              <a:ea typeface="+mj-ea"/>
            </a:rPr>
            <a:t>】</a:t>
          </a:r>
        </a:p>
      </xdr:txBody>
    </xdr:sp>
    <xdr:clientData/>
  </xdr:twoCellAnchor>
  <xdr:twoCellAnchor>
    <xdr:from>
      <xdr:col>1</xdr:col>
      <xdr:colOff>38099</xdr:colOff>
      <xdr:row>29</xdr:row>
      <xdr:rowOff>57151</xdr:rowOff>
    </xdr:from>
    <xdr:to>
      <xdr:col>12</xdr:col>
      <xdr:colOff>409574</xdr:colOff>
      <xdr:row>44</xdr:row>
      <xdr:rowOff>57150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bwMode="auto">
        <a:xfrm>
          <a:off x="350519" y="7654291"/>
          <a:ext cx="8250555" cy="3154679"/>
        </a:xfrm>
        <a:prstGeom prst="rect">
          <a:avLst/>
        </a:prstGeom>
        <a:solidFill>
          <a:srgbClr val="DBEEF4">
            <a:alpha val="30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oftEdge rad="12700"/>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787399</xdr:colOff>
      <xdr:row>12</xdr:row>
      <xdr:rowOff>190501</xdr:rowOff>
    </xdr:from>
    <xdr:to>
      <xdr:col>12</xdr:col>
      <xdr:colOff>454024</xdr:colOff>
      <xdr:row>15</xdr:row>
      <xdr:rowOff>266701</xdr:rowOff>
    </xdr:to>
    <xdr:sp macro="" textlink="">
      <xdr:nvSpPr>
        <xdr:cNvPr id="4" name="線吹き出し 2 (枠付き) 3">
          <a:extLst>
            <a:ext uri="{FF2B5EF4-FFF2-40B4-BE49-F238E27FC236}">
              <a16:creationId xmlns:a16="http://schemas.microsoft.com/office/drawing/2014/main" id="{00000000-0008-0000-0000-000004000000}"/>
            </a:ext>
          </a:extLst>
        </xdr:cNvPr>
        <xdr:cNvSpPr/>
      </xdr:nvSpPr>
      <xdr:spPr bwMode="auto">
        <a:xfrm>
          <a:off x="7016749" y="3019426"/>
          <a:ext cx="1419225" cy="857250"/>
        </a:xfrm>
        <a:prstGeom prst="borderCallout2">
          <a:avLst>
            <a:gd name="adj1" fmla="val 32647"/>
            <a:gd name="adj2" fmla="val -6143"/>
            <a:gd name="adj3" fmla="val 32624"/>
            <a:gd name="adj4" fmla="val -15666"/>
            <a:gd name="adj5" fmla="val 71924"/>
            <a:gd name="adj6" fmla="val -33478"/>
          </a:avLst>
        </a:prstGeom>
        <a:ln>
          <a:solidFill>
            <a:srgbClr val="41A7C3"/>
          </a:solidFill>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wrap="square" lIns="72000" tIns="0" rIns="0" bIns="0" rtlCol="0" anchor="ctr" upright="1"/>
        <a:lstStyle/>
        <a:p>
          <a:r>
            <a:rPr kumimoji="1" lang="ja-JP" altLang="ja-JP" sz="1100">
              <a:solidFill>
                <a:schemeClr val="tx1">
                  <a:lumMod val="50000"/>
                  <a:lumOff val="50000"/>
                </a:schemeClr>
              </a:solidFill>
              <a:effectLst/>
              <a:latin typeface="+mn-lt"/>
              <a:ea typeface="+mn-ea"/>
              <a:cs typeface="+mn-cs"/>
            </a:rPr>
            <a:t>山梨県産業連関表は</a:t>
          </a:r>
          <a:endParaRPr lang="ja-JP" altLang="ja-JP" sz="1000">
            <a:solidFill>
              <a:schemeClr val="tx1">
                <a:lumMod val="50000"/>
                <a:lumOff val="50000"/>
              </a:schemeClr>
            </a:solidFill>
            <a:effectLst/>
          </a:endParaRPr>
        </a:p>
        <a:p>
          <a:r>
            <a:rPr kumimoji="1" lang="ja-JP" altLang="ja-JP" sz="1100">
              <a:solidFill>
                <a:schemeClr val="tx1">
                  <a:lumMod val="50000"/>
                  <a:lumOff val="50000"/>
                </a:schemeClr>
              </a:solidFill>
              <a:effectLst/>
              <a:latin typeface="+mn-lt"/>
              <a:ea typeface="+mn-ea"/>
              <a:cs typeface="+mn-cs"/>
            </a:rPr>
            <a:t>「生産者価格」で作成されています。</a:t>
          </a:r>
          <a:r>
            <a:rPr kumimoji="1" lang="ja-JP" altLang="en-US" sz="1100">
              <a:solidFill>
                <a:schemeClr val="tx1">
                  <a:lumMod val="50000"/>
                  <a:lumOff val="50000"/>
                </a:schemeClr>
              </a:solidFill>
              <a:effectLst/>
              <a:latin typeface="+mn-lt"/>
              <a:ea typeface="+mn-ea"/>
              <a:cs typeface="+mn-cs"/>
            </a:rPr>
            <a:t>　</a:t>
          </a:r>
          <a:endParaRPr lang="ja-JP" altLang="ja-JP" sz="1000">
            <a:solidFill>
              <a:schemeClr val="tx1">
                <a:lumMod val="50000"/>
                <a:lumOff val="50000"/>
              </a:schemeClr>
            </a:solidFill>
            <a:effectLst/>
          </a:endParaRPr>
        </a:p>
      </xdr:txBody>
    </xdr:sp>
    <xdr:clientData/>
  </xdr:twoCellAnchor>
  <xdr:twoCellAnchor>
    <xdr:from>
      <xdr:col>0</xdr:col>
      <xdr:colOff>171450</xdr:colOff>
      <xdr:row>20</xdr:row>
      <xdr:rowOff>114302</xdr:rowOff>
    </xdr:from>
    <xdr:to>
      <xdr:col>2</xdr:col>
      <xdr:colOff>180978</xdr:colOff>
      <xdr:row>28</xdr:row>
      <xdr:rowOff>114300</xdr:rowOff>
    </xdr:to>
    <xdr:sp macro="" textlink="">
      <xdr:nvSpPr>
        <xdr:cNvPr id="5" name="U ターン矢印 4">
          <a:extLst>
            <a:ext uri="{FF2B5EF4-FFF2-40B4-BE49-F238E27FC236}">
              <a16:creationId xmlns:a16="http://schemas.microsoft.com/office/drawing/2014/main" id="{00000000-0008-0000-0000-000005000000}"/>
            </a:ext>
          </a:extLst>
        </xdr:cNvPr>
        <xdr:cNvSpPr/>
      </xdr:nvSpPr>
      <xdr:spPr bwMode="auto">
        <a:xfrm rot="16200000" flipH="1">
          <a:off x="-666748" y="5572125"/>
          <a:ext cx="2333623" cy="657228"/>
        </a:xfrm>
        <a:prstGeom prst="uturnArrow">
          <a:avLst>
            <a:gd name="adj1" fmla="val 20652"/>
            <a:gd name="adj2" fmla="val 25000"/>
            <a:gd name="adj3" fmla="val 24263"/>
            <a:gd name="adj4" fmla="val 36607"/>
            <a:gd name="adj5" fmla="val 100000"/>
          </a:avLst>
        </a:prstGeom>
        <a:ln>
          <a:solidFill>
            <a:schemeClr val="accent5">
              <a:lumMod val="50000"/>
            </a:schemeClr>
          </a:solidFill>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57150</xdr:colOff>
      <xdr:row>21</xdr:row>
      <xdr:rowOff>171452</xdr:rowOff>
    </xdr:from>
    <xdr:to>
      <xdr:col>2</xdr:col>
      <xdr:colOff>180977</xdr:colOff>
      <xdr:row>23</xdr:row>
      <xdr:rowOff>171450</xdr:rowOff>
    </xdr:to>
    <xdr:sp macro="" textlink="">
      <xdr:nvSpPr>
        <xdr:cNvPr id="25" name="U ターン矢印 24">
          <a:extLst>
            <a:ext uri="{FF2B5EF4-FFF2-40B4-BE49-F238E27FC236}">
              <a16:creationId xmlns:a16="http://schemas.microsoft.com/office/drawing/2014/main" id="{00000000-0008-0000-0000-000019000000}"/>
            </a:ext>
          </a:extLst>
        </xdr:cNvPr>
        <xdr:cNvSpPr/>
      </xdr:nvSpPr>
      <xdr:spPr bwMode="auto">
        <a:xfrm rot="5400000" flipH="1" flipV="1">
          <a:off x="276227" y="5010150"/>
          <a:ext cx="638173" cy="466727"/>
        </a:xfrm>
        <a:prstGeom prst="uturnArrow">
          <a:avLst>
            <a:gd name="adj1" fmla="val 26010"/>
            <a:gd name="adj2" fmla="val 25000"/>
            <a:gd name="adj3" fmla="val 24263"/>
            <a:gd name="adj4" fmla="val 36607"/>
            <a:gd name="adj5" fmla="val 100000"/>
          </a:avLst>
        </a:prstGeom>
        <a:ln>
          <a:solidFill>
            <a:schemeClr val="accent5">
              <a:lumMod val="50000"/>
            </a:schemeClr>
          </a:solidFill>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9525</xdr:colOff>
      <xdr:row>20</xdr:row>
      <xdr:rowOff>76200</xdr:rowOff>
    </xdr:from>
    <xdr:to>
      <xdr:col>12</xdr:col>
      <xdr:colOff>409575</xdr:colOff>
      <xdr:row>23</xdr:row>
      <xdr:rowOff>161925</xdr:rowOff>
    </xdr:to>
    <xdr:sp macro="" textlink="">
      <xdr:nvSpPr>
        <xdr:cNvPr id="26" name="線吹き出し 2 (枠付き) 25">
          <a:extLst>
            <a:ext uri="{FF2B5EF4-FFF2-40B4-BE49-F238E27FC236}">
              <a16:creationId xmlns:a16="http://schemas.microsoft.com/office/drawing/2014/main" id="{00000000-0008-0000-0000-00001A000000}"/>
            </a:ext>
          </a:extLst>
        </xdr:cNvPr>
        <xdr:cNvSpPr/>
      </xdr:nvSpPr>
      <xdr:spPr bwMode="auto">
        <a:xfrm>
          <a:off x="6238875" y="4972050"/>
          <a:ext cx="2152650" cy="857250"/>
        </a:xfrm>
        <a:prstGeom prst="borderCallout2">
          <a:avLst>
            <a:gd name="adj1" fmla="val 33758"/>
            <a:gd name="adj2" fmla="val -5671"/>
            <a:gd name="adj3" fmla="val 32624"/>
            <a:gd name="adj4" fmla="val -15666"/>
            <a:gd name="adj5" fmla="val -8075"/>
            <a:gd name="adj6" fmla="val -24231"/>
          </a:avLst>
        </a:prstGeom>
        <a:ln>
          <a:solidFill>
            <a:srgbClr val="41A7C3"/>
          </a:solidFill>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wrap="square" lIns="72000" tIns="0" rIns="0" bIns="0" rtlCol="0" anchor="ctr" upright="1"/>
        <a:lstStyle/>
        <a:p>
          <a:r>
            <a:rPr lang="en-US" altLang="ja-JP" sz="1000">
              <a:solidFill>
                <a:schemeClr val="tx1">
                  <a:lumMod val="50000"/>
                  <a:lumOff val="50000"/>
                </a:schemeClr>
              </a:solidFill>
              <a:effectLst/>
            </a:rPr>
            <a:t>Ⅴ</a:t>
          </a:r>
          <a:r>
            <a:rPr lang="ja-JP" altLang="en-US" sz="1000">
              <a:solidFill>
                <a:schemeClr val="tx1">
                  <a:lumMod val="50000"/>
                  <a:lumOff val="50000"/>
                </a:schemeClr>
              </a:solidFill>
              <a:effectLst/>
            </a:rPr>
            <a:t>二次波及において、</a:t>
          </a:r>
          <a:endParaRPr lang="en-US" altLang="ja-JP" sz="1000">
            <a:solidFill>
              <a:schemeClr val="tx1">
                <a:lumMod val="50000"/>
                <a:lumOff val="50000"/>
              </a:schemeClr>
            </a:solidFill>
            <a:effectLst/>
          </a:endParaRPr>
        </a:p>
        <a:p>
          <a:r>
            <a:rPr lang="ja-JP" altLang="en-US" sz="1000">
              <a:solidFill>
                <a:schemeClr val="tx1">
                  <a:lumMod val="50000"/>
                  <a:lumOff val="50000"/>
                </a:schemeClr>
              </a:solidFill>
              <a:effectLst/>
            </a:rPr>
            <a:t>増加した雇用者所得に乗じて、</a:t>
          </a:r>
          <a:endParaRPr lang="en-US" altLang="ja-JP" sz="1000">
            <a:solidFill>
              <a:schemeClr val="tx1">
                <a:lumMod val="50000"/>
                <a:lumOff val="50000"/>
              </a:schemeClr>
            </a:solidFill>
            <a:effectLst/>
          </a:endParaRPr>
        </a:p>
        <a:p>
          <a:r>
            <a:rPr lang="ja-JP" altLang="en-US" sz="1000">
              <a:solidFill>
                <a:schemeClr val="tx1">
                  <a:lumMod val="50000"/>
                  <a:lumOff val="50000"/>
                </a:schemeClr>
              </a:solidFill>
              <a:effectLst/>
            </a:rPr>
            <a:t>消費に使用される額を計算します。</a:t>
          </a:r>
          <a:endParaRPr lang="ja-JP" altLang="ja-JP" sz="1000">
            <a:solidFill>
              <a:schemeClr val="tx1">
                <a:lumMod val="50000"/>
                <a:lumOff val="50000"/>
              </a:schemeClr>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76200</xdr:colOff>
      <xdr:row>79</xdr:row>
      <xdr:rowOff>167640</xdr:rowOff>
    </xdr:from>
    <xdr:to>
      <xdr:col>16</xdr:col>
      <xdr:colOff>160020</xdr:colOff>
      <xdr:row>91</xdr:row>
      <xdr:rowOff>129540</xdr:rowOff>
    </xdr:to>
    <xdr:pic>
      <xdr:nvPicPr>
        <xdr:cNvPr id="16" name="図 15">
          <a:extLst>
            <a:ext uri="{FF2B5EF4-FFF2-40B4-BE49-F238E27FC236}">
              <a16:creationId xmlns:a16="http://schemas.microsoft.com/office/drawing/2014/main" id="{A4D08855-B18A-F04E-0FD1-64EE923ED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45580" y="17404080"/>
          <a:ext cx="4831080" cy="255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85725</xdr:colOff>
      <xdr:row>2</xdr:row>
      <xdr:rowOff>85725</xdr:rowOff>
    </xdr:from>
    <xdr:to>
      <xdr:col>17</xdr:col>
      <xdr:colOff>238125</xdr:colOff>
      <xdr:row>11</xdr:row>
      <xdr:rowOff>171450</xdr:rowOff>
    </xdr:to>
    <xdr:grpSp>
      <xdr:nvGrpSpPr>
        <xdr:cNvPr id="64" name="グループ化 63">
          <a:extLst>
            <a:ext uri="{FF2B5EF4-FFF2-40B4-BE49-F238E27FC236}">
              <a16:creationId xmlns:a16="http://schemas.microsoft.com/office/drawing/2014/main" id="{00000000-0008-0000-0100-000040000000}"/>
            </a:ext>
          </a:extLst>
        </xdr:cNvPr>
        <xdr:cNvGrpSpPr/>
      </xdr:nvGrpSpPr>
      <xdr:grpSpPr>
        <a:xfrm>
          <a:off x="8178165" y="672465"/>
          <a:ext cx="3901440" cy="2173605"/>
          <a:chOff x="7288696" y="620813"/>
          <a:chExt cx="3827393" cy="1741801"/>
        </a:xfrm>
      </xdr:grpSpPr>
      <xdr:sp macro="" textlink="">
        <xdr:nvSpPr>
          <xdr:cNvPr id="2" name="メモ 1">
            <a:extLst>
              <a:ext uri="{FF2B5EF4-FFF2-40B4-BE49-F238E27FC236}">
                <a16:creationId xmlns:a16="http://schemas.microsoft.com/office/drawing/2014/main" id="{00000000-0008-0000-0100-000002000000}"/>
              </a:ext>
            </a:extLst>
          </xdr:cNvPr>
          <xdr:cNvSpPr/>
        </xdr:nvSpPr>
        <xdr:spPr bwMode="auto">
          <a:xfrm>
            <a:off x="7695472" y="834717"/>
            <a:ext cx="3115858" cy="1397277"/>
          </a:xfrm>
          <a:prstGeom prst="foldedCorner">
            <a:avLst/>
          </a:prstGeom>
          <a:solidFill>
            <a:srgbClr val="CCECFF">
              <a:alpha val="38824"/>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448171" y="721180"/>
            <a:ext cx="1536424" cy="231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kumimoji="1" lang="ja-JP" altLang="en-US" sz="1100"/>
              <a:t>アンケート結果</a:t>
            </a:r>
          </a:p>
        </xdr:txBody>
      </xdr:sp>
      <xdr:sp macro="" textlink="">
        <xdr:nvSpPr>
          <xdr:cNvPr id="4" name="角丸四角形吹き出し 3">
            <a:extLst>
              <a:ext uri="{FF2B5EF4-FFF2-40B4-BE49-F238E27FC236}">
                <a16:creationId xmlns:a16="http://schemas.microsoft.com/office/drawing/2014/main" id="{00000000-0008-0000-0100-000004000000}"/>
              </a:ext>
            </a:extLst>
          </xdr:cNvPr>
          <xdr:cNvSpPr/>
        </xdr:nvSpPr>
        <xdr:spPr bwMode="auto">
          <a:xfrm>
            <a:off x="7288696" y="620813"/>
            <a:ext cx="3827393" cy="1741801"/>
          </a:xfrm>
          <a:prstGeom prst="wedgeRoundRectCallout">
            <a:avLst>
              <a:gd name="adj1" fmla="val -69865"/>
              <a:gd name="adj2" fmla="val 51998"/>
              <a:gd name="adj3" fmla="val 16667"/>
            </a:avLst>
          </a:prstGeom>
          <a:noFill/>
          <a:ln w="19050" cap="flat" cmpd="sng" algn="ctr">
            <a:solidFill>
              <a:srgbClr xmlns:mc="http://schemas.openxmlformats.org/markup-compatibility/2006" xmlns:a14="http://schemas.microsoft.com/office/drawing/2010/main" val="000000" mc:Ignorable="a14" a14:legacySpreadsheetColorIndex="64"/>
            </a:solidFill>
            <a:prstDash val="sysDot"/>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xdr:col>
      <xdr:colOff>1285875</xdr:colOff>
      <xdr:row>22</xdr:row>
      <xdr:rowOff>47625</xdr:rowOff>
    </xdr:from>
    <xdr:to>
      <xdr:col>4</xdr:col>
      <xdr:colOff>447675</xdr:colOff>
      <xdr:row>23</xdr:row>
      <xdr:rowOff>219076</xdr:rowOff>
    </xdr:to>
    <xdr:sp macro="" textlink="">
      <xdr:nvSpPr>
        <xdr:cNvPr id="12" name="メモ 11">
          <a:hlinkClick xmlns:r="http://schemas.openxmlformats.org/officeDocument/2006/relationships" r:id="rId2"/>
          <a:extLst>
            <a:ext uri="{FF2B5EF4-FFF2-40B4-BE49-F238E27FC236}">
              <a16:creationId xmlns:a16="http://schemas.microsoft.com/office/drawing/2014/main" id="{00000000-0008-0000-0100-00000C000000}"/>
            </a:ext>
          </a:extLst>
        </xdr:cNvPr>
        <xdr:cNvSpPr/>
      </xdr:nvSpPr>
      <xdr:spPr bwMode="auto">
        <a:xfrm>
          <a:off x="2352675" y="6076950"/>
          <a:ext cx="1066800" cy="285751"/>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ja-JP" altLang="en-US" sz="1100" b="1">
              <a:solidFill>
                <a:schemeClr val="bg1"/>
              </a:solidFill>
              <a:latin typeface="+mj-ea"/>
              <a:ea typeface="+mj-ea"/>
            </a:rPr>
            <a:t>部門分類表</a:t>
          </a:r>
        </a:p>
      </xdr:txBody>
    </xdr:sp>
    <xdr:clientData/>
  </xdr:twoCellAnchor>
  <xdr:twoCellAnchor>
    <xdr:from>
      <xdr:col>1</xdr:col>
      <xdr:colOff>314325</xdr:colOff>
      <xdr:row>38</xdr:row>
      <xdr:rowOff>161926</xdr:rowOff>
    </xdr:from>
    <xdr:to>
      <xdr:col>2</xdr:col>
      <xdr:colOff>923925</xdr:colOff>
      <xdr:row>40</xdr:row>
      <xdr:rowOff>0</xdr:rowOff>
    </xdr:to>
    <xdr:sp macro="" textlink="">
      <xdr:nvSpPr>
        <xdr:cNvPr id="13" name="メモ 12">
          <a:hlinkClick xmlns:r="http://schemas.openxmlformats.org/officeDocument/2006/relationships" r:id="rId3"/>
          <a:extLst>
            <a:ext uri="{FF2B5EF4-FFF2-40B4-BE49-F238E27FC236}">
              <a16:creationId xmlns:a16="http://schemas.microsoft.com/office/drawing/2014/main" id="{00000000-0008-0000-0100-00000D000000}"/>
            </a:ext>
          </a:extLst>
        </xdr:cNvPr>
        <xdr:cNvSpPr/>
      </xdr:nvSpPr>
      <xdr:spPr bwMode="auto">
        <a:xfrm>
          <a:off x="923925" y="9667876"/>
          <a:ext cx="1066800" cy="295274"/>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　入力シート</a:t>
          </a:r>
        </a:p>
      </xdr:txBody>
    </xdr:sp>
    <xdr:clientData/>
  </xdr:twoCellAnchor>
  <xdr:twoCellAnchor>
    <xdr:from>
      <xdr:col>7</xdr:col>
      <xdr:colOff>45553</xdr:colOff>
      <xdr:row>94</xdr:row>
      <xdr:rowOff>207066</xdr:rowOff>
    </xdr:from>
    <xdr:to>
      <xdr:col>9</xdr:col>
      <xdr:colOff>75372</xdr:colOff>
      <xdr:row>96</xdr:row>
      <xdr:rowOff>3727</xdr:rowOff>
    </xdr:to>
    <xdr:sp macro="" textlink="">
      <xdr:nvSpPr>
        <xdr:cNvPr id="18" name="メモ 17">
          <a:hlinkClick xmlns:r="http://schemas.openxmlformats.org/officeDocument/2006/relationships" r:id="rId3"/>
          <a:extLst>
            <a:ext uri="{FF2B5EF4-FFF2-40B4-BE49-F238E27FC236}">
              <a16:creationId xmlns:a16="http://schemas.microsoft.com/office/drawing/2014/main" id="{00000000-0008-0000-0100-000012000000}"/>
            </a:ext>
          </a:extLst>
        </xdr:cNvPr>
        <xdr:cNvSpPr/>
      </xdr:nvSpPr>
      <xdr:spPr bwMode="auto">
        <a:xfrm>
          <a:off x="5536923" y="21195196"/>
          <a:ext cx="1073427" cy="301901"/>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Ⅲ</a:t>
          </a:r>
          <a:r>
            <a:rPr kumimoji="1" lang="ja-JP" altLang="en-US" sz="1100" b="1">
              <a:solidFill>
                <a:schemeClr val="bg1"/>
              </a:solidFill>
              <a:latin typeface="+mj-ea"/>
              <a:ea typeface="+mj-ea"/>
            </a:rPr>
            <a:t>一次波及</a:t>
          </a:r>
        </a:p>
      </xdr:txBody>
    </xdr:sp>
    <xdr:clientData/>
  </xdr:twoCellAnchor>
  <xdr:twoCellAnchor>
    <xdr:from>
      <xdr:col>1</xdr:col>
      <xdr:colOff>347869</xdr:colOff>
      <xdr:row>101</xdr:row>
      <xdr:rowOff>104774</xdr:rowOff>
    </xdr:from>
    <xdr:to>
      <xdr:col>17</xdr:col>
      <xdr:colOff>480390</xdr:colOff>
      <xdr:row>112</xdr:row>
      <xdr:rowOff>132521</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bwMode="auto">
        <a:xfrm>
          <a:off x="960782" y="22542361"/>
          <a:ext cx="10957891" cy="2529095"/>
        </a:xfrm>
        <a:prstGeom prst="bracketPair">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95250</xdr:colOff>
      <xdr:row>116</xdr:row>
      <xdr:rowOff>104775</xdr:rowOff>
    </xdr:from>
    <xdr:to>
      <xdr:col>11</xdr:col>
      <xdr:colOff>438150</xdr:colOff>
      <xdr:row>121</xdr:row>
      <xdr:rowOff>66675</xdr:rowOff>
    </xdr:to>
    <xdr:sp macro="" textlink="">
      <xdr:nvSpPr>
        <xdr:cNvPr id="20" name="大かっこ 19">
          <a:extLst>
            <a:ext uri="{FF2B5EF4-FFF2-40B4-BE49-F238E27FC236}">
              <a16:creationId xmlns:a16="http://schemas.microsoft.com/office/drawing/2014/main" id="{00000000-0008-0000-0100-000014000000}"/>
            </a:ext>
          </a:extLst>
        </xdr:cNvPr>
        <xdr:cNvSpPr/>
      </xdr:nvSpPr>
      <xdr:spPr bwMode="auto">
        <a:xfrm>
          <a:off x="1162050" y="23964900"/>
          <a:ext cx="7267575" cy="1104900"/>
        </a:xfrm>
        <a:prstGeom prst="bracketPair">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xdr:col>
      <xdr:colOff>266700</xdr:colOff>
      <xdr:row>118</xdr:row>
      <xdr:rowOff>133352</xdr:rowOff>
    </xdr:from>
    <xdr:to>
      <xdr:col>13</xdr:col>
      <xdr:colOff>107674</xdr:colOff>
      <xdr:row>118</xdr:row>
      <xdr:rowOff>133352</xdr:rowOff>
    </xdr:to>
    <xdr:cxnSp macro="">
      <xdr:nvCxnSpPr>
        <xdr:cNvPr id="8" name="直線矢印コネクタ 7">
          <a:extLst>
            <a:ext uri="{FF2B5EF4-FFF2-40B4-BE49-F238E27FC236}">
              <a16:creationId xmlns:a16="http://schemas.microsoft.com/office/drawing/2014/main" id="{00000000-0008-0000-0100-000008000000}"/>
            </a:ext>
          </a:extLst>
        </xdr:cNvPr>
        <xdr:cNvCxnSpPr/>
      </xdr:nvCxnSpPr>
      <xdr:spPr bwMode="auto">
        <a:xfrm>
          <a:off x="6801678" y="26198722"/>
          <a:ext cx="2292626" cy="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tx1">
              <a:lumMod val="65000"/>
              <a:lumOff val="35000"/>
            </a:schemeClr>
          </a:solidFill>
          <a:prstDash val="dash"/>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231913</xdr:colOff>
      <xdr:row>119</xdr:row>
      <xdr:rowOff>124239</xdr:rowOff>
    </xdr:from>
    <xdr:to>
      <xdr:col>18</xdr:col>
      <xdr:colOff>198782</xdr:colOff>
      <xdr:row>137</xdr:row>
      <xdr:rowOff>219075</xdr:rowOff>
    </xdr:to>
    <xdr:grpSp>
      <xdr:nvGrpSpPr>
        <xdr:cNvPr id="46" name="グループ化 45">
          <a:extLst>
            <a:ext uri="{FF2B5EF4-FFF2-40B4-BE49-F238E27FC236}">
              <a16:creationId xmlns:a16="http://schemas.microsoft.com/office/drawing/2014/main" id="{00000000-0008-0000-0100-00002E000000}"/>
            </a:ext>
          </a:extLst>
        </xdr:cNvPr>
        <xdr:cNvGrpSpPr/>
      </xdr:nvGrpSpPr>
      <xdr:grpSpPr>
        <a:xfrm>
          <a:off x="7699513" y="26032239"/>
          <a:ext cx="4965589" cy="3607656"/>
          <a:chOff x="7315200" y="24926925"/>
          <a:chExt cx="6084000" cy="3492000"/>
        </a:xfrm>
      </xdr:grpSpPr>
      <xdr:cxnSp macro="">
        <xdr:nvCxnSpPr>
          <xdr:cNvPr id="37" name="カギ線コネクタ 36">
            <a:extLst>
              <a:ext uri="{FF2B5EF4-FFF2-40B4-BE49-F238E27FC236}">
                <a16:creationId xmlns:a16="http://schemas.microsoft.com/office/drawing/2014/main" id="{00000000-0008-0000-0100-000025000000}"/>
              </a:ext>
            </a:extLst>
          </xdr:cNvPr>
          <xdr:cNvCxnSpPr/>
        </xdr:nvCxnSpPr>
        <xdr:spPr bwMode="auto">
          <a:xfrm>
            <a:off x="7315200" y="24926925"/>
            <a:ext cx="6084000" cy="3492000"/>
          </a:xfrm>
          <a:prstGeom prst="bentConnector3">
            <a:avLst>
              <a:gd name="adj1" fmla="val 8354"/>
            </a:avLst>
          </a:prstGeom>
          <a:solidFill>
            <a:srgbClr xmlns:mc="http://schemas.openxmlformats.org/markup-compatibility/2006" xmlns:a14="http://schemas.microsoft.com/office/drawing/2010/main" val="FFFFFF" mc:Ignorable="a14" a14:legacySpreadsheetColorIndex="9"/>
          </a:solidFill>
          <a:ln w="9525" cap="flat" cmpd="sng" algn="ctr">
            <a:solidFill>
              <a:schemeClr val="tx1">
                <a:lumMod val="50000"/>
                <a:lumOff val="50000"/>
              </a:schemeClr>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xnSp macro="">
        <xdr:nvCxnSpPr>
          <xdr:cNvPr id="44" name="直線矢印コネクタ 43">
            <a:extLst>
              <a:ext uri="{FF2B5EF4-FFF2-40B4-BE49-F238E27FC236}">
                <a16:creationId xmlns:a16="http://schemas.microsoft.com/office/drawing/2014/main" id="{00000000-0008-0000-0100-00002C000000}"/>
              </a:ext>
            </a:extLst>
          </xdr:cNvPr>
          <xdr:cNvCxnSpPr/>
        </xdr:nvCxnSpPr>
        <xdr:spPr bwMode="auto">
          <a:xfrm flipV="1">
            <a:off x="13392150" y="28194000"/>
            <a:ext cx="0" cy="21600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tx1">
                <a:lumMod val="50000"/>
                <a:lumOff val="50000"/>
              </a:schemeClr>
            </a:solidFill>
            <a:prstDash val="dash"/>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twoCellAnchor>
    <xdr:from>
      <xdr:col>2</xdr:col>
      <xdr:colOff>114300</xdr:colOff>
      <xdr:row>127</xdr:row>
      <xdr:rowOff>28575</xdr:rowOff>
    </xdr:from>
    <xdr:to>
      <xdr:col>2</xdr:col>
      <xdr:colOff>1181100</xdr:colOff>
      <xdr:row>128</xdr:row>
      <xdr:rowOff>200025</xdr:rowOff>
    </xdr:to>
    <xdr:sp macro="" textlink="">
      <xdr:nvSpPr>
        <xdr:cNvPr id="50" name="メモ 49">
          <a:hlinkClick xmlns:r="http://schemas.openxmlformats.org/officeDocument/2006/relationships" r:id="rId3"/>
          <a:extLst>
            <a:ext uri="{FF2B5EF4-FFF2-40B4-BE49-F238E27FC236}">
              <a16:creationId xmlns:a16="http://schemas.microsoft.com/office/drawing/2014/main" id="{00000000-0008-0000-0100-000032000000}"/>
            </a:ext>
          </a:extLst>
        </xdr:cNvPr>
        <xdr:cNvSpPr/>
      </xdr:nvSpPr>
      <xdr:spPr bwMode="auto">
        <a:xfrm>
          <a:off x="1181100" y="26365200"/>
          <a:ext cx="1066800" cy="295275"/>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入力シート</a:t>
          </a:r>
        </a:p>
      </xdr:txBody>
    </xdr:sp>
    <xdr:clientData/>
  </xdr:twoCellAnchor>
  <xdr:twoCellAnchor>
    <xdr:from>
      <xdr:col>1</xdr:col>
      <xdr:colOff>276225</xdr:colOff>
      <xdr:row>130</xdr:row>
      <xdr:rowOff>114300</xdr:rowOff>
    </xdr:from>
    <xdr:to>
      <xdr:col>9</xdr:col>
      <xdr:colOff>124239</xdr:colOff>
      <xdr:row>135</xdr:row>
      <xdr:rowOff>95250</xdr:rowOff>
    </xdr:to>
    <xdr:sp macro="" textlink="">
      <xdr:nvSpPr>
        <xdr:cNvPr id="52" name="大かっこ 51">
          <a:extLst>
            <a:ext uri="{FF2B5EF4-FFF2-40B4-BE49-F238E27FC236}">
              <a16:creationId xmlns:a16="http://schemas.microsoft.com/office/drawing/2014/main" id="{00000000-0008-0000-0100-000034000000}"/>
            </a:ext>
          </a:extLst>
        </xdr:cNvPr>
        <xdr:cNvSpPr/>
      </xdr:nvSpPr>
      <xdr:spPr bwMode="auto">
        <a:xfrm>
          <a:off x="889138" y="28921213"/>
          <a:ext cx="5910884" cy="1032841"/>
        </a:xfrm>
        <a:prstGeom prst="bracketPair">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455543</xdr:colOff>
      <xdr:row>114</xdr:row>
      <xdr:rowOff>91110</xdr:rowOff>
    </xdr:from>
    <xdr:to>
      <xdr:col>6</xdr:col>
      <xdr:colOff>448917</xdr:colOff>
      <xdr:row>116</xdr:row>
      <xdr:rowOff>25263</xdr:rowOff>
    </xdr:to>
    <xdr:sp macro="" textlink="">
      <xdr:nvSpPr>
        <xdr:cNvPr id="54" name="メモ 53">
          <a:hlinkClick xmlns:r="http://schemas.openxmlformats.org/officeDocument/2006/relationships" r:id="rId4"/>
          <a:extLst>
            <a:ext uri="{FF2B5EF4-FFF2-40B4-BE49-F238E27FC236}">
              <a16:creationId xmlns:a16="http://schemas.microsoft.com/office/drawing/2014/main" id="{00000000-0008-0000-0100-000036000000}"/>
            </a:ext>
          </a:extLst>
        </xdr:cNvPr>
        <xdr:cNvSpPr/>
      </xdr:nvSpPr>
      <xdr:spPr bwMode="auto">
        <a:xfrm>
          <a:off x="3569804" y="25493871"/>
          <a:ext cx="1070113" cy="298588"/>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Ⅴ</a:t>
          </a:r>
          <a:r>
            <a:rPr kumimoji="1" lang="ja-JP" altLang="en-US" sz="1100" b="1">
              <a:solidFill>
                <a:schemeClr val="bg1"/>
              </a:solidFill>
              <a:latin typeface="+mj-ea"/>
              <a:ea typeface="+mj-ea"/>
            </a:rPr>
            <a:t>二次波及</a:t>
          </a:r>
        </a:p>
      </xdr:txBody>
    </xdr:sp>
    <xdr:clientData/>
  </xdr:twoCellAnchor>
  <xdr:twoCellAnchor>
    <xdr:from>
      <xdr:col>10</xdr:col>
      <xdr:colOff>21616</xdr:colOff>
      <xdr:row>140</xdr:row>
      <xdr:rowOff>172112</xdr:rowOff>
    </xdr:from>
    <xdr:to>
      <xdr:col>11</xdr:col>
      <xdr:colOff>338426</xdr:colOff>
      <xdr:row>142</xdr:row>
      <xdr:rowOff>10187</xdr:rowOff>
    </xdr:to>
    <xdr:sp macro="" textlink="">
      <xdr:nvSpPr>
        <xdr:cNvPr id="55" name="メモ 54">
          <a:hlinkClick xmlns:r="http://schemas.openxmlformats.org/officeDocument/2006/relationships" r:id="rId5"/>
          <a:extLst>
            <a:ext uri="{FF2B5EF4-FFF2-40B4-BE49-F238E27FC236}">
              <a16:creationId xmlns:a16="http://schemas.microsoft.com/office/drawing/2014/main" id="{00000000-0008-0000-0100-000037000000}"/>
            </a:ext>
          </a:extLst>
        </xdr:cNvPr>
        <xdr:cNvSpPr/>
      </xdr:nvSpPr>
      <xdr:spPr bwMode="auto">
        <a:xfrm>
          <a:off x="7489216" y="30278732"/>
          <a:ext cx="941650" cy="295275"/>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Ⅱ</a:t>
          </a:r>
          <a:r>
            <a:rPr kumimoji="1" lang="ja-JP" altLang="en-US" sz="1100" b="1">
              <a:solidFill>
                <a:schemeClr val="bg1"/>
              </a:solidFill>
              <a:latin typeface="+mj-ea"/>
              <a:ea typeface="+mj-ea"/>
            </a:rPr>
            <a:t>二次波及</a:t>
          </a:r>
        </a:p>
      </xdr:txBody>
    </xdr:sp>
    <xdr:clientData/>
  </xdr:twoCellAnchor>
  <xdr:twoCellAnchor>
    <xdr:from>
      <xdr:col>16</xdr:col>
      <xdr:colOff>182217</xdr:colOff>
      <xdr:row>83</xdr:row>
      <xdr:rowOff>223631</xdr:rowOff>
    </xdr:from>
    <xdr:to>
      <xdr:col>16</xdr:col>
      <xdr:colOff>405847</xdr:colOff>
      <xdr:row>84</xdr:row>
      <xdr:rowOff>157369</xdr:rowOff>
    </xdr:to>
    <xdr:cxnSp macro="">
      <xdr:nvCxnSpPr>
        <xdr:cNvPr id="67" name="直線矢印コネクタ 66">
          <a:extLst>
            <a:ext uri="{FF2B5EF4-FFF2-40B4-BE49-F238E27FC236}">
              <a16:creationId xmlns:a16="http://schemas.microsoft.com/office/drawing/2014/main" id="{00000000-0008-0000-0100-000043000000}"/>
            </a:ext>
          </a:extLst>
        </xdr:cNvPr>
        <xdr:cNvCxnSpPr/>
      </xdr:nvCxnSpPr>
      <xdr:spPr bwMode="auto">
        <a:xfrm flipH="1" flipV="1">
          <a:off x="11007587" y="17799327"/>
          <a:ext cx="223630" cy="165651"/>
        </a:xfrm>
        <a:prstGeom prst="straightConnector1">
          <a:avLst/>
        </a:prstGeom>
        <a:ln>
          <a:solidFill>
            <a:srgbClr val="FF0000"/>
          </a:solidFill>
          <a:headEnd type="none" w="med" len="med"/>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16</xdr:col>
      <xdr:colOff>273326</xdr:colOff>
      <xdr:row>84</xdr:row>
      <xdr:rowOff>198783</xdr:rowOff>
    </xdr:from>
    <xdr:to>
      <xdr:col>18</xdr:col>
      <xdr:colOff>548640</xdr:colOff>
      <xdr:row>88</xdr:row>
      <xdr:rowOff>137160</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1489966" y="18425823"/>
          <a:ext cx="1524994" cy="8527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⑩お土産代（果物）は</a:t>
          </a:r>
          <a:endParaRPr kumimoji="1" lang="en-US" altLang="ja-JP" sz="1000"/>
        </a:p>
        <a:p>
          <a:r>
            <a:rPr kumimoji="1" lang="ja-JP" altLang="en-US" sz="1000"/>
            <a:t>ここへ変換した生産者価格を直接入力</a:t>
          </a:r>
        </a:p>
      </xdr:txBody>
    </xdr:sp>
    <xdr:clientData/>
  </xdr:twoCellAnchor>
  <xdr:twoCellAnchor>
    <xdr:from>
      <xdr:col>7</xdr:col>
      <xdr:colOff>376446</xdr:colOff>
      <xdr:row>25</xdr:row>
      <xdr:rowOff>200025</xdr:rowOff>
    </xdr:from>
    <xdr:to>
      <xdr:col>11</xdr:col>
      <xdr:colOff>228601</xdr:colOff>
      <xdr:row>29</xdr:row>
      <xdr:rowOff>212450</xdr:rowOff>
    </xdr:to>
    <xdr:sp macro="" textlink="">
      <xdr:nvSpPr>
        <xdr:cNvPr id="72" name="角丸四角形吹き出し 71">
          <a:extLst>
            <a:ext uri="{FF2B5EF4-FFF2-40B4-BE49-F238E27FC236}">
              <a16:creationId xmlns:a16="http://schemas.microsoft.com/office/drawing/2014/main" id="{00000000-0008-0000-0100-000048000000}"/>
            </a:ext>
          </a:extLst>
        </xdr:cNvPr>
        <xdr:cNvSpPr/>
      </xdr:nvSpPr>
      <xdr:spPr bwMode="auto">
        <a:xfrm>
          <a:off x="5996196" y="5372100"/>
          <a:ext cx="2109580" cy="926825"/>
        </a:xfrm>
        <a:prstGeom prst="wedgeRoundRectCallout">
          <a:avLst>
            <a:gd name="adj1" fmla="val 1530"/>
            <a:gd name="adj2" fmla="val 70657"/>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08000" tIns="0" rIns="72000" bIns="0" rtlCol="0" anchor="ctr" upright="1"/>
        <a:lstStyle/>
        <a:p>
          <a:pPr algn="l"/>
          <a:r>
            <a:rPr kumimoji="1" lang="ja-JP" altLang="en-US" sz="1050">
              <a:solidFill>
                <a:schemeClr val="tx1">
                  <a:lumMod val="50000"/>
                  <a:lumOff val="50000"/>
                </a:schemeClr>
              </a:solidFill>
            </a:rPr>
            <a:t>雇用者所得は「二次波及効果」において、所得増加によって誘発された消費の波及効果に使用します。</a:t>
          </a:r>
        </a:p>
      </xdr:txBody>
    </xdr:sp>
    <xdr:clientData/>
  </xdr:twoCellAnchor>
  <xdr:twoCellAnchor>
    <xdr:from>
      <xdr:col>6</xdr:col>
      <xdr:colOff>50110</xdr:colOff>
      <xdr:row>66</xdr:row>
      <xdr:rowOff>85310</xdr:rowOff>
    </xdr:from>
    <xdr:to>
      <xdr:col>6</xdr:col>
      <xdr:colOff>1118153</xdr:colOff>
      <xdr:row>68</xdr:row>
      <xdr:rowOff>22776</xdr:rowOff>
    </xdr:to>
    <xdr:sp macro="" textlink="">
      <xdr:nvSpPr>
        <xdr:cNvPr id="34" name="メモ 33">
          <a:hlinkClick xmlns:r="http://schemas.openxmlformats.org/officeDocument/2006/relationships" r:id="rId6"/>
          <a:extLst>
            <a:ext uri="{FF2B5EF4-FFF2-40B4-BE49-F238E27FC236}">
              <a16:creationId xmlns:a16="http://schemas.microsoft.com/office/drawing/2014/main" id="{00000000-0008-0000-0100-000022000000}"/>
            </a:ext>
          </a:extLst>
        </xdr:cNvPr>
        <xdr:cNvSpPr/>
      </xdr:nvSpPr>
      <xdr:spPr bwMode="auto">
        <a:xfrm>
          <a:off x="4231585" y="13982285"/>
          <a:ext cx="1068043" cy="299416"/>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入力シート</a:t>
          </a:r>
        </a:p>
      </xdr:txBody>
    </xdr:sp>
    <xdr:clientData/>
  </xdr:twoCellAnchor>
  <xdr:twoCellAnchor>
    <xdr:from>
      <xdr:col>6</xdr:col>
      <xdr:colOff>24848</xdr:colOff>
      <xdr:row>80</xdr:row>
      <xdr:rowOff>33130</xdr:rowOff>
    </xdr:from>
    <xdr:to>
      <xdr:col>6</xdr:col>
      <xdr:colOff>1089992</xdr:colOff>
      <xdr:row>82</xdr:row>
      <xdr:rowOff>28574</xdr:rowOff>
    </xdr:to>
    <xdr:sp macro="" textlink="">
      <xdr:nvSpPr>
        <xdr:cNvPr id="35" name="メモ 34">
          <a:hlinkClick xmlns:r="http://schemas.openxmlformats.org/officeDocument/2006/relationships" r:id="rId7"/>
          <a:extLst>
            <a:ext uri="{FF2B5EF4-FFF2-40B4-BE49-F238E27FC236}">
              <a16:creationId xmlns:a16="http://schemas.microsoft.com/office/drawing/2014/main" id="{00000000-0008-0000-0100-000023000000}"/>
            </a:ext>
          </a:extLst>
        </xdr:cNvPr>
        <xdr:cNvSpPr/>
      </xdr:nvSpPr>
      <xdr:spPr bwMode="auto">
        <a:xfrm>
          <a:off x="4075044" y="17434891"/>
          <a:ext cx="1065144" cy="301900"/>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入力シート</a:t>
          </a:r>
        </a:p>
      </xdr:txBody>
    </xdr:sp>
    <xdr:clientData/>
  </xdr:twoCellAnchor>
  <xdr:twoCellAnchor>
    <xdr:from>
      <xdr:col>16</xdr:col>
      <xdr:colOff>248939</xdr:colOff>
      <xdr:row>103</xdr:row>
      <xdr:rowOff>15413</xdr:rowOff>
    </xdr:from>
    <xdr:to>
      <xdr:col>16</xdr:col>
      <xdr:colOff>487403</xdr:colOff>
      <xdr:row>104</xdr:row>
      <xdr:rowOff>62069</xdr:rowOff>
    </xdr:to>
    <xdr:grpSp>
      <xdr:nvGrpSpPr>
        <xdr:cNvPr id="51" name="グループ化 50">
          <a:extLst>
            <a:ext uri="{FF2B5EF4-FFF2-40B4-BE49-F238E27FC236}">
              <a16:creationId xmlns:a16="http://schemas.microsoft.com/office/drawing/2014/main" id="{00000000-0008-0000-0100-000033000000}"/>
            </a:ext>
          </a:extLst>
        </xdr:cNvPr>
        <xdr:cNvGrpSpPr/>
      </xdr:nvGrpSpPr>
      <xdr:grpSpPr>
        <a:xfrm>
          <a:off x="11465579" y="22502033"/>
          <a:ext cx="238464" cy="275256"/>
          <a:chOff x="8863090" y="22836770"/>
          <a:chExt cx="1135516" cy="1064326"/>
        </a:xfrm>
      </xdr:grpSpPr>
      <xdr:sp macro="" textlink="">
        <xdr:nvSpPr>
          <xdr:cNvPr id="24" name="フローチャート: 論理積ゲート 23">
            <a:extLst>
              <a:ext uri="{FF2B5EF4-FFF2-40B4-BE49-F238E27FC236}">
                <a16:creationId xmlns:a16="http://schemas.microsoft.com/office/drawing/2014/main" id="{00000000-0008-0000-0100-000018000000}"/>
              </a:ext>
            </a:extLst>
          </xdr:cNvPr>
          <xdr:cNvSpPr/>
        </xdr:nvSpPr>
        <xdr:spPr bwMode="auto">
          <a:xfrm rot="5400000">
            <a:off x="9379481" y="22363026"/>
            <a:ext cx="145382" cy="1092869"/>
          </a:xfrm>
          <a:prstGeom prst="flowChartDelay">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2" name="フローチャート: 論理積ゲート 41">
            <a:extLst>
              <a:ext uri="{FF2B5EF4-FFF2-40B4-BE49-F238E27FC236}">
                <a16:creationId xmlns:a16="http://schemas.microsoft.com/office/drawing/2014/main" id="{00000000-0008-0000-0100-00002A000000}"/>
              </a:ext>
            </a:extLst>
          </xdr:cNvPr>
          <xdr:cNvSpPr/>
        </xdr:nvSpPr>
        <xdr:spPr bwMode="auto">
          <a:xfrm rot="16200000" flipV="1">
            <a:off x="9334327" y="23279464"/>
            <a:ext cx="150395" cy="1092869"/>
          </a:xfrm>
          <a:prstGeom prst="flowChartDelay">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フリーフォーム 24">
            <a:extLst>
              <a:ext uri="{FF2B5EF4-FFF2-40B4-BE49-F238E27FC236}">
                <a16:creationId xmlns:a16="http://schemas.microsoft.com/office/drawing/2014/main" id="{00000000-0008-0000-0100-000019000000}"/>
              </a:ext>
            </a:extLst>
          </xdr:cNvPr>
          <xdr:cNvSpPr/>
        </xdr:nvSpPr>
        <xdr:spPr bwMode="auto">
          <a:xfrm>
            <a:off x="8943079" y="22985329"/>
            <a:ext cx="80605" cy="736934"/>
          </a:xfrm>
          <a:custGeom>
            <a:avLst/>
            <a:gdLst>
              <a:gd name="connsiteX0" fmla="*/ 80605 w 80605"/>
              <a:gd name="connsiteY0" fmla="*/ 0 h 736934"/>
              <a:gd name="connsiteX1" fmla="*/ 395 w 80605"/>
              <a:gd name="connsiteY1" fmla="*/ 295776 h 736934"/>
              <a:gd name="connsiteX2" fmla="*/ 55540 w 80605"/>
              <a:gd name="connsiteY2" fmla="*/ 736934 h 736934"/>
            </a:gdLst>
            <a:ahLst/>
            <a:cxnLst>
              <a:cxn ang="0">
                <a:pos x="connsiteX0" y="connsiteY0"/>
              </a:cxn>
              <a:cxn ang="0">
                <a:pos x="connsiteX1" y="connsiteY1"/>
              </a:cxn>
              <a:cxn ang="0">
                <a:pos x="connsiteX2" y="connsiteY2"/>
              </a:cxn>
            </a:cxnLst>
            <a:rect l="l" t="t" r="r" b="b"/>
            <a:pathLst>
              <a:path w="80605" h="736934">
                <a:moveTo>
                  <a:pt x="80605" y="0"/>
                </a:moveTo>
                <a:cubicBezTo>
                  <a:pt x="42588" y="86477"/>
                  <a:pt x="4572" y="172954"/>
                  <a:pt x="395" y="295776"/>
                </a:cubicBezTo>
                <a:cubicBezTo>
                  <a:pt x="-3783" y="418598"/>
                  <a:pt x="25878" y="577766"/>
                  <a:pt x="55540" y="736934"/>
                </a:cubicBezTo>
              </a:path>
            </a:pathLst>
          </a:custGeom>
          <a:no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5" name="フリーフォーム 44">
            <a:extLst>
              <a:ext uri="{FF2B5EF4-FFF2-40B4-BE49-F238E27FC236}">
                <a16:creationId xmlns:a16="http://schemas.microsoft.com/office/drawing/2014/main" id="{00000000-0008-0000-0100-00002D000000}"/>
              </a:ext>
            </a:extLst>
          </xdr:cNvPr>
          <xdr:cNvSpPr/>
        </xdr:nvSpPr>
        <xdr:spPr bwMode="auto">
          <a:xfrm flipH="1">
            <a:off x="9825789" y="22985328"/>
            <a:ext cx="80605" cy="736934"/>
          </a:xfrm>
          <a:custGeom>
            <a:avLst/>
            <a:gdLst>
              <a:gd name="connsiteX0" fmla="*/ 80605 w 80605"/>
              <a:gd name="connsiteY0" fmla="*/ 0 h 736934"/>
              <a:gd name="connsiteX1" fmla="*/ 395 w 80605"/>
              <a:gd name="connsiteY1" fmla="*/ 295776 h 736934"/>
              <a:gd name="connsiteX2" fmla="*/ 55540 w 80605"/>
              <a:gd name="connsiteY2" fmla="*/ 736934 h 736934"/>
            </a:gdLst>
            <a:ahLst/>
            <a:cxnLst>
              <a:cxn ang="0">
                <a:pos x="connsiteX0" y="connsiteY0"/>
              </a:cxn>
              <a:cxn ang="0">
                <a:pos x="connsiteX1" y="connsiteY1"/>
              </a:cxn>
              <a:cxn ang="0">
                <a:pos x="connsiteX2" y="connsiteY2"/>
              </a:cxn>
            </a:cxnLst>
            <a:rect l="l" t="t" r="r" b="b"/>
            <a:pathLst>
              <a:path w="80605" h="736934">
                <a:moveTo>
                  <a:pt x="80605" y="0"/>
                </a:moveTo>
                <a:cubicBezTo>
                  <a:pt x="42588" y="86477"/>
                  <a:pt x="4572" y="172954"/>
                  <a:pt x="395" y="295776"/>
                </a:cubicBezTo>
                <a:cubicBezTo>
                  <a:pt x="-3783" y="418598"/>
                  <a:pt x="25878" y="577766"/>
                  <a:pt x="55540" y="736934"/>
                </a:cubicBezTo>
              </a:path>
            </a:pathLst>
          </a:custGeom>
          <a:no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楕円 25">
            <a:extLst>
              <a:ext uri="{FF2B5EF4-FFF2-40B4-BE49-F238E27FC236}">
                <a16:creationId xmlns:a16="http://schemas.microsoft.com/office/drawing/2014/main" id="{00000000-0008-0000-0100-00001A000000}"/>
              </a:ext>
            </a:extLst>
          </xdr:cNvPr>
          <xdr:cNvSpPr>
            <a:spLocks noChangeAspect="1"/>
          </xdr:cNvSpPr>
        </xdr:nvSpPr>
        <xdr:spPr bwMode="auto">
          <a:xfrm>
            <a:off x="9184105" y="23108486"/>
            <a:ext cx="471237" cy="472089"/>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grpSp>
        <xdr:nvGrpSpPr>
          <xdr:cNvPr id="49" name="グループ化 48">
            <a:extLst>
              <a:ext uri="{FF2B5EF4-FFF2-40B4-BE49-F238E27FC236}">
                <a16:creationId xmlns:a16="http://schemas.microsoft.com/office/drawing/2014/main" id="{00000000-0008-0000-0100-000031000000}"/>
              </a:ext>
            </a:extLst>
          </xdr:cNvPr>
          <xdr:cNvGrpSpPr/>
        </xdr:nvGrpSpPr>
        <xdr:grpSpPr>
          <a:xfrm>
            <a:off x="9227916" y="23251017"/>
            <a:ext cx="397347" cy="232938"/>
            <a:chOff x="11483836" y="23672133"/>
            <a:chExt cx="597875" cy="389005"/>
          </a:xfrm>
          <a:solidFill>
            <a:srgbClr xmlns:mc="http://schemas.openxmlformats.org/markup-compatibility/2006" xmlns:a14="http://schemas.microsoft.com/office/drawing/2010/main" val="FFFFFF" mc:Ignorable="a14" a14:legacySpreadsheetColorIndex="9"/>
          </a:solidFill>
        </xdr:grpSpPr>
        <xdr:grpSp>
          <xdr:nvGrpSpPr>
            <xdr:cNvPr id="43" name="グループ化 42">
              <a:extLst>
                <a:ext uri="{FF2B5EF4-FFF2-40B4-BE49-F238E27FC236}">
                  <a16:creationId xmlns:a16="http://schemas.microsoft.com/office/drawing/2014/main" id="{00000000-0008-0000-0100-00002B000000}"/>
                </a:ext>
              </a:extLst>
            </xdr:cNvPr>
            <xdr:cNvGrpSpPr/>
          </xdr:nvGrpSpPr>
          <xdr:grpSpPr>
            <a:xfrm>
              <a:off x="11483836" y="23672133"/>
              <a:ext cx="597875" cy="386012"/>
              <a:chOff x="11483836" y="23672133"/>
              <a:chExt cx="597875" cy="386012"/>
            </a:xfrm>
            <a:grpFill/>
          </xdr:grpSpPr>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11483836" y="23672133"/>
                <a:ext cx="597875" cy="386012"/>
                <a:chOff x="11483836" y="23567257"/>
                <a:chExt cx="309729" cy="187809"/>
              </a:xfrm>
              <a:grpFill/>
            </xdr:grpSpPr>
            <xdr:sp macro="" textlink="">
              <xdr:nvSpPr>
                <xdr:cNvPr id="27" name="涙形 26">
                  <a:extLst>
                    <a:ext uri="{FF2B5EF4-FFF2-40B4-BE49-F238E27FC236}">
                      <a16:creationId xmlns:a16="http://schemas.microsoft.com/office/drawing/2014/main" id="{00000000-0008-0000-0100-00001B000000}"/>
                    </a:ext>
                  </a:extLst>
                </xdr:cNvPr>
                <xdr:cNvSpPr/>
              </xdr:nvSpPr>
              <xdr:spPr bwMode="auto">
                <a:xfrm rot="5460000">
                  <a:off x="11518131" y="23532962"/>
                  <a:ext cx="69382" cy="137972"/>
                </a:xfrm>
                <a:prstGeom prst="teardrop">
                  <a:avLst>
                    <a:gd name="adj" fmla="val 124804"/>
                  </a:avLst>
                </a:pr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7" name="涙形 46">
                  <a:extLst>
                    <a:ext uri="{FF2B5EF4-FFF2-40B4-BE49-F238E27FC236}">
                      <a16:creationId xmlns:a16="http://schemas.microsoft.com/office/drawing/2014/main" id="{00000000-0008-0000-0100-00002F000000}"/>
                    </a:ext>
                  </a:extLst>
                </xdr:cNvPr>
                <xdr:cNvSpPr/>
              </xdr:nvSpPr>
              <xdr:spPr bwMode="auto">
                <a:xfrm rot="16260000" flipH="1">
                  <a:off x="11689888" y="23537573"/>
                  <a:ext cx="69382" cy="137972"/>
                </a:xfrm>
                <a:prstGeom prst="teardrop">
                  <a:avLst>
                    <a:gd name="adj" fmla="val 124804"/>
                  </a:avLst>
                </a:pr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xnSp macro="">
              <xdr:nvCxnSpPr>
                <xdr:cNvPr id="29" name="直線コネクタ 28">
                  <a:extLst>
                    <a:ext uri="{FF2B5EF4-FFF2-40B4-BE49-F238E27FC236}">
                      <a16:creationId xmlns:a16="http://schemas.microsoft.com/office/drawing/2014/main" id="{00000000-0008-0000-0100-00001D000000}"/>
                    </a:ext>
                  </a:extLst>
                </xdr:cNvPr>
                <xdr:cNvCxnSpPr/>
              </xdr:nvCxnSpPr>
              <xdr:spPr bwMode="auto">
                <a:xfrm>
                  <a:off x="11640553" y="23647066"/>
                  <a:ext cx="0" cy="108000"/>
                </a:xfrm>
                <a:prstGeom prst="line">
                  <a:avLst/>
                </a:pr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grpSp>
          <xdr:sp macro="" textlink="">
            <xdr:nvSpPr>
              <xdr:cNvPr id="41" name="フリーフォーム 40">
                <a:extLst>
                  <a:ext uri="{FF2B5EF4-FFF2-40B4-BE49-F238E27FC236}">
                    <a16:creationId xmlns:a16="http://schemas.microsoft.com/office/drawing/2014/main" id="{00000000-0008-0000-0100-000029000000}"/>
                  </a:ext>
                </a:extLst>
              </xdr:cNvPr>
              <xdr:cNvSpPr/>
            </xdr:nvSpPr>
            <xdr:spPr bwMode="auto">
              <a:xfrm>
                <a:off x="11585407" y="23757356"/>
                <a:ext cx="190500" cy="75197"/>
              </a:xfrm>
              <a:custGeom>
                <a:avLst/>
                <a:gdLst>
                  <a:gd name="connsiteX0" fmla="*/ 0 w 190500"/>
                  <a:gd name="connsiteY0" fmla="*/ 0 h 75197"/>
                  <a:gd name="connsiteX1" fmla="*/ 125329 w 190500"/>
                  <a:gd name="connsiteY1" fmla="*/ 25065 h 75197"/>
                  <a:gd name="connsiteX2" fmla="*/ 190500 w 190500"/>
                  <a:gd name="connsiteY2" fmla="*/ 75197 h 75197"/>
                </a:gdLst>
                <a:ahLst/>
                <a:cxnLst>
                  <a:cxn ang="0">
                    <a:pos x="connsiteX0" y="connsiteY0"/>
                  </a:cxn>
                  <a:cxn ang="0">
                    <a:pos x="connsiteX1" y="connsiteY1"/>
                  </a:cxn>
                  <a:cxn ang="0">
                    <a:pos x="connsiteX2" y="connsiteY2"/>
                  </a:cxn>
                </a:cxnLst>
                <a:rect l="l" t="t" r="r" b="b"/>
                <a:pathLst>
                  <a:path w="190500" h="75197">
                    <a:moveTo>
                      <a:pt x="0" y="0"/>
                    </a:moveTo>
                    <a:cubicBezTo>
                      <a:pt x="46789" y="6266"/>
                      <a:pt x="93579" y="12532"/>
                      <a:pt x="125329" y="25065"/>
                    </a:cubicBezTo>
                    <a:cubicBezTo>
                      <a:pt x="157079" y="37598"/>
                      <a:pt x="173789" y="56397"/>
                      <a:pt x="190500" y="75197"/>
                    </a:cubicBezTo>
                  </a:path>
                </a:pathLst>
              </a:cu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9" name="フリーフォーム 58">
                <a:extLst>
                  <a:ext uri="{FF2B5EF4-FFF2-40B4-BE49-F238E27FC236}">
                    <a16:creationId xmlns:a16="http://schemas.microsoft.com/office/drawing/2014/main" id="{00000000-0008-0000-0100-00003B000000}"/>
                  </a:ext>
                </a:extLst>
              </xdr:cNvPr>
              <xdr:cNvSpPr/>
            </xdr:nvSpPr>
            <xdr:spPr bwMode="auto">
              <a:xfrm flipH="1">
                <a:off x="11780921" y="23762368"/>
                <a:ext cx="190500" cy="75197"/>
              </a:xfrm>
              <a:custGeom>
                <a:avLst/>
                <a:gdLst>
                  <a:gd name="connsiteX0" fmla="*/ 0 w 190500"/>
                  <a:gd name="connsiteY0" fmla="*/ 0 h 75197"/>
                  <a:gd name="connsiteX1" fmla="*/ 125329 w 190500"/>
                  <a:gd name="connsiteY1" fmla="*/ 25065 h 75197"/>
                  <a:gd name="connsiteX2" fmla="*/ 190500 w 190500"/>
                  <a:gd name="connsiteY2" fmla="*/ 75197 h 75197"/>
                </a:gdLst>
                <a:ahLst/>
                <a:cxnLst>
                  <a:cxn ang="0">
                    <a:pos x="connsiteX0" y="connsiteY0"/>
                  </a:cxn>
                  <a:cxn ang="0">
                    <a:pos x="connsiteX1" y="connsiteY1"/>
                  </a:cxn>
                  <a:cxn ang="0">
                    <a:pos x="connsiteX2" y="connsiteY2"/>
                  </a:cxn>
                </a:cxnLst>
                <a:rect l="l" t="t" r="r" b="b"/>
                <a:pathLst>
                  <a:path w="190500" h="75197">
                    <a:moveTo>
                      <a:pt x="0" y="0"/>
                    </a:moveTo>
                    <a:cubicBezTo>
                      <a:pt x="46789" y="6266"/>
                      <a:pt x="93579" y="12532"/>
                      <a:pt x="125329" y="25065"/>
                    </a:cubicBezTo>
                    <a:cubicBezTo>
                      <a:pt x="157079" y="37598"/>
                      <a:pt x="173789" y="56397"/>
                      <a:pt x="190500" y="75197"/>
                    </a:cubicBezTo>
                  </a:path>
                </a:pathLst>
              </a:cu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grpSp>
        <xdr:sp macro="" textlink="">
          <xdr:nvSpPr>
            <xdr:cNvPr id="48" name="フローチャート: 論理積ゲート 47">
              <a:extLst>
                <a:ext uri="{FF2B5EF4-FFF2-40B4-BE49-F238E27FC236}">
                  <a16:creationId xmlns:a16="http://schemas.microsoft.com/office/drawing/2014/main" id="{00000000-0008-0000-0100-000030000000}"/>
                </a:ext>
              </a:extLst>
            </xdr:cNvPr>
            <xdr:cNvSpPr/>
          </xdr:nvSpPr>
          <xdr:spPr bwMode="auto">
            <a:xfrm rot="16200000">
              <a:off x="11746071" y="23933537"/>
              <a:ext cx="68051" cy="187151"/>
            </a:xfrm>
            <a:prstGeom prst="flowChartDelay">
              <a:avLst/>
            </a:prstGeom>
            <a:grp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grpSp>
    </xdr:grpSp>
    <xdr:clientData/>
  </xdr:twoCellAnchor>
  <xdr:twoCellAnchor>
    <xdr:from>
      <xdr:col>14</xdr:col>
      <xdr:colOff>391130</xdr:colOff>
      <xdr:row>109</xdr:row>
      <xdr:rowOff>84573</xdr:rowOff>
    </xdr:from>
    <xdr:to>
      <xdr:col>15</xdr:col>
      <xdr:colOff>231535</xdr:colOff>
      <xdr:row>111</xdr:row>
      <xdr:rowOff>26684</xdr:rowOff>
    </xdr:to>
    <xdr:grpSp>
      <xdr:nvGrpSpPr>
        <xdr:cNvPr id="36" name="グループ化 35">
          <a:extLst>
            <a:ext uri="{FF2B5EF4-FFF2-40B4-BE49-F238E27FC236}">
              <a16:creationId xmlns:a16="http://schemas.microsoft.com/office/drawing/2014/main" id="{00000000-0008-0000-0100-000024000000}"/>
            </a:ext>
          </a:extLst>
        </xdr:cNvPr>
        <xdr:cNvGrpSpPr/>
      </xdr:nvGrpSpPr>
      <xdr:grpSpPr>
        <a:xfrm>
          <a:off x="10358090" y="23942793"/>
          <a:ext cx="465245" cy="399311"/>
          <a:chOff x="6695851" y="24131886"/>
          <a:chExt cx="454147" cy="402209"/>
        </a:xfrm>
      </xdr:grpSpPr>
      <xdr:grpSp>
        <xdr:nvGrpSpPr>
          <xdr:cNvPr id="22" name="グループ化 21">
            <a:extLst>
              <a:ext uri="{FF2B5EF4-FFF2-40B4-BE49-F238E27FC236}">
                <a16:creationId xmlns:a16="http://schemas.microsoft.com/office/drawing/2014/main" id="{00000000-0008-0000-0100-000016000000}"/>
              </a:ext>
            </a:extLst>
          </xdr:cNvPr>
          <xdr:cNvGrpSpPr/>
        </xdr:nvGrpSpPr>
        <xdr:grpSpPr>
          <a:xfrm>
            <a:off x="6695851" y="24170883"/>
            <a:ext cx="132204" cy="231912"/>
            <a:chOff x="6684336" y="23777156"/>
            <a:chExt cx="132204" cy="228882"/>
          </a:xfrm>
        </xdr:grpSpPr>
        <xdr:sp macro="" textlink="">
          <xdr:nvSpPr>
            <xdr:cNvPr id="19" name="フローチャート: 磁気ディスク 18">
              <a:extLst>
                <a:ext uri="{FF2B5EF4-FFF2-40B4-BE49-F238E27FC236}">
                  <a16:creationId xmlns:a16="http://schemas.microsoft.com/office/drawing/2014/main" id="{00000000-0008-0000-0100-000013000000}"/>
                </a:ext>
              </a:extLst>
            </xdr:cNvPr>
            <xdr:cNvSpPr/>
          </xdr:nvSpPr>
          <xdr:spPr bwMode="auto">
            <a:xfrm>
              <a:off x="6684336" y="23777156"/>
              <a:ext cx="132204" cy="228882"/>
            </a:xfrm>
            <a:prstGeom prst="flowChartMagneticDisk">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7" name="楕円 56">
              <a:extLst>
                <a:ext uri="{FF2B5EF4-FFF2-40B4-BE49-F238E27FC236}">
                  <a16:creationId xmlns:a16="http://schemas.microsoft.com/office/drawing/2014/main" id="{00000000-0008-0000-0100-000039000000}"/>
                </a:ext>
              </a:extLst>
            </xdr:cNvPr>
            <xdr:cNvSpPr>
              <a:spLocks noChangeAspect="1"/>
            </xdr:cNvSpPr>
          </xdr:nvSpPr>
          <xdr:spPr bwMode="auto">
            <a:xfrm>
              <a:off x="6772260" y="23939780"/>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60" name="楕円 59">
              <a:extLst>
                <a:ext uri="{FF2B5EF4-FFF2-40B4-BE49-F238E27FC236}">
                  <a16:creationId xmlns:a16="http://schemas.microsoft.com/office/drawing/2014/main" id="{00000000-0008-0000-0100-00003C000000}"/>
                </a:ext>
              </a:extLst>
            </xdr:cNvPr>
            <xdr:cNvSpPr>
              <a:spLocks noChangeAspect="1"/>
            </xdr:cNvSpPr>
          </xdr:nvSpPr>
          <xdr:spPr bwMode="auto">
            <a:xfrm>
              <a:off x="6736008" y="23918957"/>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62" name="楕円 61">
              <a:extLst>
                <a:ext uri="{FF2B5EF4-FFF2-40B4-BE49-F238E27FC236}">
                  <a16:creationId xmlns:a16="http://schemas.microsoft.com/office/drawing/2014/main" id="{00000000-0008-0000-0100-00003E000000}"/>
                </a:ext>
              </a:extLst>
            </xdr:cNvPr>
            <xdr:cNvSpPr>
              <a:spLocks noChangeAspect="1"/>
            </xdr:cNvSpPr>
          </xdr:nvSpPr>
          <xdr:spPr bwMode="auto">
            <a:xfrm>
              <a:off x="6778121" y="23900913"/>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grpSp>
        <xdr:nvGrpSpPr>
          <xdr:cNvPr id="63" name="グループ化 62">
            <a:extLst>
              <a:ext uri="{FF2B5EF4-FFF2-40B4-BE49-F238E27FC236}">
                <a16:creationId xmlns:a16="http://schemas.microsoft.com/office/drawing/2014/main" id="{00000000-0008-0000-0100-00003F000000}"/>
              </a:ext>
            </a:extLst>
          </xdr:cNvPr>
          <xdr:cNvGrpSpPr/>
        </xdr:nvGrpSpPr>
        <xdr:grpSpPr>
          <a:xfrm>
            <a:off x="6869515" y="24302183"/>
            <a:ext cx="132204" cy="231912"/>
            <a:chOff x="6684336" y="23777156"/>
            <a:chExt cx="132204" cy="228882"/>
          </a:xfrm>
        </xdr:grpSpPr>
        <xdr:sp macro="" textlink="">
          <xdr:nvSpPr>
            <xdr:cNvPr id="66" name="フローチャート: 磁気ディスク 65">
              <a:extLst>
                <a:ext uri="{FF2B5EF4-FFF2-40B4-BE49-F238E27FC236}">
                  <a16:creationId xmlns:a16="http://schemas.microsoft.com/office/drawing/2014/main" id="{00000000-0008-0000-0100-000042000000}"/>
                </a:ext>
              </a:extLst>
            </xdr:cNvPr>
            <xdr:cNvSpPr/>
          </xdr:nvSpPr>
          <xdr:spPr bwMode="auto">
            <a:xfrm>
              <a:off x="6684336" y="23777156"/>
              <a:ext cx="132204" cy="228882"/>
            </a:xfrm>
            <a:prstGeom prst="flowChartMagneticDisk">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68" name="楕円 67">
              <a:extLst>
                <a:ext uri="{FF2B5EF4-FFF2-40B4-BE49-F238E27FC236}">
                  <a16:creationId xmlns:a16="http://schemas.microsoft.com/office/drawing/2014/main" id="{00000000-0008-0000-0100-000044000000}"/>
                </a:ext>
              </a:extLst>
            </xdr:cNvPr>
            <xdr:cNvSpPr>
              <a:spLocks noChangeAspect="1"/>
            </xdr:cNvSpPr>
          </xdr:nvSpPr>
          <xdr:spPr bwMode="auto">
            <a:xfrm>
              <a:off x="6772260" y="23939780"/>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69" name="楕円 68">
              <a:extLst>
                <a:ext uri="{FF2B5EF4-FFF2-40B4-BE49-F238E27FC236}">
                  <a16:creationId xmlns:a16="http://schemas.microsoft.com/office/drawing/2014/main" id="{00000000-0008-0000-0100-000045000000}"/>
                </a:ext>
              </a:extLst>
            </xdr:cNvPr>
            <xdr:cNvSpPr>
              <a:spLocks noChangeAspect="1"/>
            </xdr:cNvSpPr>
          </xdr:nvSpPr>
          <xdr:spPr bwMode="auto">
            <a:xfrm>
              <a:off x="6736008" y="23918957"/>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70" name="楕円 69">
              <a:extLst>
                <a:ext uri="{FF2B5EF4-FFF2-40B4-BE49-F238E27FC236}">
                  <a16:creationId xmlns:a16="http://schemas.microsoft.com/office/drawing/2014/main" id="{00000000-0008-0000-0100-000046000000}"/>
                </a:ext>
              </a:extLst>
            </xdr:cNvPr>
            <xdr:cNvSpPr>
              <a:spLocks noChangeAspect="1"/>
            </xdr:cNvSpPr>
          </xdr:nvSpPr>
          <xdr:spPr bwMode="auto">
            <a:xfrm>
              <a:off x="6778121" y="23900913"/>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grpSp>
        <xdr:nvGrpSpPr>
          <xdr:cNvPr id="73" name="グループ化 72">
            <a:extLst>
              <a:ext uri="{FF2B5EF4-FFF2-40B4-BE49-F238E27FC236}">
                <a16:creationId xmlns:a16="http://schemas.microsoft.com/office/drawing/2014/main" id="{00000000-0008-0000-0100-000049000000}"/>
              </a:ext>
            </a:extLst>
          </xdr:cNvPr>
          <xdr:cNvGrpSpPr/>
        </xdr:nvGrpSpPr>
        <xdr:grpSpPr>
          <a:xfrm>
            <a:off x="7013552" y="24131886"/>
            <a:ext cx="136446" cy="231912"/>
            <a:chOff x="6684336" y="23777156"/>
            <a:chExt cx="132204" cy="228882"/>
          </a:xfrm>
        </xdr:grpSpPr>
        <xdr:sp macro="" textlink="">
          <xdr:nvSpPr>
            <xdr:cNvPr id="74" name="フローチャート: 磁気ディスク 73">
              <a:extLst>
                <a:ext uri="{FF2B5EF4-FFF2-40B4-BE49-F238E27FC236}">
                  <a16:creationId xmlns:a16="http://schemas.microsoft.com/office/drawing/2014/main" id="{00000000-0008-0000-0100-00004A000000}"/>
                </a:ext>
              </a:extLst>
            </xdr:cNvPr>
            <xdr:cNvSpPr/>
          </xdr:nvSpPr>
          <xdr:spPr bwMode="auto">
            <a:xfrm>
              <a:off x="6684336" y="23777156"/>
              <a:ext cx="132204" cy="228882"/>
            </a:xfrm>
            <a:prstGeom prst="flowChartMagneticDisk">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5" name="楕円 74">
              <a:extLst>
                <a:ext uri="{FF2B5EF4-FFF2-40B4-BE49-F238E27FC236}">
                  <a16:creationId xmlns:a16="http://schemas.microsoft.com/office/drawing/2014/main" id="{00000000-0008-0000-0100-00004B000000}"/>
                </a:ext>
              </a:extLst>
            </xdr:cNvPr>
            <xdr:cNvSpPr>
              <a:spLocks noChangeAspect="1"/>
            </xdr:cNvSpPr>
          </xdr:nvSpPr>
          <xdr:spPr bwMode="auto">
            <a:xfrm>
              <a:off x="6772260" y="23939780"/>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76" name="楕円 75">
              <a:extLst>
                <a:ext uri="{FF2B5EF4-FFF2-40B4-BE49-F238E27FC236}">
                  <a16:creationId xmlns:a16="http://schemas.microsoft.com/office/drawing/2014/main" id="{00000000-0008-0000-0100-00004C000000}"/>
                </a:ext>
              </a:extLst>
            </xdr:cNvPr>
            <xdr:cNvSpPr>
              <a:spLocks noChangeAspect="1"/>
            </xdr:cNvSpPr>
          </xdr:nvSpPr>
          <xdr:spPr bwMode="auto">
            <a:xfrm>
              <a:off x="6736008" y="23918957"/>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77" name="楕円 76">
              <a:extLst>
                <a:ext uri="{FF2B5EF4-FFF2-40B4-BE49-F238E27FC236}">
                  <a16:creationId xmlns:a16="http://schemas.microsoft.com/office/drawing/2014/main" id="{00000000-0008-0000-0100-00004D000000}"/>
                </a:ext>
              </a:extLst>
            </xdr:cNvPr>
            <xdr:cNvSpPr>
              <a:spLocks noChangeAspect="1"/>
            </xdr:cNvSpPr>
          </xdr:nvSpPr>
          <xdr:spPr bwMode="auto">
            <a:xfrm>
              <a:off x="6778121" y="23900913"/>
              <a:ext cx="7200" cy="7200"/>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grpSp>
    <xdr:clientData/>
  </xdr:twoCellAnchor>
  <xdr:twoCellAnchor>
    <xdr:from>
      <xdr:col>13</xdr:col>
      <xdr:colOff>73255</xdr:colOff>
      <xdr:row>105</xdr:row>
      <xdr:rowOff>162653</xdr:rowOff>
    </xdr:from>
    <xdr:to>
      <xdr:col>14</xdr:col>
      <xdr:colOff>24362</xdr:colOff>
      <xdr:row>109</xdr:row>
      <xdr:rowOff>81364</xdr:rowOff>
    </xdr:to>
    <xdr:grpSp>
      <xdr:nvGrpSpPr>
        <xdr:cNvPr id="30" name="グループ化 29">
          <a:extLst>
            <a:ext uri="{FF2B5EF4-FFF2-40B4-BE49-F238E27FC236}">
              <a16:creationId xmlns:a16="http://schemas.microsoft.com/office/drawing/2014/main" id="{00000000-0008-0000-0100-00001E000000}"/>
            </a:ext>
          </a:extLst>
        </xdr:cNvPr>
        <xdr:cNvGrpSpPr/>
      </xdr:nvGrpSpPr>
      <xdr:grpSpPr>
        <a:xfrm>
          <a:off x="9415375" y="23106473"/>
          <a:ext cx="575947" cy="833111"/>
          <a:chOff x="2815773" y="22259192"/>
          <a:chExt cx="692170" cy="975216"/>
        </a:xfrm>
      </xdr:grpSpPr>
      <xdr:pic>
        <xdr:nvPicPr>
          <xdr:cNvPr id="28" name="図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815773" y="22284192"/>
            <a:ext cx="212983" cy="629127"/>
          </a:xfrm>
          <a:prstGeom prst="rect">
            <a:avLst/>
          </a:prstGeom>
        </xdr:spPr>
      </xdr:pic>
      <xdr:pic>
        <xdr:nvPicPr>
          <xdr:cNvPr id="78" name="図 77">
            <a:extLst>
              <a:ext uri="{FF2B5EF4-FFF2-40B4-BE49-F238E27FC236}">
                <a16:creationId xmlns:a16="http://schemas.microsoft.com/office/drawing/2014/main" id="{00000000-0008-0000-0100-00004E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050155" y="22605282"/>
            <a:ext cx="216000" cy="629126"/>
          </a:xfrm>
          <a:prstGeom prst="rect">
            <a:avLst/>
          </a:prstGeom>
        </xdr:spPr>
      </xdr:pic>
      <xdr:pic>
        <xdr:nvPicPr>
          <xdr:cNvPr id="79" name="図 78">
            <a:extLst>
              <a:ext uri="{FF2B5EF4-FFF2-40B4-BE49-F238E27FC236}">
                <a16:creationId xmlns:a16="http://schemas.microsoft.com/office/drawing/2014/main" id="{00000000-0008-0000-0100-00004F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291943" y="22259192"/>
            <a:ext cx="216000" cy="624816"/>
          </a:xfrm>
          <a:prstGeom prst="rect">
            <a:avLst/>
          </a:prstGeom>
        </xdr:spPr>
      </xdr:pic>
    </xdr:grpSp>
    <xdr:clientData/>
  </xdr:twoCellAnchor>
  <xdr:twoCellAnchor>
    <xdr:from>
      <xdr:col>14</xdr:col>
      <xdr:colOff>210476</xdr:colOff>
      <xdr:row>103</xdr:row>
      <xdr:rowOff>228012</xdr:rowOff>
    </xdr:from>
    <xdr:to>
      <xdr:col>15</xdr:col>
      <xdr:colOff>505239</xdr:colOff>
      <xdr:row>106</xdr:row>
      <xdr:rowOff>190499</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10177436" y="22714632"/>
          <a:ext cx="919603" cy="648287"/>
          <a:chOff x="4202205" y="22400558"/>
          <a:chExt cx="983820" cy="642972"/>
        </a:xfrm>
      </xdr:grpSpPr>
      <xdr:pic>
        <xdr:nvPicPr>
          <xdr:cNvPr id="53" name="図 52">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20427786">
            <a:off x="4383949" y="22676737"/>
            <a:ext cx="504000" cy="366793"/>
          </a:xfrm>
          <a:prstGeom prst="rect">
            <a:avLst/>
          </a:prstGeom>
        </xdr:spPr>
      </xdr:pic>
      <xdr:pic>
        <xdr:nvPicPr>
          <xdr:cNvPr id="80" name="図 79">
            <a:extLst>
              <a:ext uri="{FF2B5EF4-FFF2-40B4-BE49-F238E27FC236}">
                <a16:creationId xmlns:a16="http://schemas.microsoft.com/office/drawing/2014/main" id="{00000000-0008-0000-0100-000050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20427786">
            <a:off x="4202205" y="22400558"/>
            <a:ext cx="504000" cy="366793"/>
          </a:xfrm>
          <a:prstGeom prst="rect">
            <a:avLst/>
          </a:prstGeom>
        </xdr:spPr>
      </xdr:pic>
      <xdr:pic>
        <xdr:nvPicPr>
          <xdr:cNvPr id="81" name="図 80">
            <a:extLst>
              <a:ext uri="{FF2B5EF4-FFF2-40B4-BE49-F238E27FC236}">
                <a16:creationId xmlns:a16="http://schemas.microsoft.com/office/drawing/2014/main" id="{00000000-0008-0000-0100-00005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20427786">
            <a:off x="4682025" y="22459343"/>
            <a:ext cx="504000" cy="366793"/>
          </a:xfrm>
          <a:prstGeom prst="rect">
            <a:avLst/>
          </a:prstGeom>
        </xdr:spPr>
      </xdr:pic>
    </xdr:grpSp>
    <xdr:clientData/>
  </xdr:twoCellAnchor>
  <xdr:twoCellAnchor editAs="oneCell">
    <xdr:from>
      <xdr:col>16</xdr:col>
      <xdr:colOff>129722</xdr:colOff>
      <xdr:row>106</xdr:row>
      <xdr:rowOff>17437</xdr:rowOff>
    </xdr:from>
    <xdr:to>
      <xdr:col>16</xdr:col>
      <xdr:colOff>530051</xdr:colOff>
      <xdr:row>107</xdr:row>
      <xdr:rowOff>117889</xdr:rowOff>
    </xdr:to>
    <xdr:pic>
      <xdr:nvPicPr>
        <xdr:cNvPr id="38" name="図 37">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1095896" y="23697415"/>
          <a:ext cx="399059" cy="338715"/>
        </a:xfrm>
        <a:prstGeom prst="rect">
          <a:avLst/>
        </a:prstGeom>
      </xdr:spPr>
    </xdr:pic>
    <xdr:clientData/>
  </xdr:twoCellAnchor>
  <xdr:twoCellAnchor editAs="oneCell">
    <xdr:from>
      <xdr:col>11</xdr:col>
      <xdr:colOff>477078</xdr:colOff>
      <xdr:row>103</xdr:row>
      <xdr:rowOff>187601</xdr:rowOff>
    </xdr:from>
    <xdr:to>
      <xdr:col>12</xdr:col>
      <xdr:colOff>422330</xdr:colOff>
      <xdr:row>106</xdr:row>
      <xdr:rowOff>72556</xdr:rowOff>
    </xdr:to>
    <xdr:pic>
      <xdr:nvPicPr>
        <xdr:cNvPr id="39" name="図 38">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8237882" y="22061971"/>
          <a:ext cx="561975" cy="576884"/>
        </a:xfrm>
        <a:prstGeom prst="rect">
          <a:avLst/>
        </a:prstGeom>
      </xdr:spPr>
    </xdr:pic>
    <xdr:clientData/>
  </xdr:twoCellAnchor>
  <xdr:twoCellAnchor>
    <xdr:from>
      <xdr:col>10</xdr:col>
      <xdr:colOff>252676</xdr:colOff>
      <xdr:row>103</xdr:row>
      <xdr:rowOff>60464</xdr:rowOff>
    </xdr:from>
    <xdr:to>
      <xdr:col>11</xdr:col>
      <xdr:colOff>85309</xdr:colOff>
      <xdr:row>104</xdr:row>
      <xdr:rowOff>169380</xdr:rowOff>
    </xdr:to>
    <xdr:grpSp>
      <xdr:nvGrpSpPr>
        <xdr:cNvPr id="137" name="グループ化 136">
          <a:extLst>
            <a:ext uri="{FF2B5EF4-FFF2-40B4-BE49-F238E27FC236}">
              <a16:creationId xmlns:a16="http://schemas.microsoft.com/office/drawing/2014/main" id="{00000000-0008-0000-0100-000089000000}"/>
            </a:ext>
          </a:extLst>
        </xdr:cNvPr>
        <xdr:cNvGrpSpPr/>
      </xdr:nvGrpSpPr>
      <xdr:grpSpPr>
        <a:xfrm rot="164210">
          <a:off x="7720276" y="22547084"/>
          <a:ext cx="457473" cy="337516"/>
          <a:chOff x="3548742" y="22758564"/>
          <a:chExt cx="325039" cy="231793"/>
        </a:xfrm>
      </xdr:grpSpPr>
      <xdr:grpSp>
        <xdr:nvGrpSpPr>
          <xdr:cNvPr id="132" name="グループ化 131">
            <a:extLst>
              <a:ext uri="{FF2B5EF4-FFF2-40B4-BE49-F238E27FC236}">
                <a16:creationId xmlns:a16="http://schemas.microsoft.com/office/drawing/2014/main" id="{00000000-0008-0000-0100-000084000000}"/>
              </a:ext>
            </a:extLst>
          </xdr:cNvPr>
          <xdr:cNvGrpSpPr/>
        </xdr:nvGrpSpPr>
        <xdr:grpSpPr>
          <a:xfrm>
            <a:off x="3616400" y="22758564"/>
            <a:ext cx="196159" cy="169612"/>
            <a:chOff x="3172227" y="23282298"/>
            <a:chExt cx="304796" cy="143664"/>
          </a:xfrm>
        </xdr:grpSpPr>
        <xdr:sp macro="" textlink="">
          <xdr:nvSpPr>
            <xdr:cNvPr id="40" name="楕円 39">
              <a:extLst>
                <a:ext uri="{FF2B5EF4-FFF2-40B4-BE49-F238E27FC236}">
                  <a16:creationId xmlns:a16="http://schemas.microsoft.com/office/drawing/2014/main" id="{00000000-0008-0000-0100-000028000000}"/>
                </a:ext>
              </a:extLst>
            </xdr:cNvPr>
            <xdr:cNvSpPr/>
          </xdr:nvSpPr>
          <xdr:spPr bwMode="auto">
            <a:xfrm>
              <a:off x="3292386" y="23397063"/>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27" name="楕円 126">
              <a:extLst>
                <a:ext uri="{FF2B5EF4-FFF2-40B4-BE49-F238E27FC236}">
                  <a16:creationId xmlns:a16="http://schemas.microsoft.com/office/drawing/2014/main" id="{00000000-0008-0000-0100-00007F000000}"/>
                </a:ext>
              </a:extLst>
            </xdr:cNvPr>
            <xdr:cNvSpPr/>
          </xdr:nvSpPr>
          <xdr:spPr bwMode="auto">
            <a:xfrm>
              <a:off x="3172227" y="23398530"/>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28" name="楕円 127">
              <a:extLst>
                <a:ext uri="{FF2B5EF4-FFF2-40B4-BE49-F238E27FC236}">
                  <a16:creationId xmlns:a16="http://schemas.microsoft.com/office/drawing/2014/main" id="{00000000-0008-0000-0100-000080000000}"/>
                </a:ext>
              </a:extLst>
            </xdr:cNvPr>
            <xdr:cNvSpPr/>
          </xdr:nvSpPr>
          <xdr:spPr bwMode="auto">
            <a:xfrm>
              <a:off x="3428665" y="23398529"/>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29" name="楕円 128">
              <a:extLst>
                <a:ext uri="{FF2B5EF4-FFF2-40B4-BE49-F238E27FC236}">
                  <a16:creationId xmlns:a16="http://schemas.microsoft.com/office/drawing/2014/main" id="{00000000-0008-0000-0100-000081000000}"/>
                </a:ext>
              </a:extLst>
            </xdr:cNvPr>
            <xdr:cNvSpPr/>
          </xdr:nvSpPr>
          <xdr:spPr bwMode="auto">
            <a:xfrm>
              <a:off x="3223516" y="23348241"/>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30" name="楕円 129">
              <a:extLst>
                <a:ext uri="{FF2B5EF4-FFF2-40B4-BE49-F238E27FC236}">
                  <a16:creationId xmlns:a16="http://schemas.microsoft.com/office/drawing/2014/main" id="{00000000-0008-0000-0100-000082000000}"/>
                </a:ext>
              </a:extLst>
            </xdr:cNvPr>
            <xdr:cNvSpPr/>
          </xdr:nvSpPr>
          <xdr:spPr bwMode="auto">
            <a:xfrm>
              <a:off x="3348075" y="23348241"/>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31" name="楕円 130">
              <a:extLst>
                <a:ext uri="{FF2B5EF4-FFF2-40B4-BE49-F238E27FC236}">
                  <a16:creationId xmlns:a16="http://schemas.microsoft.com/office/drawing/2014/main" id="{00000000-0008-0000-0100-000083000000}"/>
                </a:ext>
              </a:extLst>
            </xdr:cNvPr>
            <xdr:cNvSpPr/>
          </xdr:nvSpPr>
          <xdr:spPr bwMode="auto">
            <a:xfrm>
              <a:off x="3289452" y="23282298"/>
              <a:ext cx="48358" cy="27432"/>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sp macro="" textlink="">
        <xdr:nvSpPr>
          <xdr:cNvPr id="133" name="楕円 132">
            <a:extLst>
              <a:ext uri="{FF2B5EF4-FFF2-40B4-BE49-F238E27FC236}">
                <a16:creationId xmlns:a16="http://schemas.microsoft.com/office/drawing/2014/main" id="{00000000-0008-0000-0100-000085000000}"/>
              </a:ext>
            </a:extLst>
          </xdr:cNvPr>
          <xdr:cNvSpPr/>
        </xdr:nvSpPr>
        <xdr:spPr bwMode="auto">
          <a:xfrm>
            <a:off x="3842659" y="22947085"/>
            <a:ext cx="31122" cy="32387"/>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34" name="楕円 133">
            <a:extLst>
              <a:ext uri="{FF2B5EF4-FFF2-40B4-BE49-F238E27FC236}">
                <a16:creationId xmlns:a16="http://schemas.microsoft.com/office/drawing/2014/main" id="{00000000-0008-0000-0100-000086000000}"/>
              </a:ext>
            </a:extLst>
          </xdr:cNvPr>
          <xdr:cNvSpPr/>
        </xdr:nvSpPr>
        <xdr:spPr bwMode="auto">
          <a:xfrm>
            <a:off x="3739247" y="22952527"/>
            <a:ext cx="31122" cy="32387"/>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35" name="楕円 134">
            <a:extLst>
              <a:ext uri="{FF2B5EF4-FFF2-40B4-BE49-F238E27FC236}">
                <a16:creationId xmlns:a16="http://schemas.microsoft.com/office/drawing/2014/main" id="{00000000-0008-0000-0100-000087000000}"/>
              </a:ext>
            </a:extLst>
          </xdr:cNvPr>
          <xdr:cNvSpPr/>
        </xdr:nvSpPr>
        <xdr:spPr bwMode="auto">
          <a:xfrm>
            <a:off x="3641273" y="22957970"/>
            <a:ext cx="31122" cy="32387"/>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36" name="楕円 135">
            <a:extLst>
              <a:ext uri="{FF2B5EF4-FFF2-40B4-BE49-F238E27FC236}">
                <a16:creationId xmlns:a16="http://schemas.microsoft.com/office/drawing/2014/main" id="{00000000-0008-0000-0100-000088000000}"/>
              </a:ext>
            </a:extLst>
          </xdr:cNvPr>
          <xdr:cNvSpPr/>
        </xdr:nvSpPr>
        <xdr:spPr bwMode="auto">
          <a:xfrm>
            <a:off x="3548742" y="22957970"/>
            <a:ext cx="31122" cy="32387"/>
          </a:xfrm>
          <a:prstGeom prst="ellipse">
            <a:avLst/>
          </a:prstGeom>
          <a:solidFill>
            <a:schemeClr val="tx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30292</xdr:colOff>
      <xdr:row>108</xdr:row>
      <xdr:rowOff>90162</xdr:rowOff>
    </xdr:from>
    <xdr:to>
      <xdr:col>12</xdr:col>
      <xdr:colOff>395200</xdr:colOff>
      <xdr:row>110</xdr:row>
      <xdr:rowOff>134428</xdr:rowOff>
    </xdr:to>
    <xdr:grpSp>
      <xdr:nvGrpSpPr>
        <xdr:cNvPr id="157" name="グループ化 156">
          <a:extLst>
            <a:ext uri="{FF2B5EF4-FFF2-40B4-BE49-F238E27FC236}">
              <a16:creationId xmlns:a16="http://schemas.microsoft.com/office/drawing/2014/main" id="{00000000-0008-0000-0100-00009D000000}"/>
            </a:ext>
          </a:extLst>
        </xdr:cNvPr>
        <xdr:cNvGrpSpPr/>
      </xdr:nvGrpSpPr>
      <xdr:grpSpPr>
        <a:xfrm>
          <a:off x="8747572" y="23719782"/>
          <a:ext cx="364908" cy="501466"/>
          <a:chOff x="7948465" y="22917032"/>
          <a:chExt cx="364908" cy="508092"/>
        </a:xfrm>
      </xdr:grpSpPr>
      <xdr:grpSp>
        <xdr:nvGrpSpPr>
          <xdr:cNvPr id="145" name="グループ化 144">
            <a:extLst>
              <a:ext uri="{FF2B5EF4-FFF2-40B4-BE49-F238E27FC236}">
                <a16:creationId xmlns:a16="http://schemas.microsoft.com/office/drawing/2014/main" id="{00000000-0008-0000-0100-000091000000}"/>
              </a:ext>
            </a:extLst>
          </xdr:cNvPr>
          <xdr:cNvGrpSpPr/>
        </xdr:nvGrpSpPr>
        <xdr:grpSpPr>
          <a:xfrm>
            <a:off x="8110868" y="22917032"/>
            <a:ext cx="202505" cy="299609"/>
            <a:chOff x="4392706" y="23902147"/>
            <a:chExt cx="316566" cy="420221"/>
          </a:xfrm>
        </xdr:grpSpPr>
        <xdr:sp macro="" textlink="">
          <xdr:nvSpPr>
            <xdr:cNvPr id="142" name="メモ 141">
              <a:extLst>
                <a:ext uri="{FF2B5EF4-FFF2-40B4-BE49-F238E27FC236}">
                  <a16:creationId xmlns:a16="http://schemas.microsoft.com/office/drawing/2014/main" id="{00000000-0008-0000-0100-00008E000000}"/>
                </a:ext>
              </a:extLst>
            </xdr:cNvPr>
            <xdr:cNvSpPr/>
          </xdr:nvSpPr>
          <xdr:spPr bwMode="auto">
            <a:xfrm>
              <a:off x="4392706" y="23902147"/>
              <a:ext cx="316566" cy="420221"/>
            </a:xfrm>
            <a:prstGeom prst="foldedCorner">
              <a:avLst>
                <a:gd name="adj" fmla="val 21977"/>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pic>
          <xdr:nvPicPr>
            <xdr:cNvPr id="144" name="図 143">
              <a:extLst>
                <a:ext uri="{FF2B5EF4-FFF2-40B4-BE49-F238E27FC236}">
                  <a16:creationId xmlns:a16="http://schemas.microsoft.com/office/drawing/2014/main" id="{00000000-0008-0000-0100-000090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444764" y="23958177"/>
              <a:ext cx="217556" cy="302559"/>
            </a:xfrm>
            <a:prstGeom prst="rect">
              <a:avLst/>
            </a:prstGeom>
          </xdr:spPr>
        </xdr:pic>
      </xdr:grpSp>
      <xdr:grpSp>
        <xdr:nvGrpSpPr>
          <xdr:cNvPr id="149" name="グループ化 148">
            <a:extLst>
              <a:ext uri="{FF2B5EF4-FFF2-40B4-BE49-F238E27FC236}">
                <a16:creationId xmlns:a16="http://schemas.microsoft.com/office/drawing/2014/main" id="{00000000-0008-0000-0100-000095000000}"/>
              </a:ext>
            </a:extLst>
          </xdr:cNvPr>
          <xdr:cNvGrpSpPr/>
        </xdr:nvGrpSpPr>
        <xdr:grpSpPr>
          <a:xfrm>
            <a:off x="7948465" y="23125515"/>
            <a:ext cx="202505" cy="299609"/>
            <a:chOff x="4392706" y="23902147"/>
            <a:chExt cx="316566" cy="420221"/>
          </a:xfrm>
        </xdr:grpSpPr>
        <xdr:sp macro="" textlink="">
          <xdr:nvSpPr>
            <xdr:cNvPr id="150" name="メモ 149">
              <a:extLst>
                <a:ext uri="{FF2B5EF4-FFF2-40B4-BE49-F238E27FC236}">
                  <a16:creationId xmlns:a16="http://schemas.microsoft.com/office/drawing/2014/main" id="{00000000-0008-0000-0100-000096000000}"/>
                </a:ext>
              </a:extLst>
            </xdr:cNvPr>
            <xdr:cNvSpPr/>
          </xdr:nvSpPr>
          <xdr:spPr bwMode="auto">
            <a:xfrm>
              <a:off x="4392706" y="23902147"/>
              <a:ext cx="316566" cy="420221"/>
            </a:xfrm>
            <a:prstGeom prst="foldedCorner">
              <a:avLst>
                <a:gd name="adj" fmla="val 21977"/>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pic>
          <xdr:nvPicPr>
            <xdr:cNvPr id="151" name="図 150">
              <a:extLst>
                <a:ext uri="{FF2B5EF4-FFF2-40B4-BE49-F238E27FC236}">
                  <a16:creationId xmlns:a16="http://schemas.microsoft.com/office/drawing/2014/main" id="{00000000-0008-0000-0100-000097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4444764" y="23958177"/>
              <a:ext cx="217556" cy="302559"/>
            </a:xfrm>
            <a:prstGeom prst="rect">
              <a:avLst/>
            </a:prstGeom>
          </xdr:spPr>
        </xdr:pic>
      </xdr:grpSp>
    </xdr:grpSp>
    <xdr:clientData/>
  </xdr:twoCellAnchor>
  <xdr:twoCellAnchor>
    <xdr:from>
      <xdr:col>10</xdr:col>
      <xdr:colOff>298173</xdr:colOff>
      <xdr:row>110</xdr:row>
      <xdr:rowOff>0</xdr:rowOff>
    </xdr:from>
    <xdr:to>
      <xdr:col>11</xdr:col>
      <xdr:colOff>190499</xdr:colOff>
      <xdr:row>111</xdr:row>
      <xdr:rowOff>157369</xdr:rowOff>
    </xdr:to>
    <xdr:sp macro="" textlink="">
      <xdr:nvSpPr>
        <xdr:cNvPr id="155" name="横巻き 154">
          <a:extLst>
            <a:ext uri="{FF2B5EF4-FFF2-40B4-BE49-F238E27FC236}">
              <a16:creationId xmlns:a16="http://schemas.microsoft.com/office/drawing/2014/main" id="{00000000-0008-0000-0100-00009B000000}"/>
            </a:ext>
          </a:extLst>
        </xdr:cNvPr>
        <xdr:cNvSpPr/>
      </xdr:nvSpPr>
      <xdr:spPr bwMode="auto">
        <a:xfrm>
          <a:off x="7446064" y="23497761"/>
          <a:ext cx="505239" cy="389282"/>
        </a:xfrm>
        <a:prstGeom prst="horizontalScroll">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16</xdr:col>
      <xdr:colOff>115957</xdr:colOff>
      <xdr:row>108</xdr:row>
      <xdr:rowOff>24848</xdr:rowOff>
    </xdr:from>
    <xdr:to>
      <xdr:col>16</xdr:col>
      <xdr:colOff>537099</xdr:colOff>
      <xdr:row>109</xdr:row>
      <xdr:rowOff>225507</xdr:rowOff>
    </xdr:to>
    <xdr:pic>
      <xdr:nvPicPr>
        <xdr:cNvPr id="156" name="図 155">
          <a:extLst>
            <a:ext uri="{FF2B5EF4-FFF2-40B4-BE49-F238E27FC236}">
              <a16:creationId xmlns:a16="http://schemas.microsoft.com/office/drawing/2014/main" id="{00000000-0008-0000-0100-00009C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1082131" y="24168652"/>
          <a:ext cx="422412" cy="422412"/>
        </a:xfrm>
        <a:prstGeom prst="rect">
          <a:avLst/>
        </a:prstGeom>
      </xdr:spPr>
    </xdr:pic>
    <xdr:clientData/>
  </xdr:twoCellAnchor>
  <xdr:twoCellAnchor>
    <xdr:from>
      <xdr:col>12</xdr:col>
      <xdr:colOff>381000</xdr:colOff>
      <xdr:row>106</xdr:row>
      <xdr:rowOff>8282</xdr:rowOff>
    </xdr:from>
    <xdr:to>
      <xdr:col>13</xdr:col>
      <xdr:colOff>74543</xdr:colOff>
      <xdr:row>106</xdr:row>
      <xdr:rowOff>173935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bwMode="auto">
        <a:xfrm>
          <a:off x="8754717" y="22578391"/>
          <a:ext cx="306456" cy="165653"/>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248479</xdr:colOff>
      <xdr:row>104</xdr:row>
      <xdr:rowOff>140804</xdr:rowOff>
    </xdr:from>
    <xdr:to>
      <xdr:col>11</xdr:col>
      <xdr:colOff>554935</xdr:colOff>
      <xdr:row>105</xdr:row>
      <xdr:rowOff>74544</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bwMode="auto">
        <a:xfrm>
          <a:off x="8009283" y="22247087"/>
          <a:ext cx="306456" cy="165653"/>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240195</xdr:colOff>
      <xdr:row>105</xdr:row>
      <xdr:rowOff>198783</xdr:rowOff>
    </xdr:from>
    <xdr:to>
      <xdr:col>11</xdr:col>
      <xdr:colOff>530087</xdr:colOff>
      <xdr:row>106</xdr:row>
      <xdr:rowOff>91109</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bwMode="auto">
        <a:xfrm flipV="1">
          <a:off x="8000999" y="22536979"/>
          <a:ext cx="289892" cy="124239"/>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265044</xdr:colOff>
      <xdr:row>109</xdr:row>
      <xdr:rowOff>215347</xdr:rowOff>
    </xdr:from>
    <xdr:to>
      <xdr:col>11</xdr:col>
      <xdr:colOff>554936</xdr:colOff>
      <xdr:row>110</xdr:row>
      <xdr:rowOff>149086</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bwMode="auto">
        <a:xfrm flipV="1">
          <a:off x="8025848" y="23481195"/>
          <a:ext cx="289892" cy="165652"/>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480391</xdr:colOff>
      <xdr:row>108</xdr:row>
      <xdr:rowOff>157370</xdr:rowOff>
    </xdr:from>
    <xdr:to>
      <xdr:col>13</xdr:col>
      <xdr:colOff>157370</xdr:colOff>
      <xdr:row>109</xdr:row>
      <xdr:rowOff>91109</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bwMode="auto">
        <a:xfrm flipV="1">
          <a:off x="8854108" y="23191305"/>
          <a:ext cx="289892" cy="165652"/>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298174</xdr:colOff>
      <xdr:row>108</xdr:row>
      <xdr:rowOff>16565</xdr:rowOff>
    </xdr:from>
    <xdr:to>
      <xdr:col>11</xdr:col>
      <xdr:colOff>604630</xdr:colOff>
      <xdr:row>108</xdr:row>
      <xdr:rowOff>182218</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bwMode="auto">
        <a:xfrm>
          <a:off x="8058978" y="23050500"/>
          <a:ext cx="306456" cy="165653"/>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314740</xdr:colOff>
      <xdr:row>104</xdr:row>
      <xdr:rowOff>74544</xdr:rowOff>
    </xdr:from>
    <xdr:to>
      <xdr:col>13</xdr:col>
      <xdr:colOff>323023</xdr:colOff>
      <xdr:row>105</xdr:row>
      <xdr:rowOff>173935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bwMode="auto">
        <a:xfrm>
          <a:off x="9301370" y="22180827"/>
          <a:ext cx="8283" cy="331304"/>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356152</xdr:colOff>
      <xdr:row>109</xdr:row>
      <xdr:rowOff>215348</xdr:rowOff>
    </xdr:from>
    <xdr:to>
      <xdr:col>13</xdr:col>
      <xdr:colOff>364435</xdr:colOff>
      <xdr:row>111</xdr:row>
      <xdr:rowOff>82826</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bwMode="auto">
        <a:xfrm>
          <a:off x="9342782" y="23481196"/>
          <a:ext cx="8283" cy="331304"/>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16566</xdr:colOff>
      <xdr:row>108</xdr:row>
      <xdr:rowOff>140804</xdr:rowOff>
    </xdr:from>
    <xdr:to>
      <xdr:col>14</xdr:col>
      <xdr:colOff>306458</xdr:colOff>
      <xdr:row>109</xdr:row>
      <xdr:rowOff>74543</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bwMode="auto">
        <a:xfrm flipH="1" flipV="1">
          <a:off x="9616109" y="23174739"/>
          <a:ext cx="289892" cy="165652"/>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53107</xdr:colOff>
      <xdr:row>106</xdr:row>
      <xdr:rowOff>4382</xdr:rowOff>
    </xdr:from>
    <xdr:to>
      <xdr:col>14</xdr:col>
      <xdr:colOff>359563</xdr:colOff>
      <xdr:row>106</xdr:row>
      <xdr:rowOff>170035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bwMode="auto">
        <a:xfrm flipH="1">
          <a:off x="9652650" y="22574491"/>
          <a:ext cx="306456" cy="165653"/>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463826</xdr:colOff>
      <xdr:row>104</xdr:row>
      <xdr:rowOff>33131</xdr:rowOff>
    </xdr:from>
    <xdr:to>
      <xdr:col>16</xdr:col>
      <xdr:colOff>107673</xdr:colOff>
      <xdr:row>104</xdr:row>
      <xdr:rowOff>190502</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bwMode="auto">
        <a:xfrm flipH="1">
          <a:off x="10676283" y="22139414"/>
          <a:ext cx="256760" cy="157371"/>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273326</xdr:colOff>
      <xdr:row>106</xdr:row>
      <xdr:rowOff>82826</xdr:rowOff>
    </xdr:from>
    <xdr:to>
      <xdr:col>15</xdr:col>
      <xdr:colOff>563218</xdr:colOff>
      <xdr:row>107</xdr:row>
      <xdr:rowOff>16565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bwMode="auto">
        <a:xfrm flipH="1" flipV="1">
          <a:off x="10485783" y="22652935"/>
          <a:ext cx="289892" cy="165652"/>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380999</xdr:colOff>
      <xdr:row>109</xdr:row>
      <xdr:rowOff>33131</xdr:rowOff>
    </xdr:from>
    <xdr:to>
      <xdr:col>16</xdr:col>
      <xdr:colOff>24846</xdr:colOff>
      <xdr:row>109</xdr:row>
      <xdr:rowOff>190502</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bwMode="auto">
        <a:xfrm flipH="1">
          <a:off x="10593456" y="23298979"/>
          <a:ext cx="256760" cy="157371"/>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314739</xdr:colOff>
      <xdr:row>110</xdr:row>
      <xdr:rowOff>149087</xdr:rowOff>
    </xdr:from>
    <xdr:to>
      <xdr:col>15</xdr:col>
      <xdr:colOff>604631</xdr:colOff>
      <xdr:row>111</xdr:row>
      <xdr:rowOff>82826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bwMode="auto">
        <a:xfrm flipH="1" flipV="1">
          <a:off x="10527196" y="23646848"/>
          <a:ext cx="289892" cy="165652"/>
        </a:xfrm>
        <a:prstGeom prst="line">
          <a:avLst/>
        </a:prstGeom>
        <a:solidFill>
          <a:srgbClr xmlns:mc="http://schemas.openxmlformats.org/markup-compatibility/2006" xmlns:a14="http://schemas.microsoft.com/office/drawing/2010/main" val="FFFFFF" mc:Ignorable="a14" a14:legacySpreadsheetColorIndex="9"/>
        </a:solidFill>
        <a:ln w="12700" cap="flat" cmpd="sng" algn="ctr">
          <a:solidFill>
            <a:srgbClr xmlns:mc="http://schemas.openxmlformats.org/markup-compatibility/2006" xmlns:a14="http://schemas.microsoft.com/office/drawing/2010/main" val="000000" mc:Ignorable="a14" a14:legacySpreadsheetColorIndex="64"/>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74544</xdr:colOff>
      <xdr:row>106</xdr:row>
      <xdr:rowOff>24846</xdr:rowOff>
    </xdr:from>
    <xdr:to>
      <xdr:col>11</xdr:col>
      <xdr:colOff>298175</xdr:colOff>
      <xdr:row>107</xdr:row>
      <xdr:rowOff>99390</xdr:rowOff>
    </xdr:to>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7222435" y="22594955"/>
          <a:ext cx="836544"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10</xdr:col>
      <xdr:colOff>91109</xdr:colOff>
      <xdr:row>107</xdr:row>
      <xdr:rowOff>157370</xdr:rowOff>
    </xdr:from>
    <xdr:to>
      <xdr:col>11</xdr:col>
      <xdr:colOff>314740</xdr:colOff>
      <xdr:row>109</xdr:row>
      <xdr:rowOff>1</xdr:rowOff>
    </xdr:to>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7239000" y="22959392"/>
          <a:ext cx="836544"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16</xdr:col>
      <xdr:colOff>33129</xdr:colOff>
      <xdr:row>111</xdr:row>
      <xdr:rowOff>24849</xdr:rowOff>
    </xdr:from>
    <xdr:to>
      <xdr:col>17</xdr:col>
      <xdr:colOff>256760</xdr:colOff>
      <xdr:row>112</xdr:row>
      <xdr:rowOff>99393</xdr:rowOff>
    </xdr:to>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10858499" y="23754523"/>
          <a:ext cx="836544" cy="306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0</xdr:col>
      <xdr:colOff>389283</xdr:colOff>
      <xdr:row>42</xdr:row>
      <xdr:rowOff>115955</xdr:rowOff>
    </xdr:from>
    <xdr:to>
      <xdr:col>18</xdr:col>
      <xdr:colOff>480391</xdr:colOff>
      <xdr:row>57</xdr:row>
      <xdr:rowOff>115957</xdr:rowOff>
    </xdr:to>
    <xdr:sp macro="" textlink="">
      <xdr:nvSpPr>
        <xdr:cNvPr id="181" name="角丸四角形 180">
          <a:extLst>
            <a:ext uri="{FF2B5EF4-FFF2-40B4-BE49-F238E27FC236}">
              <a16:creationId xmlns:a16="http://schemas.microsoft.com/office/drawing/2014/main" id="{00000000-0008-0000-0100-0000B5000000}"/>
            </a:ext>
          </a:extLst>
        </xdr:cNvPr>
        <xdr:cNvSpPr/>
      </xdr:nvSpPr>
      <xdr:spPr bwMode="auto">
        <a:xfrm>
          <a:off x="389283" y="9168846"/>
          <a:ext cx="12283108" cy="3031437"/>
        </a:xfrm>
        <a:prstGeom prst="round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xdr:col>
      <xdr:colOff>604637</xdr:colOff>
      <xdr:row>43</xdr:row>
      <xdr:rowOff>49696</xdr:rowOff>
    </xdr:from>
    <xdr:to>
      <xdr:col>7</xdr:col>
      <xdr:colOff>604637</xdr:colOff>
      <xdr:row>56</xdr:row>
      <xdr:rowOff>190499</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bwMode="auto">
        <a:xfrm>
          <a:off x="6236811" y="9367631"/>
          <a:ext cx="0" cy="2675281"/>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435250</xdr:colOff>
      <xdr:row>67</xdr:row>
      <xdr:rowOff>41412</xdr:rowOff>
    </xdr:from>
    <xdr:to>
      <xdr:col>5</xdr:col>
      <xdr:colOff>269599</xdr:colOff>
      <xdr:row>67</xdr:row>
      <xdr:rowOff>190499</xdr:rowOff>
    </xdr:to>
    <xdr:sp macro="" textlink="">
      <xdr:nvSpPr>
        <xdr:cNvPr id="186" name="右矢印 185">
          <a:extLst>
            <a:ext uri="{FF2B5EF4-FFF2-40B4-BE49-F238E27FC236}">
              <a16:creationId xmlns:a16="http://schemas.microsoft.com/office/drawing/2014/main" id="{00000000-0008-0000-0100-0000BA000000}"/>
            </a:ext>
          </a:extLst>
        </xdr:cNvPr>
        <xdr:cNvSpPr/>
      </xdr:nvSpPr>
      <xdr:spPr bwMode="auto">
        <a:xfrm>
          <a:off x="3540400" y="14071737"/>
          <a:ext cx="443949"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430695</xdr:colOff>
      <xdr:row>81</xdr:row>
      <xdr:rowOff>33130</xdr:rowOff>
    </xdr:from>
    <xdr:to>
      <xdr:col>5</xdr:col>
      <xdr:colOff>265044</xdr:colOff>
      <xdr:row>81</xdr:row>
      <xdr:rowOff>182217</xdr:rowOff>
    </xdr:to>
    <xdr:sp macro="" textlink="">
      <xdr:nvSpPr>
        <xdr:cNvPr id="187" name="右矢印 186">
          <a:extLst>
            <a:ext uri="{FF2B5EF4-FFF2-40B4-BE49-F238E27FC236}">
              <a16:creationId xmlns:a16="http://schemas.microsoft.com/office/drawing/2014/main" id="{00000000-0008-0000-0100-0000BB000000}"/>
            </a:ext>
          </a:extLst>
        </xdr:cNvPr>
        <xdr:cNvSpPr/>
      </xdr:nvSpPr>
      <xdr:spPr bwMode="auto">
        <a:xfrm>
          <a:off x="3404152" y="17542565"/>
          <a:ext cx="447262"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6</xdr:col>
      <xdr:colOff>944217</xdr:colOff>
      <xdr:row>95</xdr:row>
      <xdr:rowOff>74544</xdr:rowOff>
    </xdr:from>
    <xdr:to>
      <xdr:col>6</xdr:col>
      <xdr:colOff>1391479</xdr:colOff>
      <xdr:row>95</xdr:row>
      <xdr:rowOff>223631</xdr:rowOff>
    </xdr:to>
    <xdr:sp macro="" textlink="">
      <xdr:nvSpPr>
        <xdr:cNvPr id="188" name="右矢印 187">
          <a:extLst>
            <a:ext uri="{FF2B5EF4-FFF2-40B4-BE49-F238E27FC236}">
              <a16:creationId xmlns:a16="http://schemas.microsoft.com/office/drawing/2014/main" id="{00000000-0008-0000-0100-0000BC000000}"/>
            </a:ext>
          </a:extLst>
        </xdr:cNvPr>
        <xdr:cNvSpPr/>
      </xdr:nvSpPr>
      <xdr:spPr bwMode="auto">
        <a:xfrm>
          <a:off x="4994413" y="21294587"/>
          <a:ext cx="447262"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438979</xdr:colOff>
      <xdr:row>115</xdr:row>
      <xdr:rowOff>41413</xdr:rowOff>
    </xdr:from>
    <xdr:to>
      <xdr:col>4</xdr:col>
      <xdr:colOff>273327</xdr:colOff>
      <xdr:row>115</xdr:row>
      <xdr:rowOff>190500</xdr:rowOff>
    </xdr:to>
    <xdr:sp macro="" textlink="">
      <xdr:nvSpPr>
        <xdr:cNvPr id="189" name="右矢印 188">
          <a:extLst>
            <a:ext uri="{FF2B5EF4-FFF2-40B4-BE49-F238E27FC236}">
              <a16:creationId xmlns:a16="http://schemas.microsoft.com/office/drawing/2014/main" id="{00000000-0008-0000-0100-0000BD000000}"/>
            </a:ext>
          </a:extLst>
        </xdr:cNvPr>
        <xdr:cNvSpPr/>
      </xdr:nvSpPr>
      <xdr:spPr bwMode="auto">
        <a:xfrm>
          <a:off x="2799522" y="25676087"/>
          <a:ext cx="447262"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8</xdr:col>
      <xdr:colOff>256761</xdr:colOff>
      <xdr:row>141</xdr:row>
      <xdr:rowOff>41413</xdr:rowOff>
    </xdr:from>
    <xdr:to>
      <xdr:col>9</xdr:col>
      <xdr:colOff>339588</xdr:colOff>
      <xdr:row>141</xdr:row>
      <xdr:rowOff>190500</xdr:rowOff>
    </xdr:to>
    <xdr:sp macro="" textlink="">
      <xdr:nvSpPr>
        <xdr:cNvPr id="190" name="右矢印 189">
          <a:extLst>
            <a:ext uri="{FF2B5EF4-FFF2-40B4-BE49-F238E27FC236}">
              <a16:creationId xmlns:a16="http://schemas.microsoft.com/office/drawing/2014/main" id="{00000000-0008-0000-0100-0000BE000000}"/>
            </a:ext>
          </a:extLst>
        </xdr:cNvPr>
        <xdr:cNvSpPr/>
      </xdr:nvSpPr>
      <xdr:spPr bwMode="auto">
        <a:xfrm>
          <a:off x="6427304" y="31250283"/>
          <a:ext cx="447262"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1377812</xdr:colOff>
      <xdr:row>143</xdr:row>
      <xdr:rowOff>9525</xdr:rowOff>
    </xdr:from>
    <xdr:to>
      <xdr:col>3</xdr:col>
      <xdr:colOff>393011</xdr:colOff>
      <xdr:row>143</xdr:row>
      <xdr:rowOff>158612</xdr:rowOff>
    </xdr:to>
    <xdr:sp macro="" textlink="">
      <xdr:nvSpPr>
        <xdr:cNvPr id="191" name="右矢印 190">
          <a:extLst>
            <a:ext uri="{FF2B5EF4-FFF2-40B4-BE49-F238E27FC236}">
              <a16:creationId xmlns:a16="http://schemas.microsoft.com/office/drawing/2014/main" id="{00000000-0008-0000-0100-0000BF000000}"/>
            </a:ext>
          </a:extLst>
        </xdr:cNvPr>
        <xdr:cNvSpPr/>
      </xdr:nvSpPr>
      <xdr:spPr bwMode="auto">
        <a:xfrm>
          <a:off x="2444612" y="31489650"/>
          <a:ext cx="443949" cy="149087"/>
        </a:xfrm>
        <a:prstGeom prst="rightArrow">
          <a:avLst/>
        </a:prstGeom>
        <a:ln/>
      </xdr:spPr>
      <xdr:style>
        <a:lnRef idx="1">
          <a:schemeClr val="dk1"/>
        </a:lnRef>
        <a:fillRef idx="3">
          <a:schemeClr val="dk1"/>
        </a:fillRef>
        <a:effectRef idx="2">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555596</xdr:colOff>
      <xdr:row>142</xdr:row>
      <xdr:rowOff>188595</xdr:rowOff>
    </xdr:from>
    <xdr:to>
      <xdr:col>5</xdr:col>
      <xdr:colOff>259493</xdr:colOff>
      <xdr:row>144</xdr:row>
      <xdr:rowOff>6212</xdr:rowOff>
    </xdr:to>
    <xdr:sp macro="" textlink="">
      <xdr:nvSpPr>
        <xdr:cNvPr id="192" name="メモ 191">
          <a:hlinkClick xmlns:r="http://schemas.openxmlformats.org/officeDocument/2006/relationships" r:id="rId15"/>
          <a:extLst>
            <a:ext uri="{FF2B5EF4-FFF2-40B4-BE49-F238E27FC236}">
              <a16:creationId xmlns:a16="http://schemas.microsoft.com/office/drawing/2014/main" id="{00000000-0008-0000-0100-0000C0000000}"/>
            </a:ext>
          </a:extLst>
        </xdr:cNvPr>
        <xdr:cNvSpPr/>
      </xdr:nvSpPr>
      <xdr:spPr bwMode="auto">
        <a:xfrm>
          <a:off x="3123536" y="30752415"/>
          <a:ext cx="953577" cy="297677"/>
        </a:xfrm>
        <a:prstGeom prst="foldedCorner">
          <a:avLst/>
        </a:prstGeom>
        <a:solidFill>
          <a:srgbClr val="FF00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a:t>
          </a:r>
          <a:r>
            <a:rPr kumimoji="1" lang="ja-JP" altLang="en-US" sz="1100" b="1">
              <a:solidFill>
                <a:schemeClr val="bg1"/>
              </a:solidFill>
              <a:latin typeface="+mj-ea"/>
              <a:ea typeface="+mj-ea"/>
            </a:rPr>
            <a:t>最終結果</a:t>
          </a:r>
          <a:r>
            <a:rPr kumimoji="1" lang="en-US" altLang="ja-JP" sz="1100" b="1">
              <a:solidFill>
                <a:schemeClr val="bg1"/>
              </a:solidFill>
              <a:latin typeface="+mj-ea"/>
              <a:ea typeface="+mj-ea"/>
            </a:rPr>
            <a:t>】</a:t>
          </a:r>
          <a:endParaRPr kumimoji="1" lang="ja-JP" altLang="en-US" sz="1100" b="1">
            <a:solidFill>
              <a:schemeClr val="bg1"/>
            </a:solidFill>
            <a:latin typeface="+mj-ea"/>
            <a:ea typeface="+mj-ea"/>
          </a:endParaRPr>
        </a:p>
      </xdr:txBody>
    </xdr:sp>
    <xdr:clientData/>
  </xdr:twoCellAnchor>
  <xdr:twoCellAnchor>
    <xdr:from>
      <xdr:col>12</xdr:col>
      <xdr:colOff>209550</xdr:colOff>
      <xdr:row>21</xdr:row>
      <xdr:rowOff>190500</xdr:rowOff>
    </xdr:from>
    <xdr:to>
      <xdr:col>18</xdr:col>
      <xdr:colOff>457200</xdr:colOff>
      <xdr:row>32</xdr:row>
      <xdr:rowOff>200025</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bwMode="auto">
        <a:xfrm>
          <a:off x="8696325" y="4657725"/>
          <a:ext cx="3905250" cy="2314575"/>
        </a:xfrm>
        <a:prstGeom prst="round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l"/>
          <a:r>
            <a:rPr kumimoji="1" lang="ja-JP" altLang="en-US" sz="1100"/>
            <a:t>「部門分類表」シートでは割り振りが難しい場合は、</a:t>
          </a:r>
          <a:endParaRPr kumimoji="1" lang="en-US" altLang="ja-JP" sz="1100"/>
        </a:p>
        <a:p>
          <a:pPr algn="l"/>
          <a:r>
            <a:rPr kumimoji="1" lang="ja-JP" altLang="en-US" sz="1100"/>
            <a:t>さらに詳しい品目一覧表を</a:t>
          </a:r>
          <a:r>
            <a:rPr kumimoji="1" lang="en-US" altLang="ja-JP" sz="1100"/>
            <a:t>HP</a:t>
          </a:r>
          <a:r>
            <a:rPr kumimoji="1" lang="ja-JP" altLang="en-US" sz="1100"/>
            <a:t>に掲載していますので、</a:t>
          </a:r>
          <a:endParaRPr kumimoji="1" lang="en-US" altLang="ja-JP" sz="1100"/>
        </a:p>
        <a:p>
          <a:pPr algn="l"/>
          <a:r>
            <a:rPr kumimoji="1" lang="ja-JP" altLang="en-US" sz="1100"/>
            <a:t>そちらから検索してください。</a:t>
          </a:r>
          <a:endParaRPr kumimoji="1" lang="en-US" altLang="ja-JP" sz="1100"/>
        </a:p>
        <a:p>
          <a:pPr algn="l"/>
          <a:endParaRPr kumimoji="1" lang="en-US" altLang="ja-JP" sz="1100"/>
        </a:p>
        <a:p>
          <a:pPr algn="l"/>
          <a:r>
            <a:rPr kumimoji="1" lang="ja-JP" altLang="en-US" sz="1100">
              <a:solidFill>
                <a:schemeClr val="tx1">
                  <a:lumMod val="50000"/>
                  <a:lumOff val="50000"/>
                </a:schemeClr>
              </a:solidFill>
            </a:rPr>
            <a:t>「やまなしの統計」＞「最近公表した調査結果」＞「経済」＞山梨県産業連関表「令和２年」＞経済波及効果の測定＞「部門分類－品目一覧表」</a:t>
          </a:r>
          <a:endParaRPr kumimoji="1" lang="en-US" altLang="ja-JP" sz="1100">
            <a:solidFill>
              <a:schemeClr val="tx1">
                <a:lumMod val="50000"/>
                <a:lumOff val="50000"/>
              </a:schemeClr>
            </a:solidFill>
          </a:endParaRPr>
        </a:p>
        <a:p>
          <a:pPr algn="l"/>
          <a:endParaRPr kumimoji="1" lang="en-US" altLang="ja-JP" sz="1100"/>
        </a:p>
        <a:p>
          <a:pPr algn="l"/>
          <a:r>
            <a:rPr kumimoji="1" lang="en-US" altLang="ja-JP" sz="1100">
              <a:solidFill>
                <a:schemeClr val="tx1">
                  <a:lumMod val="50000"/>
                  <a:lumOff val="50000"/>
                </a:schemeClr>
              </a:solidFill>
            </a:rPr>
            <a:t>https://www.pref.yamanashi.jp/toukei_2/HP/R2renkan.html</a:t>
          </a:r>
        </a:p>
      </xdr:txBody>
    </xdr:sp>
    <xdr:clientData/>
  </xdr:twoCellAnchor>
  <xdr:twoCellAnchor>
    <xdr:from>
      <xdr:col>6</xdr:col>
      <xdr:colOff>866775</xdr:colOff>
      <xdr:row>23</xdr:row>
      <xdr:rowOff>123825</xdr:rowOff>
    </xdr:from>
    <xdr:to>
      <xdr:col>12</xdr:col>
      <xdr:colOff>95250</xdr:colOff>
      <xdr:row>23</xdr:row>
      <xdr:rowOff>123825</xdr:rowOff>
    </xdr:to>
    <xdr:cxnSp macro="">
      <xdr:nvCxnSpPr>
        <xdr:cNvPr id="23" name="直線矢印コネクタ 22">
          <a:extLst>
            <a:ext uri="{FF2B5EF4-FFF2-40B4-BE49-F238E27FC236}">
              <a16:creationId xmlns:a16="http://schemas.microsoft.com/office/drawing/2014/main" id="{00000000-0008-0000-0100-000017000000}"/>
            </a:ext>
          </a:extLst>
        </xdr:cNvPr>
        <xdr:cNvCxnSpPr/>
      </xdr:nvCxnSpPr>
      <xdr:spPr bwMode="auto">
        <a:xfrm>
          <a:off x="5048250" y="4933950"/>
          <a:ext cx="3533775" cy="0"/>
        </a:xfrm>
        <a:prstGeom prst="straightConnector1">
          <a:avLst/>
        </a:prstGeom>
        <a:ln>
          <a:prstDash val="sysDash"/>
          <a:headEnd type="none" w="med" len="med"/>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695325</xdr:colOff>
      <xdr:row>1</xdr:row>
      <xdr:rowOff>0</xdr:rowOff>
    </xdr:from>
    <xdr:to>
      <xdr:col>7</xdr:col>
      <xdr:colOff>323850</xdr:colOff>
      <xdr:row>2</xdr:row>
      <xdr:rowOff>9526</xdr:rowOff>
    </xdr:to>
    <xdr:sp macro="" textlink="">
      <xdr:nvSpPr>
        <xdr:cNvPr id="138" name="メモ 137">
          <a:hlinkClick xmlns:r="http://schemas.openxmlformats.org/officeDocument/2006/relationships" r:id="rId16"/>
          <a:extLst>
            <a:ext uri="{FF2B5EF4-FFF2-40B4-BE49-F238E27FC236}">
              <a16:creationId xmlns:a16="http://schemas.microsoft.com/office/drawing/2014/main" id="{00000000-0008-0000-0100-00008A000000}"/>
            </a:ext>
          </a:extLst>
        </xdr:cNvPr>
        <xdr:cNvSpPr/>
      </xdr:nvSpPr>
      <xdr:spPr bwMode="auto">
        <a:xfrm>
          <a:off x="4876800" y="314325"/>
          <a:ext cx="1066800" cy="285751"/>
        </a:xfrm>
        <a:prstGeom prst="foldedCorner">
          <a:avLst/>
        </a:prstGeom>
        <a:solidFill>
          <a:schemeClr val="accent5">
            <a:lumMod val="75000"/>
          </a:schemeClr>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chemeClr val="bg1"/>
              </a:solidFill>
              <a:latin typeface="+mj-ea"/>
              <a:ea typeface="+mj-ea"/>
            </a:rPr>
            <a:t>【</a:t>
          </a:r>
          <a:r>
            <a:rPr kumimoji="1" lang="ja-JP" altLang="en-US" sz="1100" b="1">
              <a:solidFill>
                <a:schemeClr val="bg1"/>
              </a:solidFill>
              <a:latin typeface="+mj-ea"/>
              <a:ea typeface="+mj-ea"/>
            </a:rPr>
            <a:t>はじめに</a:t>
          </a:r>
          <a:r>
            <a:rPr kumimoji="1" lang="en-US" altLang="ja-JP" sz="1100" b="1">
              <a:solidFill>
                <a:schemeClr val="bg1"/>
              </a:solidFill>
              <a:latin typeface="+mj-ea"/>
              <a:ea typeface="+mj-ea"/>
            </a:rPr>
            <a:t>】</a:t>
          </a:r>
          <a:endParaRPr kumimoji="1" lang="ja-JP" altLang="en-US" sz="1100" b="1">
            <a:solidFill>
              <a:schemeClr val="bg1"/>
            </a:solidFill>
            <a:latin typeface="+mj-ea"/>
            <a:ea typeface="+mj-ea"/>
          </a:endParaRPr>
        </a:p>
      </xdr:txBody>
    </xdr:sp>
    <xdr:clientData/>
  </xdr:twoCellAnchor>
  <xdr:twoCellAnchor>
    <xdr:from>
      <xdr:col>8</xdr:col>
      <xdr:colOff>85725</xdr:colOff>
      <xdr:row>32</xdr:row>
      <xdr:rowOff>47625</xdr:rowOff>
    </xdr:from>
    <xdr:to>
      <xdr:col>10</xdr:col>
      <xdr:colOff>180975</xdr:colOff>
      <xdr:row>33</xdr:row>
      <xdr:rowOff>114299</xdr:rowOff>
    </xdr:to>
    <xdr:sp macro="" textlink="">
      <xdr:nvSpPr>
        <xdr:cNvPr id="125" name="メモ 124">
          <a:hlinkClick xmlns:r="http://schemas.openxmlformats.org/officeDocument/2006/relationships" r:id="rId17"/>
          <a:extLst>
            <a:ext uri="{FF2B5EF4-FFF2-40B4-BE49-F238E27FC236}">
              <a16:creationId xmlns:a16="http://schemas.microsoft.com/office/drawing/2014/main" id="{00000000-0008-0000-0100-00007D000000}"/>
            </a:ext>
          </a:extLst>
        </xdr:cNvPr>
        <xdr:cNvSpPr/>
      </xdr:nvSpPr>
      <xdr:spPr bwMode="auto">
        <a:xfrm>
          <a:off x="6381750" y="7096125"/>
          <a:ext cx="1066800" cy="295274"/>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　入力シート</a:t>
          </a:r>
        </a:p>
      </xdr:txBody>
    </xdr:sp>
    <xdr:clientData/>
  </xdr:twoCellAnchor>
  <xdr:twoCellAnchor>
    <xdr:from>
      <xdr:col>14</xdr:col>
      <xdr:colOff>488950</xdr:colOff>
      <xdr:row>82</xdr:row>
      <xdr:rowOff>228599</xdr:rowOff>
    </xdr:from>
    <xdr:to>
      <xdr:col>16</xdr:col>
      <xdr:colOff>156098</xdr:colOff>
      <xdr:row>83</xdr:row>
      <xdr:rowOff>205740</xdr:rowOff>
    </xdr:to>
    <xdr:sp macro="" textlink="">
      <xdr:nvSpPr>
        <xdr:cNvPr id="65" name="角丸四角形 64">
          <a:extLst>
            <a:ext uri="{FF2B5EF4-FFF2-40B4-BE49-F238E27FC236}">
              <a16:creationId xmlns:a16="http://schemas.microsoft.com/office/drawing/2014/main" id="{00000000-0008-0000-0100-000041000000}"/>
            </a:ext>
          </a:extLst>
        </xdr:cNvPr>
        <xdr:cNvSpPr/>
      </xdr:nvSpPr>
      <xdr:spPr bwMode="auto">
        <a:xfrm>
          <a:off x="10455910" y="17998439"/>
          <a:ext cx="916828" cy="205741"/>
        </a:xfrm>
        <a:prstGeom prst="roundRect">
          <a:avLst/>
        </a:prstGeom>
        <a:noFill/>
        <a:ln>
          <a:solidFill>
            <a:srgbClr val="FF0000"/>
          </a:solidFill>
          <a:prstDash val="sysDash"/>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554934</xdr:colOff>
      <xdr:row>78</xdr:row>
      <xdr:rowOff>140804</xdr:rowOff>
    </xdr:from>
    <xdr:to>
      <xdr:col>17</xdr:col>
      <xdr:colOff>530087</xdr:colOff>
      <xdr:row>79</xdr:row>
      <xdr:rowOff>223630</xdr:rowOff>
    </xdr:to>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10260909" y="16914329"/>
          <a:ext cx="1803953" cy="311426"/>
        </a:xfrm>
        <a:prstGeom prst="rect">
          <a:avLst/>
        </a:prstGeom>
        <a:solidFill>
          <a:schemeClr val="lt1"/>
        </a:solidFill>
        <a:ln w="9525"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a:t>
          </a:r>
          <a:r>
            <a:rPr kumimoji="1" lang="en-US" altLang="ja-JP" sz="1000"/>
            <a:t>Ⅱ</a:t>
          </a:r>
          <a:r>
            <a:rPr kumimoji="1" lang="ja-JP" altLang="en-US" sz="1000"/>
            <a:t>入力シート」イメージ</a:t>
          </a:r>
          <a:endParaRPr kumimoji="1" lang="en-US" altLang="ja-JP" sz="1000"/>
        </a:p>
      </xdr:txBody>
    </xdr:sp>
    <xdr:clientData/>
  </xdr:twoCellAnchor>
  <xdr:twoCellAnchor editAs="oneCell">
    <xdr:from>
      <xdr:col>12</xdr:col>
      <xdr:colOff>510540</xdr:colOff>
      <xdr:row>115</xdr:row>
      <xdr:rowOff>190500</xdr:rowOff>
    </xdr:from>
    <xdr:to>
      <xdr:col>16</xdr:col>
      <xdr:colOff>571500</xdr:colOff>
      <xdr:row>119</xdr:row>
      <xdr:rowOff>182880</xdr:rowOff>
    </xdr:to>
    <xdr:pic>
      <xdr:nvPicPr>
        <xdr:cNvPr id="10" name="図 9">
          <a:extLst>
            <a:ext uri="{FF2B5EF4-FFF2-40B4-BE49-F238E27FC236}">
              <a16:creationId xmlns:a16="http://schemas.microsoft.com/office/drawing/2014/main" id="{649D46CE-C316-A3FA-53A8-FDC24FCF139C}"/>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9227820" y="25641300"/>
          <a:ext cx="2560320" cy="906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342900</xdr:colOff>
      <xdr:row>122</xdr:row>
      <xdr:rowOff>106680</xdr:rowOff>
    </xdr:from>
    <xdr:to>
      <xdr:col>18</xdr:col>
      <xdr:colOff>373380</xdr:colOff>
      <xdr:row>137</xdr:row>
      <xdr:rowOff>15707</xdr:rowOff>
    </xdr:to>
    <xdr:pic>
      <xdr:nvPicPr>
        <xdr:cNvPr id="11" name="図 10">
          <a:extLst>
            <a:ext uri="{FF2B5EF4-FFF2-40B4-BE49-F238E27FC236}">
              <a16:creationId xmlns:a16="http://schemas.microsoft.com/office/drawing/2014/main" id="{C123E22F-FF79-B4B5-61C0-CB244DD080DB}"/>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8435340" y="26639520"/>
          <a:ext cx="4404360" cy="2797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571500</xdr:colOff>
      <xdr:row>121</xdr:row>
      <xdr:rowOff>41413</xdr:rowOff>
    </xdr:from>
    <xdr:to>
      <xdr:col>18</xdr:col>
      <xdr:colOff>215348</xdr:colOff>
      <xdr:row>123</xdr:row>
      <xdr:rowOff>57979</xdr:rowOff>
    </xdr:to>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10311848" y="27067565"/>
          <a:ext cx="2095500" cy="306457"/>
        </a:xfrm>
        <a:prstGeom prst="rect">
          <a:avLst/>
        </a:prstGeom>
        <a:solidFill>
          <a:schemeClr val="lt1"/>
        </a:solidFill>
        <a:ln w="9525"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a:t>
          </a:r>
          <a:r>
            <a:rPr kumimoji="1" lang="en-US" altLang="ja-JP" sz="1000"/>
            <a:t>Ⅴ</a:t>
          </a:r>
          <a:r>
            <a:rPr kumimoji="1" lang="ja-JP" altLang="en-US" sz="1000"/>
            <a:t>二次波及」シート　イメージ</a:t>
          </a:r>
          <a:endParaRPr kumimoji="1" lang="en-US" altLang="ja-JP" sz="1000"/>
        </a:p>
      </xdr:txBody>
    </xdr:sp>
    <xdr:clientData/>
  </xdr:twoCellAnchor>
  <xdr:twoCellAnchor editAs="oneCell">
    <xdr:from>
      <xdr:col>10</xdr:col>
      <xdr:colOff>15240</xdr:colOff>
      <xdr:row>143</xdr:row>
      <xdr:rowOff>167640</xdr:rowOff>
    </xdr:from>
    <xdr:to>
      <xdr:col>18</xdr:col>
      <xdr:colOff>487586</xdr:colOff>
      <xdr:row>149</xdr:row>
      <xdr:rowOff>220980</xdr:rowOff>
    </xdr:to>
    <xdr:pic>
      <xdr:nvPicPr>
        <xdr:cNvPr id="15" name="図 14">
          <a:extLst>
            <a:ext uri="{FF2B5EF4-FFF2-40B4-BE49-F238E27FC236}">
              <a16:creationId xmlns:a16="http://schemas.microsoft.com/office/drawing/2014/main" id="{A5A7A454-F591-6D18-FB77-A32ED50AFFA7}"/>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7482840" y="30982920"/>
          <a:ext cx="5471066" cy="1424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308610</xdr:colOff>
      <xdr:row>143</xdr:row>
      <xdr:rowOff>17145</xdr:rowOff>
    </xdr:from>
    <xdr:to>
      <xdr:col>18</xdr:col>
      <xdr:colOff>441960</xdr:colOff>
      <xdr:row>144</xdr:row>
      <xdr:rowOff>87051</xdr:rowOff>
    </xdr:to>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10900410" y="30832425"/>
          <a:ext cx="2007870" cy="298506"/>
        </a:xfrm>
        <a:prstGeom prst="rect">
          <a:avLst/>
        </a:prstGeom>
        <a:solidFill>
          <a:schemeClr val="lt1"/>
        </a:solidFill>
        <a:ln w="9525"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最終結果</a:t>
          </a:r>
          <a:r>
            <a:rPr kumimoji="1" lang="en-US" altLang="ja-JP" sz="1000"/>
            <a:t>】</a:t>
          </a:r>
          <a:r>
            <a:rPr kumimoji="1" lang="ja-JP" altLang="en-US" sz="1000"/>
            <a:t>シート　イメージ</a:t>
          </a:r>
          <a:endParaRPr kumimoji="1" lang="en-US" altLang="ja-JP" sz="1000"/>
        </a:p>
      </xdr:txBody>
    </xdr:sp>
    <xdr:clientData/>
  </xdr:twoCellAnchor>
  <xdr:twoCellAnchor editAs="oneCell">
    <xdr:from>
      <xdr:col>8</xdr:col>
      <xdr:colOff>68580</xdr:colOff>
      <xdr:row>62</xdr:row>
      <xdr:rowOff>205740</xdr:rowOff>
    </xdr:from>
    <xdr:to>
      <xdr:col>18</xdr:col>
      <xdr:colOff>243840</xdr:colOff>
      <xdr:row>75</xdr:row>
      <xdr:rowOff>152400</xdr:rowOff>
    </xdr:to>
    <xdr:pic>
      <xdr:nvPicPr>
        <xdr:cNvPr id="9" name="図 8">
          <a:extLst>
            <a:ext uri="{FF2B5EF4-FFF2-40B4-BE49-F238E27FC236}">
              <a16:creationId xmlns:a16="http://schemas.microsoft.com/office/drawing/2014/main" id="{2F1B1B6C-54A1-8073-EAC6-EDEA42E9D699}"/>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6537960" y="13540740"/>
          <a:ext cx="6172200" cy="270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209550</xdr:colOff>
      <xdr:row>62</xdr:row>
      <xdr:rowOff>114300</xdr:rowOff>
    </xdr:from>
    <xdr:to>
      <xdr:col>16</xdr:col>
      <xdr:colOff>184703</xdr:colOff>
      <xdr:row>63</xdr:row>
      <xdr:rowOff>195469</xdr:rowOff>
    </xdr:to>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9305925" y="13487400"/>
          <a:ext cx="1803953" cy="309769"/>
        </a:xfrm>
        <a:prstGeom prst="rect">
          <a:avLst/>
        </a:prstGeom>
        <a:solidFill>
          <a:schemeClr val="lt1"/>
        </a:solidFill>
        <a:ln w="9525"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a:t>
          </a:r>
          <a:r>
            <a:rPr kumimoji="1" lang="en-US" altLang="ja-JP" sz="1000"/>
            <a:t>Ⅱ</a:t>
          </a:r>
          <a:r>
            <a:rPr kumimoji="1" lang="ja-JP" altLang="en-US" sz="1000"/>
            <a:t>入力シート」イメージ</a:t>
          </a:r>
          <a:endParaRPr kumimoji="1" lang="en-US" altLang="ja-JP"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600075</xdr:colOff>
      <xdr:row>9</xdr:row>
      <xdr:rowOff>9525</xdr:rowOff>
    </xdr:from>
    <xdr:to>
      <xdr:col>7</xdr:col>
      <xdr:colOff>600075</xdr:colOff>
      <xdr:row>9</xdr:row>
      <xdr:rowOff>261525</xdr:rowOff>
    </xdr:to>
    <xdr:sp macro="" textlink="">
      <xdr:nvSpPr>
        <xdr:cNvPr id="100328" name="Line 2">
          <a:extLst>
            <a:ext uri="{FF2B5EF4-FFF2-40B4-BE49-F238E27FC236}">
              <a16:creationId xmlns:a16="http://schemas.microsoft.com/office/drawing/2014/main" id="{00000000-0008-0000-0200-0000E8870100}"/>
            </a:ext>
          </a:extLst>
        </xdr:cNvPr>
        <xdr:cNvSpPr>
          <a:spLocks noChangeShapeType="1"/>
        </xdr:cNvSpPr>
      </xdr:nvSpPr>
      <xdr:spPr bwMode="auto">
        <a:xfrm>
          <a:off x="5633671" y="2661871"/>
          <a:ext cx="0" cy="25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600075</xdr:colOff>
      <xdr:row>10</xdr:row>
      <xdr:rowOff>257175</xdr:rowOff>
    </xdr:from>
    <xdr:to>
      <xdr:col>7</xdr:col>
      <xdr:colOff>600075</xdr:colOff>
      <xdr:row>12</xdr:row>
      <xdr:rowOff>9525</xdr:rowOff>
    </xdr:to>
    <xdr:sp macro="" textlink="">
      <xdr:nvSpPr>
        <xdr:cNvPr id="100329" name="Line 3">
          <a:extLst>
            <a:ext uri="{FF2B5EF4-FFF2-40B4-BE49-F238E27FC236}">
              <a16:creationId xmlns:a16="http://schemas.microsoft.com/office/drawing/2014/main" id="{00000000-0008-0000-0200-0000E9870100}"/>
            </a:ext>
          </a:extLst>
        </xdr:cNvPr>
        <xdr:cNvSpPr>
          <a:spLocks noChangeShapeType="1"/>
        </xdr:cNvSpPr>
      </xdr:nvSpPr>
      <xdr:spPr bwMode="auto">
        <a:xfrm>
          <a:off x="5543550" y="3714750"/>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22936</xdr:colOff>
      <xdr:row>12</xdr:row>
      <xdr:rowOff>256442</xdr:rowOff>
    </xdr:from>
    <xdr:to>
      <xdr:col>10</xdr:col>
      <xdr:colOff>177534</xdr:colOff>
      <xdr:row>16</xdr:row>
      <xdr:rowOff>153865</xdr:rowOff>
    </xdr:to>
    <xdr:sp macro="" textlink="">
      <xdr:nvSpPr>
        <xdr:cNvPr id="100330" name="Line 4">
          <a:extLst>
            <a:ext uri="{FF2B5EF4-FFF2-40B4-BE49-F238E27FC236}">
              <a16:creationId xmlns:a16="http://schemas.microsoft.com/office/drawing/2014/main" id="{00000000-0008-0000-0200-0000EA870100}"/>
            </a:ext>
          </a:extLst>
        </xdr:cNvPr>
        <xdr:cNvSpPr>
          <a:spLocks noChangeShapeType="1"/>
        </xdr:cNvSpPr>
      </xdr:nvSpPr>
      <xdr:spPr bwMode="auto">
        <a:xfrm flipH="1" flipV="1">
          <a:off x="6317719" y="3180203"/>
          <a:ext cx="1024272" cy="9575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16564</xdr:colOff>
      <xdr:row>8</xdr:row>
      <xdr:rowOff>90696</xdr:rowOff>
    </xdr:from>
    <xdr:to>
      <xdr:col>11</xdr:col>
      <xdr:colOff>954</xdr:colOff>
      <xdr:row>10</xdr:row>
      <xdr:rowOff>140804</xdr:rowOff>
    </xdr:to>
    <xdr:sp macro="" textlink="">
      <xdr:nvSpPr>
        <xdr:cNvPr id="100333" name="Line 9">
          <a:extLst>
            <a:ext uri="{FF2B5EF4-FFF2-40B4-BE49-F238E27FC236}">
              <a16:creationId xmlns:a16="http://schemas.microsoft.com/office/drawing/2014/main" id="{00000000-0008-0000-0200-0000ED870100}"/>
            </a:ext>
          </a:extLst>
        </xdr:cNvPr>
        <xdr:cNvSpPr>
          <a:spLocks noChangeShapeType="1"/>
        </xdr:cNvSpPr>
      </xdr:nvSpPr>
      <xdr:spPr bwMode="auto">
        <a:xfrm flipH="1">
          <a:off x="6311347" y="1954283"/>
          <a:ext cx="1036281" cy="5801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1250673</xdr:colOff>
      <xdr:row>8</xdr:row>
      <xdr:rowOff>91109</xdr:rowOff>
    </xdr:from>
    <xdr:to>
      <xdr:col>10</xdr:col>
      <xdr:colOff>165650</xdr:colOff>
      <xdr:row>10</xdr:row>
      <xdr:rowOff>107674</xdr:rowOff>
    </xdr:to>
    <xdr:sp macro="" textlink="">
      <xdr:nvSpPr>
        <xdr:cNvPr id="100334" name="Line 10">
          <a:extLst>
            <a:ext uri="{FF2B5EF4-FFF2-40B4-BE49-F238E27FC236}">
              <a16:creationId xmlns:a16="http://schemas.microsoft.com/office/drawing/2014/main" id="{00000000-0008-0000-0200-0000EE870100}"/>
            </a:ext>
          </a:extLst>
        </xdr:cNvPr>
        <xdr:cNvSpPr>
          <a:spLocks noChangeShapeType="1"/>
        </xdr:cNvSpPr>
      </xdr:nvSpPr>
      <xdr:spPr bwMode="auto">
        <a:xfrm flipH="1" flipV="1">
          <a:off x="6294782" y="1954696"/>
          <a:ext cx="1035325" cy="546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1250673</xdr:colOff>
      <xdr:row>12</xdr:row>
      <xdr:rowOff>173934</xdr:rowOff>
    </xdr:from>
    <xdr:to>
      <xdr:col>10</xdr:col>
      <xdr:colOff>168964</xdr:colOff>
      <xdr:row>14</xdr:row>
      <xdr:rowOff>118026</xdr:rowOff>
    </xdr:to>
    <xdr:sp macro="" textlink="">
      <xdr:nvSpPr>
        <xdr:cNvPr id="100335" name="Line 13">
          <a:extLst>
            <a:ext uri="{FF2B5EF4-FFF2-40B4-BE49-F238E27FC236}">
              <a16:creationId xmlns:a16="http://schemas.microsoft.com/office/drawing/2014/main" id="{00000000-0008-0000-0200-0000EF870100}"/>
            </a:ext>
          </a:extLst>
        </xdr:cNvPr>
        <xdr:cNvSpPr>
          <a:spLocks noChangeShapeType="1"/>
        </xdr:cNvSpPr>
      </xdr:nvSpPr>
      <xdr:spPr bwMode="auto">
        <a:xfrm flipH="1" flipV="1">
          <a:off x="6294782" y="3097695"/>
          <a:ext cx="1038639" cy="4741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8283</xdr:colOff>
      <xdr:row>8</xdr:row>
      <xdr:rowOff>198783</xdr:rowOff>
    </xdr:from>
    <xdr:to>
      <xdr:col>10</xdr:col>
      <xdr:colOff>157369</xdr:colOff>
      <xdr:row>12</xdr:row>
      <xdr:rowOff>99391</xdr:rowOff>
    </xdr:to>
    <xdr:sp macro="" textlink="">
      <xdr:nvSpPr>
        <xdr:cNvPr id="100336" name="Line 14">
          <a:extLst>
            <a:ext uri="{FF2B5EF4-FFF2-40B4-BE49-F238E27FC236}">
              <a16:creationId xmlns:a16="http://schemas.microsoft.com/office/drawing/2014/main" id="{00000000-0008-0000-0200-0000F0870100}"/>
            </a:ext>
          </a:extLst>
        </xdr:cNvPr>
        <xdr:cNvSpPr>
          <a:spLocks noChangeShapeType="1"/>
        </xdr:cNvSpPr>
      </xdr:nvSpPr>
      <xdr:spPr bwMode="auto">
        <a:xfrm flipH="1" flipV="1">
          <a:off x="6303066" y="2062370"/>
          <a:ext cx="1018760" cy="9607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1237293</xdr:colOff>
      <xdr:row>12</xdr:row>
      <xdr:rowOff>117166</xdr:rowOff>
    </xdr:from>
    <xdr:to>
      <xdr:col>10</xdr:col>
      <xdr:colOff>170493</xdr:colOff>
      <xdr:row>12</xdr:row>
      <xdr:rowOff>117166</xdr:rowOff>
    </xdr:to>
    <xdr:sp macro="" textlink="">
      <xdr:nvSpPr>
        <xdr:cNvPr id="100337" name="Line 15">
          <a:extLst>
            <a:ext uri="{FF2B5EF4-FFF2-40B4-BE49-F238E27FC236}">
              <a16:creationId xmlns:a16="http://schemas.microsoft.com/office/drawing/2014/main" id="{00000000-0008-0000-0200-0000F1870100}"/>
            </a:ext>
          </a:extLst>
        </xdr:cNvPr>
        <xdr:cNvSpPr>
          <a:spLocks noChangeShapeType="1"/>
        </xdr:cNvSpPr>
      </xdr:nvSpPr>
      <xdr:spPr bwMode="auto">
        <a:xfrm flipH="1">
          <a:off x="6281402" y="3040927"/>
          <a:ext cx="10535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838200</xdr:colOff>
      <xdr:row>7</xdr:row>
      <xdr:rowOff>0</xdr:rowOff>
    </xdr:from>
    <xdr:to>
      <xdr:col>11</xdr:col>
      <xdr:colOff>838200</xdr:colOff>
      <xdr:row>7</xdr:row>
      <xdr:rowOff>252000</xdr:rowOff>
    </xdr:to>
    <xdr:sp macro="" textlink="">
      <xdr:nvSpPr>
        <xdr:cNvPr id="100339" name="Line 17">
          <a:extLst>
            <a:ext uri="{FF2B5EF4-FFF2-40B4-BE49-F238E27FC236}">
              <a16:creationId xmlns:a16="http://schemas.microsoft.com/office/drawing/2014/main" id="{00000000-0008-0000-0200-0000F3870100}"/>
            </a:ext>
          </a:extLst>
        </xdr:cNvPr>
        <xdr:cNvSpPr>
          <a:spLocks noChangeShapeType="1"/>
        </xdr:cNvSpPr>
      </xdr:nvSpPr>
      <xdr:spPr bwMode="auto">
        <a:xfrm>
          <a:off x="8165123" y="2124808"/>
          <a:ext cx="0" cy="252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1504949</xdr:colOff>
      <xdr:row>4</xdr:row>
      <xdr:rowOff>9525</xdr:rowOff>
    </xdr:from>
    <xdr:to>
      <xdr:col>3</xdr:col>
      <xdr:colOff>1504949</xdr:colOff>
      <xdr:row>5</xdr:row>
      <xdr:rowOff>190500</xdr:rowOff>
    </xdr:to>
    <xdr:sp macro="" textlink="">
      <xdr:nvSpPr>
        <xdr:cNvPr id="100341" name="Line 21">
          <a:extLst>
            <a:ext uri="{FF2B5EF4-FFF2-40B4-BE49-F238E27FC236}">
              <a16:creationId xmlns:a16="http://schemas.microsoft.com/office/drawing/2014/main" id="{00000000-0008-0000-0200-0000F5870100}"/>
            </a:ext>
          </a:extLst>
        </xdr:cNvPr>
        <xdr:cNvSpPr>
          <a:spLocks noChangeShapeType="1"/>
        </xdr:cNvSpPr>
      </xdr:nvSpPr>
      <xdr:spPr bwMode="auto">
        <a:xfrm>
          <a:off x="2184123" y="1119395"/>
          <a:ext cx="0" cy="34662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847725</xdr:colOff>
      <xdr:row>9</xdr:row>
      <xdr:rowOff>9525</xdr:rowOff>
    </xdr:from>
    <xdr:to>
      <xdr:col>11</xdr:col>
      <xdr:colOff>847725</xdr:colOff>
      <xdr:row>9</xdr:row>
      <xdr:rowOff>261525</xdr:rowOff>
    </xdr:to>
    <xdr:sp macro="" textlink="">
      <xdr:nvSpPr>
        <xdr:cNvPr id="100342" name="Line 22">
          <a:extLst>
            <a:ext uri="{FF2B5EF4-FFF2-40B4-BE49-F238E27FC236}">
              <a16:creationId xmlns:a16="http://schemas.microsoft.com/office/drawing/2014/main" id="{00000000-0008-0000-0200-0000F6870100}"/>
            </a:ext>
          </a:extLst>
        </xdr:cNvPr>
        <xdr:cNvSpPr>
          <a:spLocks noChangeShapeType="1"/>
        </xdr:cNvSpPr>
      </xdr:nvSpPr>
      <xdr:spPr bwMode="auto">
        <a:xfrm>
          <a:off x="8174648" y="2661871"/>
          <a:ext cx="0" cy="252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608135</xdr:colOff>
      <xdr:row>13</xdr:row>
      <xdr:rowOff>7328</xdr:rowOff>
    </xdr:from>
    <xdr:to>
      <xdr:col>7</xdr:col>
      <xdr:colOff>608135</xdr:colOff>
      <xdr:row>14</xdr:row>
      <xdr:rowOff>14655</xdr:rowOff>
    </xdr:to>
    <xdr:sp macro="" textlink="">
      <xdr:nvSpPr>
        <xdr:cNvPr id="18" name="Line 3">
          <a:extLst>
            <a:ext uri="{FF2B5EF4-FFF2-40B4-BE49-F238E27FC236}">
              <a16:creationId xmlns:a16="http://schemas.microsoft.com/office/drawing/2014/main" id="{00000000-0008-0000-0200-000012000000}"/>
            </a:ext>
          </a:extLst>
        </xdr:cNvPr>
        <xdr:cNvSpPr>
          <a:spLocks noChangeShapeType="1"/>
        </xdr:cNvSpPr>
      </xdr:nvSpPr>
      <xdr:spPr bwMode="auto">
        <a:xfrm>
          <a:off x="5641731" y="3187213"/>
          <a:ext cx="0" cy="2710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8</xdr:row>
      <xdr:rowOff>157369</xdr:rowOff>
    </xdr:from>
    <xdr:to>
      <xdr:col>6</xdr:col>
      <xdr:colOff>175591</xdr:colOff>
      <xdr:row>8</xdr:row>
      <xdr:rowOff>157369</xdr:rowOff>
    </xdr:to>
    <xdr:sp macro="" textlink="">
      <xdr:nvSpPr>
        <xdr:cNvPr id="19" name="Line 15">
          <a:extLst>
            <a:ext uri="{FF2B5EF4-FFF2-40B4-BE49-F238E27FC236}">
              <a16:creationId xmlns:a16="http://schemas.microsoft.com/office/drawing/2014/main" id="{00000000-0008-0000-0200-000013000000}"/>
            </a:ext>
          </a:extLst>
        </xdr:cNvPr>
        <xdr:cNvSpPr>
          <a:spLocks noChangeShapeType="1"/>
        </xdr:cNvSpPr>
      </xdr:nvSpPr>
      <xdr:spPr bwMode="auto">
        <a:xfrm>
          <a:off x="3975652" y="2020956"/>
          <a:ext cx="10535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8283</xdr:colOff>
      <xdr:row>10</xdr:row>
      <xdr:rowOff>124238</xdr:rowOff>
    </xdr:from>
    <xdr:to>
      <xdr:col>7</xdr:col>
      <xdr:colOff>513521</xdr:colOff>
      <xdr:row>11</xdr:row>
      <xdr:rowOff>240196</xdr:rowOff>
    </xdr:to>
    <xdr:sp macro="" textlink="">
      <xdr:nvSpPr>
        <xdr:cNvPr id="20" name="Line 15">
          <a:extLst>
            <a:ext uri="{FF2B5EF4-FFF2-40B4-BE49-F238E27FC236}">
              <a16:creationId xmlns:a16="http://schemas.microsoft.com/office/drawing/2014/main" id="{00000000-0008-0000-0200-000014000000}"/>
            </a:ext>
          </a:extLst>
        </xdr:cNvPr>
        <xdr:cNvSpPr>
          <a:spLocks noChangeShapeType="1"/>
        </xdr:cNvSpPr>
      </xdr:nvSpPr>
      <xdr:spPr bwMode="auto">
        <a:xfrm>
          <a:off x="3983935" y="2517912"/>
          <a:ext cx="1573695" cy="38100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853108</xdr:colOff>
      <xdr:row>9</xdr:row>
      <xdr:rowOff>0</xdr:rowOff>
    </xdr:from>
    <xdr:to>
      <xdr:col>7</xdr:col>
      <xdr:colOff>853108</xdr:colOff>
      <xdr:row>9</xdr:row>
      <xdr:rowOff>252000</xdr:rowOff>
    </xdr:to>
    <xdr:sp macro="" textlink="">
      <xdr:nvSpPr>
        <xdr:cNvPr id="21" name="Line 2">
          <a:extLst>
            <a:ext uri="{FF2B5EF4-FFF2-40B4-BE49-F238E27FC236}">
              <a16:creationId xmlns:a16="http://schemas.microsoft.com/office/drawing/2014/main" id="{00000000-0008-0000-0200-000015000000}"/>
            </a:ext>
          </a:extLst>
        </xdr:cNvPr>
        <xdr:cNvSpPr>
          <a:spLocks noChangeShapeType="1"/>
        </xdr:cNvSpPr>
      </xdr:nvSpPr>
      <xdr:spPr bwMode="auto">
        <a:xfrm flipV="1">
          <a:off x="5897217" y="2128630"/>
          <a:ext cx="0" cy="25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169332</xdr:colOff>
      <xdr:row>6</xdr:row>
      <xdr:rowOff>42334</xdr:rowOff>
    </xdr:from>
    <xdr:to>
      <xdr:col>16</xdr:col>
      <xdr:colOff>619125</xdr:colOff>
      <xdr:row>16</xdr:row>
      <xdr:rowOff>14654</xdr:rowOff>
    </xdr:to>
    <xdr:sp macro="" textlink="">
      <xdr:nvSpPr>
        <xdr:cNvPr id="7330" name="AutoShape 162">
          <a:extLst>
            <a:ext uri="{FF2B5EF4-FFF2-40B4-BE49-F238E27FC236}">
              <a16:creationId xmlns:a16="http://schemas.microsoft.com/office/drawing/2014/main" id="{00000000-0008-0000-0300-0000A21C0000}"/>
            </a:ext>
          </a:extLst>
        </xdr:cNvPr>
        <xdr:cNvSpPr>
          <a:spLocks noChangeArrowheads="1"/>
        </xdr:cNvSpPr>
      </xdr:nvSpPr>
      <xdr:spPr bwMode="auto">
        <a:xfrm>
          <a:off x="9160932" y="1404409"/>
          <a:ext cx="2859618" cy="1686820"/>
        </a:xfrm>
        <a:prstGeom prst="roundRect">
          <a:avLst/>
        </a:prstGeom>
        <a:solidFill>
          <a:schemeClr val="accent5">
            <a:lumMod val="50000"/>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wrap="square" lIns="27432" tIns="18288" rIns="0" bIns="18288" anchor="ctr" upright="1"/>
        <a:lstStyle/>
        <a:p>
          <a:pPr algn="l" rtl="0">
            <a:lnSpc>
              <a:spcPts val="1100"/>
            </a:lnSpc>
            <a:defRPr sz="1000"/>
          </a:pPr>
          <a:r>
            <a:rPr lang="ja-JP" altLang="en-US" sz="1100" b="0" i="0" u="none" strike="noStrike" baseline="0">
              <a:solidFill>
                <a:sysClr val="windowText" lastClr="000000"/>
              </a:solidFill>
              <a:latin typeface="HGPｺﾞｼｯｸE" panose="020B0900000000000000" pitchFamily="50" charset="-128"/>
              <a:ea typeface="HGPｺﾞｼｯｸE" panose="020B0900000000000000" pitchFamily="50" charset="-128"/>
            </a:rPr>
            <a:t>平均消費性向</a:t>
          </a:r>
          <a:r>
            <a:rPr lang="ja-JP" altLang="en-US" sz="1100" b="0" i="0" u="none" strike="noStrike" baseline="0">
              <a:solidFill>
                <a:sysClr val="windowText" lastClr="000000"/>
              </a:solidFill>
              <a:latin typeface="游ゴシック" panose="020B0400000000000000" pitchFamily="50" charset="-128"/>
              <a:ea typeface="游ゴシック" panose="020B0400000000000000" pitchFamily="50" charset="-128"/>
            </a:rPr>
            <a:t>は、</a:t>
          </a:r>
          <a:endParaRPr lang="en-US" altLang="ja-JP" sz="1100" b="0"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lnSpc>
              <a:spcPts val="1100"/>
            </a:lnSpc>
            <a:defRPr sz="1000"/>
          </a:pPr>
          <a:r>
            <a:rPr lang="ja-JP" altLang="en-US" sz="1100" b="0" i="0" u="none" strike="noStrike" baseline="0">
              <a:solidFill>
                <a:sysClr val="windowText" lastClr="000000"/>
              </a:solidFill>
              <a:latin typeface="游ゴシック" panose="020B0400000000000000" pitchFamily="50" charset="-128"/>
              <a:ea typeface="游ゴシック" panose="020B0400000000000000" pitchFamily="50" charset="-128"/>
            </a:rPr>
            <a:t>①産業連関表が令和２年の産業構造であり、</a:t>
          </a:r>
          <a:r>
            <a:rPr lang="ja-JP" altLang="en-US" sz="1100" b="1" i="0" u="sng" strike="noStrike" baseline="0">
              <a:solidFill>
                <a:sysClr val="windowText" lastClr="000000"/>
              </a:solidFill>
              <a:latin typeface="游ゴシック" panose="020B0400000000000000" pitchFamily="50" charset="-128"/>
              <a:ea typeface="游ゴシック" panose="020B0400000000000000" pitchFamily="50" charset="-128"/>
            </a:rPr>
            <a:t>令和２年の値を使うべき</a:t>
          </a:r>
          <a:endParaRPr lang="en-US" altLang="ja-JP" sz="1100" b="1" i="0" u="sng"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lnSpc>
              <a:spcPts val="1100"/>
            </a:lnSpc>
            <a:defRPr sz="1000"/>
          </a:pPr>
          <a:r>
            <a:rPr lang="ja-JP" altLang="en-US" sz="1100" b="0" i="0" u="none" strike="noStrike" baseline="0">
              <a:solidFill>
                <a:sysClr val="windowText" lastClr="000000"/>
              </a:solidFill>
              <a:latin typeface="游ゴシック" panose="020B0400000000000000" pitchFamily="50" charset="-128"/>
              <a:ea typeface="游ゴシック" panose="020B0400000000000000" pitchFamily="50" charset="-128"/>
            </a:rPr>
            <a:t>②構造は令和２年の構造だが直近年の状況を反映するため、</a:t>
          </a:r>
          <a:r>
            <a:rPr lang="ja-JP" altLang="en-US" sz="1100" b="1" i="0" u="sng" strike="noStrike" baseline="0">
              <a:solidFill>
                <a:sysClr val="windowText" lastClr="000000"/>
              </a:solidFill>
              <a:latin typeface="游ゴシック" panose="020B0400000000000000" pitchFamily="50" charset="-128"/>
              <a:ea typeface="游ゴシック" panose="020B0400000000000000" pitchFamily="50" charset="-128"/>
            </a:rPr>
            <a:t>直近年の値を使うべき</a:t>
          </a:r>
          <a:endParaRPr lang="en-US" altLang="ja-JP" sz="1100" b="1" i="0" u="sng"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lnSpc>
              <a:spcPts val="1100"/>
            </a:lnSpc>
            <a:defRPr sz="1000"/>
          </a:pPr>
          <a:r>
            <a:rPr lang="ja-JP" altLang="en-US" sz="1100" b="0" i="0" u="none" strike="noStrike" baseline="0">
              <a:solidFill>
                <a:sysClr val="windowText" lastClr="000000"/>
              </a:solidFill>
              <a:latin typeface="游ゴシック" panose="020B0400000000000000" pitchFamily="50" charset="-128"/>
              <a:ea typeface="游ゴシック" panose="020B0400000000000000" pitchFamily="50" charset="-128"/>
            </a:rPr>
            <a:t>という２つの考え方がある。</a:t>
          </a:r>
          <a:endParaRPr lang="en-US" altLang="ja-JP" sz="1100" b="0"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lnSpc>
              <a:spcPts val="1100"/>
            </a:lnSpc>
            <a:defRPr sz="1000"/>
          </a:pPr>
          <a:r>
            <a:rPr lang="ja-JP" altLang="en-US" sz="1100" b="0" i="0" u="none" strike="noStrike" baseline="0">
              <a:solidFill>
                <a:sysClr val="windowText" lastClr="000000"/>
              </a:solidFill>
              <a:latin typeface="游ゴシック" panose="020B0400000000000000" pitchFamily="50" charset="-128"/>
              <a:ea typeface="游ゴシック" panose="020B0400000000000000" pitchFamily="50" charset="-128"/>
            </a:rPr>
            <a:t>また、関東の値を使用する県もある。</a:t>
          </a:r>
        </a:p>
      </xdr:txBody>
    </xdr:sp>
    <xdr:clientData/>
  </xdr:twoCellAnchor>
  <xdr:twoCellAnchor>
    <xdr:from>
      <xdr:col>4</xdr:col>
      <xdr:colOff>285751</xdr:colOff>
      <xdr:row>6</xdr:row>
      <xdr:rowOff>84667</xdr:rowOff>
    </xdr:from>
    <xdr:to>
      <xdr:col>8</xdr:col>
      <xdr:colOff>709083</xdr:colOff>
      <xdr:row>9</xdr:row>
      <xdr:rowOff>21167</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bwMode="auto">
        <a:xfrm>
          <a:off x="3280834" y="1016000"/>
          <a:ext cx="2677582" cy="444500"/>
        </a:xfrm>
        <a:prstGeom prst="roundRect">
          <a:avLst/>
        </a:prstGeom>
        <a:solidFill>
          <a:schemeClr val="accent5">
            <a:lumMod val="50000"/>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lIns="18288" tIns="0" rIns="0" bIns="0" rtlCol="0" anchor="ctr" upright="1"/>
        <a:lstStyle/>
        <a:p>
          <a:pPr algn="ctr"/>
          <a:r>
            <a:rPr kumimoji="1" lang="ja-JP" altLang="en-US" sz="1100"/>
            <a:t>増加する需要額が</a:t>
          </a:r>
          <a:endParaRPr kumimoji="1" lang="en-US" altLang="ja-JP" sz="1100"/>
        </a:p>
        <a:p>
          <a:pPr algn="ctr"/>
          <a:r>
            <a:rPr kumimoji="1" lang="ja-JP" altLang="en-US" sz="1100">
              <a:solidFill>
                <a:srgbClr val="FF0000"/>
              </a:solidFill>
            </a:rPr>
            <a:t>　</a:t>
          </a:r>
          <a:r>
            <a:rPr kumimoji="1" lang="ja-JP" altLang="en-US" sz="1100" b="1" u="sng">
              <a:solidFill>
                <a:sysClr val="windowText" lastClr="000000"/>
              </a:solidFill>
            </a:rPr>
            <a:t>生産者価格</a:t>
          </a:r>
          <a:r>
            <a:rPr kumimoji="1" lang="ja-JP" altLang="en-US" sz="1100"/>
            <a:t>　</a:t>
          </a:r>
          <a:r>
            <a:rPr kumimoji="1" lang="en-US" altLang="ja-JP" sz="1100"/>
            <a:t>or</a:t>
          </a:r>
          <a:r>
            <a:rPr kumimoji="1" lang="ja-JP" altLang="en-US" sz="1100"/>
            <a:t>　</a:t>
          </a:r>
          <a:r>
            <a:rPr kumimoji="1" lang="ja-JP" altLang="en-US" sz="1100" b="1" u="sng">
              <a:solidFill>
                <a:sysClr val="windowText" lastClr="000000"/>
              </a:solidFill>
            </a:rPr>
            <a:t>購入者価格</a:t>
          </a:r>
          <a:r>
            <a:rPr kumimoji="1" lang="ja-JP" altLang="en-US" sz="1100"/>
            <a:t>　？</a:t>
          </a:r>
          <a:endParaRPr kumimoji="1" lang="en-US" altLang="ja-JP" sz="1100"/>
        </a:p>
        <a:p>
          <a:pPr algn="ctr"/>
          <a:endParaRPr kumimoji="1" lang="ja-JP" altLang="en-US" sz="1100"/>
        </a:p>
      </xdr:txBody>
    </xdr:sp>
    <xdr:clientData/>
  </xdr:twoCellAnchor>
  <xdr:twoCellAnchor>
    <xdr:from>
      <xdr:col>2</xdr:col>
      <xdr:colOff>462411</xdr:colOff>
      <xdr:row>13</xdr:row>
      <xdr:rowOff>151422</xdr:rowOff>
    </xdr:from>
    <xdr:to>
      <xdr:col>7</xdr:col>
      <xdr:colOff>3419</xdr:colOff>
      <xdr:row>17</xdr:row>
      <xdr:rowOff>4070</xdr:rowOff>
    </xdr:to>
    <xdr:sp macro="" textlink="">
      <xdr:nvSpPr>
        <xdr:cNvPr id="24" name="角丸四角形 23">
          <a:extLst>
            <a:ext uri="{FF2B5EF4-FFF2-40B4-BE49-F238E27FC236}">
              <a16:creationId xmlns:a16="http://schemas.microsoft.com/office/drawing/2014/main" id="{00000000-0008-0000-0300-000018000000}"/>
            </a:ext>
          </a:extLst>
        </xdr:cNvPr>
        <xdr:cNvSpPr/>
      </xdr:nvSpPr>
      <xdr:spPr bwMode="auto">
        <a:xfrm>
          <a:off x="1107180" y="2532672"/>
          <a:ext cx="3035951" cy="526725"/>
        </a:xfrm>
        <a:prstGeom prst="roundRect">
          <a:avLst/>
        </a:prstGeom>
        <a:solidFill>
          <a:schemeClr val="accent5">
            <a:lumMod val="50000"/>
            <a:alpha val="50000"/>
          </a:schemeClr>
        </a:solidFill>
        <a:ln>
          <a:no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ctr"/>
          <a:r>
            <a:rPr kumimoji="1" lang="ja-JP" altLang="en-US" sz="1100">
              <a:solidFill>
                <a:schemeClr val="bg1"/>
              </a:solidFill>
            </a:rPr>
            <a:t>増加する需要が</a:t>
          </a:r>
          <a:endParaRPr kumimoji="1" lang="en-US" altLang="ja-JP" sz="1100">
            <a:solidFill>
              <a:schemeClr val="bg1"/>
            </a:solidFill>
          </a:endParaRPr>
        </a:p>
        <a:p>
          <a:pPr algn="ctr"/>
          <a:r>
            <a:rPr kumimoji="1" lang="ja-JP" altLang="en-US" sz="1100" b="1" u="sng">
              <a:solidFill>
                <a:sysClr val="windowText" lastClr="000000"/>
              </a:solidFill>
            </a:rPr>
            <a:t>山梨県産品か判別できない</a:t>
          </a:r>
          <a:r>
            <a:rPr kumimoji="1" lang="ja-JP" altLang="en-US" sz="1100">
              <a:solidFill>
                <a:schemeClr val="bg1"/>
              </a:solidFill>
            </a:rPr>
            <a:t>　</a:t>
          </a:r>
          <a:r>
            <a:rPr kumimoji="1" lang="en-US" altLang="ja-JP" sz="1100">
              <a:solidFill>
                <a:schemeClr val="bg1"/>
              </a:solidFill>
            </a:rPr>
            <a:t>or</a:t>
          </a:r>
          <a:r>
            <a:rPr kumimoji="1" lang="ja-JP" altLang="en-US" sz="1100"/>
            <a:t>　</a:t>
          </a:r>
          <a:r>
            <a:rPr kumimoji="1" lang="ja-JP" altLang="en-US" sz="1100" b="1" u="sng">
              <a:solidFill>
                <a:sysClr val="windowText" lastClr="000000"/>
              </a:solidFill>
            </a:rPr>
            <a:t>判別できる</a:t>
          </a:r>
          <a:r>
            <a:rPr kumimoji="1" lang="ja-JP" altLang="en-US" sz="1100">
              <a:solidFill>
                <a:schemeClr val="bg1"/>
              </a:solidFill>
            </a:rPr>
            <a:t>　？</a:t>
          </a:r>
          <a:endParaRPr kumimoji="1" lang="en-US" altLang="ja-JP" sz="1100">
            <a:solidFill>
              <a:schemeClr val="bg1"/>
            </a:solidFill>
          </a:endParaRPr>
        </a:p>
        <a:p>
          <a:pPr algn="ctr"/>
          <a:endParaRPr kumimoji="1" lang="ja-JP" altLang="en-US" sz="1100"/>
        </a:p>
      </xdr:txBody>
    </xdr:sp>
    <xdr:clientData/>
  </xdr:twoCellAnchor>
  <xdr:twoCellAnchor>
    <xdr:from>
      <xdr:col>4</xdr:col>
      <xdr:colOff>212481</xdr:colOff>
      <xdr:row>9</xdr:row>
      <xdr:rowOff>21167</xdr:rowOff>
    </xdr:from>
    <xdr:to>
      <xdr:col>5</xdr:col>
      <xdr:colOff>275167</xdr:colOff>
      <xdr:row>13</xdr:row>
      <xdr:rowOff>109904</xdr:rowOff>
    </xdr:to>
    <xdr:cxnSp macro="">
      <xdr:nvCxnSpPr>
        <xdr:cNvPr id="8" name="直線矢印コネクタ 7">
          <a:extLst>
            <a:ext uri="{FF2B5EF4-FFF2-40B4-BE49-F238E27FC236}">
              <a16:creationId xmlns:a16="http://schemas.microsoft.com/office/drawing/2014/main" id="{00000000-0008-0000-0300-000008000000}"/>
            </a:ext>
          </a:extLst>
        </xdr:cNvPr>
        <xdr:cNvCxnSpPr/>
      </xdr:nvCxnSpPr>
      <xdr:spPr bwMode="auto">
        <a:xfrm flipH="1">
          <a:off x="2945423" y="1896859"/>
          <a:ext cx="399725" cy="594295"/>
        </a:xfrm>
        <a:prstGeom prst="straightConnector1">
          <a:avLst/>
        </a:prstGeom>
        <a:ln>
          <a:solidFill>
            <a:schemeClr val="accent5">
              <a:lumMod val="75000"/>
            </a:schemeClr>
          </a:solidFill>
          <a:headEnd type="none" w="med" len="med"/>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306916</xdr:colOff>
      <xdr:row>10</xdr:row>
      <xdr:rowOff>14408</xdr:rowOff>
    </xdr:from>
    <xdr:to>
      <xdr:col>5</xdr:col>
      <xdr:colOff>100541</xdr:colOff>
      <xdr:row>11</xdr:row>
      <xdr:rowOff>161192</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2241224" y="2058620"/>
          <a:ext cx="929298" cy="315303"/>
        </a:xfrm>
        <a:prstGeom prst="rect">
          <a:avLst/>
        </a:prstGeom>
        <a:ln w="12700">
          <a:solidFill>
            <a:schemeClr val="accent5">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100"/>
            <a:t>生産者価格</a:t>
          </a:r>
        </a:p>
      </xdr:txBody>
    </xdr:sp>
    <xdr:clientData/>
  </xdr:twoCellAnchor>
  <xdr:twoCellAnchor>
    <xdr:from>
      <xdr:col>8</xdr:col>
      <xdr:colOff>285750</xdr:colOff>
      <xdr:row>9</xdr:row>
      <xdr:rowOff>21167</xdr:rowOff>
    </xdr:from>
    <xdr:to>
      <xdr:col>12</xdr:col>
      <xdr:colOff>84666</xdr:colOff>
      <xdr:row>21</xdr:row>
      <xdr:rowOff>116417</xdr:rowOff>
    </xdr:to>
    <xdr:cxnSp macro="">
      <xdr:nvCxnSpPr>
        <xdr:cNvPr id="29" name="直線矢印コネクタ 28">
          <a:extLst>
            <a:ext uri="{FF2B5EF4-FFF2-40B4-BE49-F238E27FC236}">
              <a16:creationId xmlns:a16="http://schemas.microsoft.com/office/drawing/2014/main" id="{00000000-0008-0000-0300-00001D000000}"/>
            </a:ext>
          </a:extLst>
        </xdr:cNvPr>
        <xdr:cNvCxnSpPr/>
      </xdr:nvCxnSpPr>
      <xdr:spPr bwMode="auto">
        <a:xfrm>
          <a:off x="6318250" y="1259417"/>
          <a:ext cx="3566583" cy="1788583"/>
        </a:xfrm>
        <a:prstGeom prst="straightConnector1">
          <a:avLst/>
        </a:prstGeom>
        <a:ln>
          <a:solidFill>
            <a:schemeClr val="accent5">
              <a:lumMod val="75000"/>
            </a:schemeClr>
          </a:solidFill>
          <a:headEnd type="none" w="med" len="med"/>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419100</xdr:colOff>
      <xdr:row>12</xdr:row>
      <xdr:rowOff>1</xdr:rowOff>
    </xdr:from>
    <xdr:to>
      <xdr:col>10</xdr:col>
      <xdr:colOff>931334</xdr:colOff>
      <xdr:row>15</xdr:row>
      <xdr:rowOff>89297</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5479256" y="2381251"/>
          <a:ext cx="1792156" cy="595312"/>
        </a:xfrm>
        <a:prstGeom prst="rect">
          <a:avLst/>
        </a:prstGeom>
        <a:solidFill>
          <a:schemeClr val="lt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購入者価格</a:t>
          </a:r>
          <a:endParaRPr kumimoji="1" lang="en-US" altLang="ja-JP" sz="800"/>
        </a:p>
        <a:p>
          <a:pPr algn="ctr"/>
          <a:r>
            <a:rPr kumimoji="1" lang="ja-JP" altLang="en-US" sz="1100"/>
            <a:t>（</a:t>
          </a:r>
          <a:r>
            <a:rPr kumimoji="1" lang="en-US" altLang="ja-JP" sz="1100"/>
            <a:t>※</a:t>
          </a:r>
          <a:r>
            <a:rPr kumimoji="1" lang="ja-JP" altLang="en-US" sz="1100"/>
            <a:t>生産者価格に変換）</a:t>
          </a:r>
        </a:p>
      </xdr:txBody>
    </xdr:sp>
    <xdr:clientData/>
  </xdr:twoCellAnchor>
  <xdr:twoCellAnchor>
    <xdr:from>
      <xdr:col>3</xdr:col>
      <xdr:colOff>285750</xdr:colOff>
      <xdr:row>17</xdr:row>
      <xdr:rowOff>74084</xdr:rowOff>
    </xdr:from>
    <xdr:to>
      <xdr:col>3</xdr:col>
      <xdr:colOff>285750</xdr:colOff>
      <xdr:row>22</xdr:row>
      <xdr:rowOff>148166</xdr:rowOff>
    </xdr:to>
    <xdr:cxnSp macro="">
      <xdr:nvCxnSpPr>
        <xdr:cNvPr id="34" name="直線矢印コネクタ 33">
          <a:extLst>
            <a:ext uri="{FF2B5EF4-FFF2-40B4-BE49-F238E27FC236}">
              <a16:creationId xmlns:a16="http://schemas.microsoft.com/office/drawing/2014/main" id="{00000000-0008-0000-0300-000022000000}"/>
            </a:ext>
          </a:extLst>
        </xdr:cNvPr>
        <xdr:cNvCxnSpPr/>
      </xdr:nvCxnSpPr>
      <xdr:spPr bwMode="auto">
        <a:xfrm>
          <a:off x="2476500" y="2698751"/>
          <a:ext cx="0" cy="751415"/>
        </a:xfrm>
        <a:prstGeom prst="straightConnector1">
          <a:avLst/>
        </a:prstGeom>
        <a:ln>
          <a:solidFill>
            <a:schemeClr val="accent5">
              <a:lumMod val="75000"/>
            </a:schemeClr>
          </a:solidFill>
          <a:headEnd type="none" w="med" len="med"/>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42333</xdr:colOff>
      <xdr:row>17</xdr:row>
      <xdr:rowOff>95250</xdr:rowOff>
    </xdr:from>
    <xdr:to>
      <xdr:col>7</xdr:col>
      <xdr:colOff>381000</xdr:colOff>
      <xdr:row>22</xdr:row>
      <xdr:rowOff>169333</xdr:rowOff>
    </xdr:to>
    <xdr:cxnSp macro="">
      <xdr:nvCxnSpPr>
        <xdr:cNvPr id="37" name="直線矢印コネクタ 36">
          <a:extLst>
            <a:ext uri="{FF2B5EF4-FFF2-40B4-BE49-F238E27FC236}">
              <a16:creationId xmlns:a16="http://schemas.microsoft.com/office/drawing/2014/main" id="{00000000-0008-0000-0300-000025000000}"/>
            </a:ext>
          </a:extLst>
        </xdr:cNvPr>
        <xdr:cNvCxnSpPr/>
      </xdr:nvCxnSpPr>
      <xdr:spPr bwMode="auto">
        <a:xfrm>
          <a:off x="4508500" y="2518833"/>
          <a:ext cx="1058333" cy="751417"/>
        </a:xfrm>
        <a:prstGeom prst="straightConnector1">
          <a:avLst/>
        </a:prstGeom>
        <a:ln>
          <a:solidFill>
            <a:schemeClr val="accent5">
              <a:lumMod val="75000"/>
            </a:schemeClr>
          </a:solidFill>
          <a:headEnd type="none" w="med" len="med"/>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74084</xdr:colOff>
      <xdr:row>19</xdr:row>
      <xdr:rowOff>99483</xdr:rowOff>
    </xdr:from>
    <xdr:to>
      <xdr:col>5</xdr:col>
      <xdr:colOff>127000</xdr:colOff>
      <xdr:row>21</xdr:row>
      <xdr:rowOff>31751</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2264834" y="2893483"/>
          <a:ext cx="1195916" cy="270935"/>
        </a:xfrm>
        <a:prstGeom prst="rect">
          <a:avLst/>
        </a:prstGeom>
        <a:solidFill>
          <a:schemeClr val="lt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判別できない</a:t>
          </a:r>
        </a:p>
      </xdr:txBody>
    </xdr:sp>
    <xdr:clientData/>
  </xdr:twoCellAnchor>
  <xdr:twoCellAnchor>
    <xdr:from>
      <xdr:col>6</xdr:col>
      <xdr:colOff>10583</xdr:colOff>
      <xdr:row>19</xdr:row>
      <xdr:rowOff>88900</xdr:rowOff>
    </xdr:from>
    <xdr:to>
      <xdr:col>7</xdr:col>
      <xdr:colOff>624417</xdr:colOff>
      <xdr:row>21</xdr:row>
      <xdr:rowOff>21168</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4095750" y="2882900"/>
          <a:ext cx="931334" cy="270935"/>
        </a:xfrm>
        <a:prstGeom prst="rect">
          <a:avLst/>
        </a:prstGeom>
        <a:solidFill>
          <a:schemeClr val="lt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判別できる</a:t>
          </a:r>
        </a:p>
      </xdr:txBody>
    </xdr:sp>
    <xdr:clientData/>
  </xdr:twoCellAnchor>
  <xdr:twoCellAnchor>
    <xdr:from>
      <xdr:col>3</xdr:col>
      <xdr:colOff>211667</xdr:colOff>
      <xdr:row>62</xdr:row>
      <xdr:rowOff>111129</xdr:rowOff>
    </xdr:from>
    <xdr:to>
      <xdr:col>11</xdr:col>
      <xdr:colOff>590553</xdr:colOff>
      <xdr:row>75</xdr:row>
      <xdr:rowOff>57153</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2208107" y="10763889"/>
          <a:ext cx="6154846" cy="2018664"/>
          <a:chOff x="2395089" y="10090403"/>
          <a:chExt cx="5925363" cy="2041525"/>
        </a:xfrm>
      </xdr:grpSpPr>
      <xdr:sp macro="" textlink="">
        <xdr:nvSpPr>
          <xdr:cNvPr id="4" name="屈折矢印 3">
            <a:extLst>
              <a:ext uri="{FF2B5EF4-FFF2-40B4-BE49-F238E27FC236}">
                <a16:creationId xmlns:a16="http://schemas.microsoft.com/office/drawing/2014/main" id="{00000000-0008-0000-0300-000004000000}"/>
              </a:ext>
            </a:extLst>
          </xdr:cNvPr>
          <xdr:cNvSpPr/>
        </xdr:nvSpPr>
        <xdr:spPr bwMode="auto">
          <a:xfrm rot="16200000" flipH="1">
            <a:off x="4973637" y="8785113"/>
            <a:ext cx="2041525" cy="4652105"/>
          </a:xfrm>
          <a:prstGeom prst="bentUpArrow">
            <a:avLst>
              <a:gd name="adj1" fmla="val 13985"/>
              <a:gd name="adj2" fmla="val 19493"/>
              <a:gd name="adj3" fmla="val 0"/>
            </a:avLst>
          </a:prstGeom>
          <a:solidFill>
            <a:schemeClr val="accent5">
              <a:lumMod val="75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5" name="屈折矢印 4">
            <a:extLst>
              <a:ext uri="{FF2B5EF4-FFF2-40B4-BE49-F238E27FC236}">
                <a16:creationId xmlns:a16="http://schemas.microsoft.com/office/drawing/2014/main" id="{00000000-0008-0000-0300-000005000000}"/>
              </a:ext>
            </a:extLst>
          </xdr:cNvPr>
          <xdr:cNvSpPr/>
        </xdr:nvSpPr>
        <xdr:spPr bwMode="auto">
          <a:xfrm>
            <a:off x="3678927" y="10115763"/>
            <a:ext cx="1450730" cy="727669"/>
          </a:xfrm>
          <a:prstGeom prst="bentUpArrow">
            <a:avLst/>
          </a:prstGeom>
          <a:solidFill>
            <a:schemeClr val="accent5">
              <a:lumMod val="75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7" name="屈折矢印 16">
            <a:extLst>
              <a:ext uri="{FF2B5EF4-FFF2-40B4-BE49-F238E27FC236}">
                <a16:creationId xmlns:a16="http://schemas.microsoft.com/office/drawing/2014/main" id="{00000000-0008-0000-0300-000011000000}"/>
              </a:ext>
            </a:extLst>
          </xdr:cNvPr>
          <xdr:cNvSpPr/>
        </xdr:nvSpPr>
        <xdr:spPr bwMode="auto">
          <a:xfrm flipH="1">
            <a:off x="2395089" y="10115759"/>
            <a:ext cx="1848011" cy="727668"/>
          </a:xfrm>
          <a:prstGeom prst="bentUpArrow">
            <a:avLst/>
          </a:prstGeom>
          <a:solidFill>
            <a:schemeClr val="accent5">
              <a:lumMod val="75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3467262" y="10822565"/>
            <a:ext cx="216000" cy="1052792"/>
          </a:xfrm>
          <a:prstGeom prst="rect">
            <a:avLst/>
          </a:prstGeom>
          <a:solidFill>
            <a:schemeClr val="accent5">
              <a:lumMod val="75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7</xdr:col>
      <xdr:colOff>109171</xdr:colOff>
      <xdr:row>70</xdr:row>
      <xdr:rowOff>1465</xdr:rowOff>
    </xdr:from>
    <xdr:to>
      <xdr:col>10</xdr:col>
      <xdr:colOff>1147396</xdr:colOff>
      <xdr:row>76</xdr:row>
      <xdr:rowOff>98180</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4497998" y="11211657"/>
          <a:ext cx="3163033" cy="1115158"/>
        </a:xfrm>
        <a:prstGeom prst="rect">
          <a:avLst/>
        </a:prstGeom>
        <a:solidFill>
          <a:schemeClr val="bg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変換した生産者価格を</a:t>
          </a:r>
          <a:endParaRPr kumimoji="1" lang="en-US" altLang="ja-JP" sz="1100"/>
        </a:p>
        <a:p>
          <a:pPr algn="ctr"/>
          <a:r>
            <a:rPr kumimoji="1" lang="ja-JP" altLang="en-US" sz="1100"/>
            <a:t>部門ごとにそれぞれ「表①－１」へ転記する</a:t>
          </a:r>
          <a:endParaRPr kumimoji="1" lang="en-US" altLang="ja-JP" sz="1100"/>
        </a:p>
        <a:p>
          <a:pPr algn="ctr"/>
          <a:endParaRPr kumimoji="1" lang="en-US" altLang="ja-JP" sz="1100"/>
        </a:p>
        <a:p>
          <a:pPr algn="l"/>
          <a:r>
            <a:rPr kumimoji="1" lang="ja-JP" altLang="en-US" sz="1100"/>
            <a:t>　山梨県産品か判別できない場合・・・</a:t>
          </a:r>
          <a:r>
            <a:rPr kumimoji="1" lang="en-US" altLang="ja-JP" sz="1100"/>
            <a:t>D</a:t>
          </a:r>
          <a:r>
            <a:rPr kumimoji="1" lang="ja-JP" altLang="en-US" sz="1100"/>
            <a:t>列</a:t>
          </a:r>
          <a:endParaRPr kumimoji="1" lang="en-US" altLang="ja-JP" sz="1100"/>
        </a:p>
        <a:p>
          <a:pPr algn="l"/>
          <a:r>
            <a:rPr kumimoji="1" lang="ja-JP" altLang="en-US" sz="1100">
              <a:solidFill>
                <a:schemeClr val="bg1"/>
              </a:solidFill>
            </a:rPr>
            <a:t>　山梨県産品か</a:t>
          </a:r>
          <a:r>
            <a:rPr kumimoji="1" lang="ja-JP" altLang="en-US" sz="1100"/>
            <a:t>判別できる場合</a:t>
          </a:r>
          <a:r>
            <a:rPr kumimoji="1" lang="ja-JP" altLang="en-US" sz="1100">
              <a:solidFill>
                <a:schemeClr val="bg1"/>
              </a:solidFill>
            </a:rPr>
            <a:t>合</a:t>
          </a:r>
          <a:r>
            <a:rPr kumimoji="1" lang="ja-JP" altLang="en-US" sz="1100"/>
            <a:t>・・・</a:t>
          </a:r>
          <a:r>
            <a:rPr kumimoji="1" lang="en-US" altLang="ja-JP" sz="1100"/>
            <a:t>H</a:t>
          </a:r>
          <a:r>
            <a:rPr kumimoji="1" lang="ja-JP" altLang="en-US" sz="1100"/>
            <a:t>列</a:t>
          </a:r>
        </a:p>
      </xdr:txBody>
    </xdr:sp>
    <xdr:clientData/>
  </xdr:twoCellAnchor>
  <xdr:twoCellAnchor>
    <xdr:from>
      <xdr:col>2</xdr:col>
      <xdr:colOff>489194</xdr:colOff>
      <xdr:row>64</xdr:row>
      <xdr:rowOff>149958</xdr:rowOff>
    </xdr:from>
    <xdr:to>
      <xdr:col>3</xdr:col>
      <xdr:colOff>389710</xdr:colOff>
      <xdr:row>66</xdr:row>
      <xdr:rowOff>118861</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383079" y="10436958"/>
          <a:ext cx="1190054" cy="276634"/>
        </a:xfrm>
        <a:prstGeom prst="rect">
          <a:avLst/>
        </a:prstGeom>
        <a:solidFill>
          <a:schemeClr val="lt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判別できない</a:t>
          </a:r>
        </a:p>
      </xdr:txBody>
    </xdr:sp>
    <xdr:clientData/>
  </xdr:twoCellAnchor>
  <xdr:twoCellAnchor>
    <xdr:from>
      <xdr:col>7</xdr:col>
      <xdr:colOff>550252</xdr:colOff>
      <xdr:row>64</xdr:row>
      <xdr:rowOff>104042</xdr:rowOff>
    </xdr:from>
    <xdr:to>
      <xdr:col>8</xdr:col>
      <xdr:colOff>630686</xdr:colOff>
      <xdr:row>66</xdr:row>
      <xdr:rowOff>74410</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4939079" y="10391042"/>
          <a:ext cx="930357" cy="278099"/>
        </a:xfrm>
        <a:prstGeom prst="rect">
          <a:avLst/>
        </a:prstGeom>
        <a:solidFill>
          <a:schemeClr val="lt1"/>
        </a:solidFill>
        <a:ln w="12700"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判別できる</a:t>
          </a:r>
        </a:p>
      </xdr:txBody>
    </xdr:sp>
    <xdr:clientData/>
  </xdr:twoCellAnchor>
  <xdr:twoCellAnchor>
    <xdr:from>
      <xdr:col>8</xdr:col>
      <xdr:colOff>29765</xdr:colOff>
      <xdr:row>4</xdr:row>
      <xdr:rowOff>119063</xdr:rowOff>
    </xdr:from>
    <xdr:to>
      <xdr:col>11</xdr:col>
      <xdr:colOff>128984</xdr:colOff>
      <xdr:row>9</xdr:row>
      <xdr:rowOff>29766</xdr:rowOff>
    </xdr:to>
    <xdr:sp macro="" textlink="">
      <xdr:nvSpPr>
        <xdr:cNvPr id="13" name="円弧 12">
          <a:extLst>
            <a:ext uri="{FF2B5EF4-FFF2-40B4-BE49-F238E27FC236}">
              <a16:creationId xmlns:a16="http://schemas.microsoft.com/office/drawing/2014/main" id="{00000000-0008-0000-0300-00000D000000}"/>
            </a:ext>
          </a:extLst>
        </xdr:cNvPr>
        <xdr:cNvSpPr/>
      </xdr:nvSpPr>
      <xdr:spPr bwMode="auto">
        <a:xfrm>
          <a:off x="5089921" y="902891"/>
          <a:ext cx="2599532" cy="1002109"/>
        </a:xfrm>
        <a:prstGeom prst="arc">
          <a:avLst>
            <a:gd name="adj1" fmla="val 11106559"/>
            <a:gd name="adj2" fmla="val 0"/>
          </a:avLst>
        </a:prstGeom>
        <a:ln>
          <a:solidFill>
            <a:schemeClr val="accent5">
              <a:lumMod val="75000"/>
            </a:schemeClr>
          </a:solidFill>
          <a:headEnd type="none" w="med" len="med"/>
          <a:tailEnd type="triangle" w="med" len="med"/>
        </a:ln>
      </xdr:spPr>
      <xdr:style>
        <a:lnRef idx="2">
          <a:schemeClr val="accent5"/>
        </a:lnRef>
        <a:fillRef idx="0">
          <a:schemeClr val="accent5"/>
        </a:fillRef>
        <a:effectRef idx="1">
          <a:schemeClr val="accent5"/>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8</xdr:col>
      <xdr:colOff>396874</xdr:colOff>
      <xdr:row>2</xdr:row>
      <xdr:rowOff>168672</xdr:rowOff>
    </xdr:from>
    <xdr:to>
      <xdr:col>10</xdr:col>
      <xdr:colOff>952499</xdr:colOff>
      <xdr:row>4</xdr:row>
      <xdr:rowOff>317500</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5457030" y="565547"/>
          <a:ext cx="1835547" cy="535781"/>
        </a:xfrm>
        <a:prstGeom prst="rect">
          <a:avLst/>
        </a:prstGeom>
        <a:ln w="12700">
          <a:solidFill>
            <a:schemeClr val="accent5">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ctr"/>
        <a:lstStyle/>
        <a:p>
          <a:pPr algn="ctr"/>
          <a:r>
            <a:rPr kumimoji="1" lang="ja-JP" altLang="en-US" sz="1100"/>
            <a:t>雇用者所得（直接効果分）</a:t>
          </a:r>
          <a:endParaRPr kumimoji="1" lang="en-US" altLang="ja-JP" sz="1100"/>
        </a:p>
        <a:p>
          <a:pPr algn="ctr"/>
          <a:r>
            <a:rPr kumimoji="1" lang="ja-JP" altLang="en-US" sz="1100"/>
            <a:t>はこちらへ記入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76200</xdr:colOff>
      <xdr:row>6</xdr:row>
      <xdr:rowOff>38100</xdr:rowOff>
    </xdr:from>
    <xdr:to>
      <xdr:col>5</xdr:col>
      <xdr:colOff>76200</xdr:colOff>
      <xdr:row>7</xdr:row>
      <xdr:rowOff>361950</xdr:rowOff>
    </xdr:to>
    <xdr:sp macro="" textlink="">
      <xdr:nvSpPr>
        <xdr:cNvPr id="167953" name="Line 12">
          <a:extLst>
            <a:ext uri="{FF2B5EF4-FFF2-40B4-BE49-F238E27FC236}">
              <a16:creationId xmlns:a16="http://schemas.microsoft.com/office/drawing/2014/main" id="{00000000-0008-0000-0500-000011900200}"/>
            </a:ext>
          </a:extLst>
        </xdr:cNvPr>
        <xdr:cNvSpPr>
          <a:spLocks noChangeShapeType="1"/>
        </xdr:cNvSpPr>
      </xdr:nvSpPr>
      <xdr:spPr bwMode="auto">
        <a:xfrm flipV="1">
          <a:off x="3124200" y="1190625"/>
          <a:ext cx="257175" cy="476250"/>
        </a:xfrm>
        <a:prstGeom prst="line">
          <a:avLst/>
        </a:prstGeom>
        <a:ln>
          <a:headEnd/>
          <a:tailEnd type="triangle" w="med" len="med"/>
        </a:ln>
      </xdr:spPr>
      <xdr:style>
        <a:lnRef idx="2">
          <a:schemeClr val="dk1"/>
        </a:lnRef>
        <a:fillRef idx="0">
          <a:schemeClr val="dk1"/>
        </a:fillRef>
        <a:effectRef idx="1">
          <a:schemeClr val="dk1"/>
        </a:effectRef>
        <a:fontRef idx="minor">
          <a:schemeClr val="tx1"/>
        </a:fontRef>
      </xdr:style>
    </xdr:sp>
    <xdr:clientData/>
  </xdr:twoCellAnchor>
  <xdr:twoCellAnchor>
    <xdr:from>
      <xdr:col>6</xdr:col>
      <xdr:colOff>257175</xdr:colOff>
      <xdr:row>6</xdr:row>
      <xdr:rowOff>28575</xdr:rowOff>
    </xdr:from>
    <xdr:to>
      <xdr:col>6</xdr:col>
      <xdr:colOff>314325</xdr:colOff>
      <xdr:row>7</xdr:row>
      <xdr:rowOff>104775</xdr:rowOff>
    </xdr:to>
    <xdr:sp macro="" textlink="">
      <xdr:nvSpPr>
        <xdr:cNvPr id="167954" name="Line 15">
          <a:extLst>
            <a:ext uri="{FF2B5EF4-FFF2-40B4-BE49-F238E27FC236}">
              <a16:creationId xmlns:a16="http://schemas.microsoft.com/office/drawing/2014/main" id="{00000000-0008-0000-0500-000012900200}"/>
            </a:ext>
          </a:extLst>
        </xdr:cNvPr>
        <xdr:cNvSpPr>
          <a:spLocks noChangeShapeType="1"/>
        </xdr:cNvSpPr>
      </xdr:nvSpPr>
      <xdr:spPr bwMode="auto">
        <a:xfrm>
          <a:off x="3771900" y="1181100"/>
          <a:ext cx="57150" cy="228600"/>
        </a:xfrm>
        <a:prstGeom prst="line">
          <a:avLst/>
        </a:prstGeom>
        <a:ln>
          <a:headEnd/>
          <a:tailEnd type="triangle" w="med" len="med"/>
        </a:ln>
      </xdr:spPr>
      <xdr:style>
        <a:lnRef idx="2">
          <a:schemeClr val="dk1"/>
        </a:lnRef>
        <a:fillRef idx="0">
          <a:schemeClr val="dk1"/>
        </a:fillRef>
        <a:effectRef idx="1">
          <a:schemeClr val="dk1"/>
        </a:effectRef>
        <a:fontRef idx="minor">
          <a:schemeClr val="tx1"/>
        </a:fontRef>
      </xdr:style>
    </xdr:sp>
    <xdr:clientData/>
  </xdr:twoCellAnchor>
  <xdr:twoCellAnchor>
    <xdr:from>
      <xdr:col>10</xdr:col>
      <xdr:colOff>361950</xdr:colOff>
      <xdr:row>45</xdr:row>
      <xdr:rowOff>190500</xdr:rowOff>
    </xdr:from>
    <xdr:to>
      <xdr:col>52</xdr:col>
      <xdr:colOff>628650</xdr:colOff>
      <xdr:row>48</xdr:row>
      <xdr:rowOff>114300</xdr:rowOff>
    </xdr:to>
    <xdr:sp macro="" textlink="">
      <xdr:nvSpPr>
        <xdr:cNvPr id="2" name="U ターン矢印 1">
          <a:extLst>
            <a:ext uri="{FF2B5EF4-FFF2-40B4-BE49-F238E27FC236}">
              <a16:creationId xmlns:a16="http://schemas.microsoft.com/office/drawing/2014/main" id="{00000000-0008-0000-0500-000002000000}"/>
            </a:ext>
          </a:extLst>
        </xdr:cNvPr>
        <xdr:cNvSpPr/>
      </xdr:nvSpPr>
      <xdr:spPr bwMode="auto">
        <a:xfrm rot="10800000" flipH="1">
          <a:off x="5867400" y="7667625"/>
          <a:ext cx="29556075" cy="428625"/>
        </a:xfrm>
        <a:prstGeom prst="uturnArrow">
          <a:avLst/>
        </a:prstGeom>
        <a:solidFill>
          <a:schemeClr val="accent5"/>
        </a:solidFill>
        <a:ln>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1228724</xdr:colOff>
      <xdr:row>48</xdr:row>
      <xdr:rowOff>66675</xdr:rowOff>
    </xdr:from>
    <xdr:to>
      <xdr:col>1</xdr:col>
      <xdr:colOff>2000249</xdr:colOff>
      <xdr:row>55</xdr:row>
      <xdr:rowOff>66675</xdr:rowOff>
    </xdr:to>
    <xdr:sp macro="" textlink="">
      <xdr:nvSpPr>
        <xdr:cNvPr id="5326" name="Line 3">
          <a:extLst>
            <a:ext uri="{FF2B5EF4-FFF2-40B4-BE49-F238E27FC236}">
              <a16:creationId xmlns:a16="http://schemas.microsoft.com/office/drawing/2014/main" id="{00000000-0008-0000-0600-0000CE140000}"/>
            </a:ext>
          </a:extLst>
        </xdr:cNvPr>
        <xdr:cNvSpPr>
          <a:spLocks noChangeShapeType="1"/>
        </xdr:cNvSpPr>
      </xdr:nvSpPr>
      <xdr:spPr bwMode="auto">
        <a:xfrm flipV="1">
          <a:off x="1447799" y="8239125"/>
          <a:ext cx="771525" cy="1181100"/>
        </a:xfrm>
        <a:prstGeom prst="line">
          <a:avLst/>
        </a:prstGeom>
        <a:ln>
          <a:prstDash val="dash"/>
          <a:headEnd type="none" w="med" len="med"/>
          <a:tailEnd type="arrow" w="med" len="med"/>
        </a:ln>
      </xdr:spPr>
      <xdr:style>
        <a:lnRef idx="2">
          <a:schemeClr val="dk1"/>
        </a:lnRef>
        <a:fillRef idx="0">
          <a:schemeClr val="dk1"/>
        </a:fillRef>
        <a:effectRef idx="1">
          <a:schemeClr val="dk1"/>
        </a:effectRef>
        <a:fontRef idx="minor">
          <a:schemeClr val="tx1"/>
        </a:fontRef>
      </xdr:style>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9526</xdr:colOff>
      <xdr:row>6</xdr:row>
      <xdr:rowOff>133350</xdr:rowOff>
    </xdr:from>
    <xdr:to>
      <xdr:col>10</xdr:col>
      <xdr:colOff>133351</xdr:colOff>
      <xdr:row>43</xdr:row>
      <xdr:rowOff>171450</xdr:rowOff>
    </xdr:to>
    <xdr:sp macro="" textlink="">
      <xdr:nvSpPr>
        <xdr:cNvPr id="5" name="屈折矢印 4">
          <a:extLst>
            <a:ext uri="{FF2B5EF4-FFF2-40B4-BE49-F238E27FC236}">
              <a16:creationId xmlns:a16="http://schemas.microsoft.com/office/drawing/2014/main" id="{00000000-0008-0000-0700-000005000000}"/>
            </a:ext>
          </a:extLst>
        </xdr:cNvPr>
        <xdr:cNvSpPr/>
      </xdr:nvSpPr>
      <xdr:spPr bwMode="auto">
        <a:xfrm>
          <a:off x="6067426" y="1800225"/>
          <a:ext cx="381000" cy="8848725"/>
        </a:xfrm>
        <a:prstGeom prst="bentUpArrow">
          <a:avLst>
            <a:gd name="adj1" fmla="val 25000"/>
            <a:gd name="adj2" fmla="val 1562"/>
            <a:gd name="adj3" fmla="val 0"/>
          </a:avLst>
        </a:prstGeom>
        <a:solidFill>
          <a:schemeClr val="accent5">
            <a:lumMod val="60000"/>
            <a:lumOff val="40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76200</xdr:colOff>
      <xdr:row>6</xdr:row>
      <xdr:rowOff>47625</xdr:rowOff>
    </xdr:from>
    <xdr:to>
      <xdr:col>11</xdr:col>
      <xdr:colOff>47625</xdr:colOff>
      <xdr:row>6</xdr:row>
      <xdr:rowOff>209550</xdr:rowOff>
    </xdr:to>
    <xdr:sp macro="" textlink="">
      <xdr:nvSpPr>
        <xdr:cNvPr id="6" name="右矢印 5">
          <a:extLst>
            <a:ext uri="{FF2B5EF4-FFF2-40B4-BE49-F238E27FC236}">
              <a16:creationId xmlns:a16="http://schemas.microsoft.com/office/drawing/2014/main" id="{00000000-0008-0000-0700-000006000000}"/>
            </a:ext>
          </a:extLst>
        </xdr:cNvPr>
        <xdr:cNvSpPr/>
      </xdr:nvSpPr>
      <xdr:spPr bwMode="auto">
        <a:xfrm>
          <a:off x="6391275" y="1714500"/>
          <a:ext cx="333375" cy="161925"/>
        </a:xfrm>
        <a:prstGeom prst="rightArrow">
          <a:avLst/>
        </a:prstGeom>
        <a:solidFill>
          <a:schemeClr val="accent5">
            <a:lumMod val="60000"/>
            <a:lumOff val="40000"/>
          </a:schemeClr>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323850</xdr:colOff>
      <xdr:row>12</xdr:row>
      <xdr:rowOff>38100</xdr:rowOff>
    </xdr:from>
    <xdr:to>
      <xdr:col>12</xdr:col>
      <xdr:colOff>295275</xdr:colOff>
      <xdr:row>13</xdr:row>
      <xdr:rowOff>95249</xdr:rowOff>
    </xdr:to>
    <xdr:sp macro="" textlink="">
      <xdr:nvSpPr>
        <xdr:cNvPr id="4" name="メモ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bwMode="auto">
        <a:xfrm>
          <a:off x="6734175" y="3200400"/>
          <a:ext cx="1066800" cy="295274"/>
        </a:xfrm>
        <a:prstGeom prst="foldedCorner">
          <a:avLst/>
        </a:prstGeom>
        <a:solidFill>
          <a:srgbClr val="FFFF00"/>
        </a:solidFill>
        <a:ln>
          <a:headEnd type="none" w="med" len="med"/>
          <a:tailEnd type="none" w="med" len="med"/>
        </a:ln>
      </xdr:spPr>
      <xdr:style>
        <a:lnRef idx="1">
          <a:schemeClr val="dk1"/>
        </a:lnRef>
        <a:fillRef idx="2">
          <a:schemeClr val="dk1"/>
        </a:fillRef>
        <a:effectRef idx="1">
          <a:schemeClr val="dk1"/>
        </a:effectRef>
        <a:fontRef idx="minor">
          <a:schemeClr val="dk1"/>
        </a:fontRef>
      </xdr:style>
      <xdr:txBody>
        <a:bodyPr vertOverflow="clip" horzOverflow="clip" wrap="square" lIns="0" tIns="36000" rIns="0" bIns="0" rtlCol="0" anchor="ctr" upright="1"/>
        <a:lstStyle/>
        <a:p>
          <a:pPr algn="ctr"/>
          <a:r>
            <a:rPr kumimoji="1" lang="en-US" altLang="ja-JP" sz="1100" b="1">
              <a:solidFill>
                <a:sysClr val="windowText" lastClr="000000"/>
              </a:solidFill>
              <a:latin typeface="+mj-ea"/>
              <a:ea typeface="+mj-ea"/>
            </a:rPr>
            <a:t>Ⅱ</a:t>
          </a:r>
          <a:r>
            <a:rPr kumimoji="1" lang="ja-JP" altLang="en-US" sz="1100" b="1">
              <a:solidFill>
                <a:sysClr val="windowText" lastClr="000000"/>
              </a:solidFill>
              <a:latin typeface="+mj-ea"/>
              <a:ea typeface="+mj-ea"/>
            </a:rPr>
            <a:t>　入力シート</a:t>
          </a:r>
        </a:p>
      </xdr:txBody>
    </xdr:sp>
    <xdr:clientData/>
  </xdr:twoCellAnchor>
  <xdr:twoCellAnchor>
    <xdr:from>
      <xdr:col>11</xdr:col>
      <xdr:colOff>247652</xdr:colOff>
      <xdr:row>7</xdr:row>
      <xdr:rowOff>38099</xdr:rowOff>
    </xdr:from>
    <xdr:to>
      <xdr:col>11</xdr:col>
      <xdr:colOff>495302</xdr:colOff>
      <xdr:row>9</xdr:row>
      <xdr:rowOff>142874</xdr:rowOff>
    </xdr:to>
    <xdr:sp macro="" textlink="">
      <xdr:nvSpPr>
        <xdr:cNvPr id="2" name="右矢印 1">
          <a:extLst>
            <a:ext uri="{FF2B5EF4-FFF2-40B4-BE49-F238E27FC236}">
              <a16:creationId xmlns:a16="http://schemas.microsoft.com/office/drawing/2014/main" id="{00000000-0008-0000-0700-000002000000}"/>
            </a:ext>
          </a:extLst>
        </xdr:cNvPr>
        <xdr:cNvSpPr/>
      </xdr:nvSpPr>
      <xdr:spPr bwMode="auto">
        <a:xfrm rot="16200000">
          <a:off x="6853239" y="2176462"/>
          <a:ext cx="581025" cy="247650"/>
        </a:xfrm>
        <a:prstGeom prst="rightArrow">
          <a:avLst/>
        </a:prstGeom>
        <a:solidFill>
          <a:schemeClr val="accent5">
            <a:lumMod val="60000"/>
            <a:lumOff val="40000"/>
          </a:schemeClr>
        </a:solidFill>
        <a:ln>
          <a:noFill/>
          <a:headEnd type="none" w="med" len="med"/>
          <a:tailEnd type="none" w="med" len="med"/>
        </a:ln>
      </xdr:spPr>
      <xdr:style>
        <a:lnRef idx="3">
          <a:schemeClr val="lt1"/>
        </a:lnRef>
        <a:fillRef idx="1">
          <a:schemeClr val="accent5"/>
        </a:fillRef>
        <a:effectRef idx="1">
          <a:schemeClr val="accent5"/>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pageSetUpPr fitToPage="1"/>
  </sheetPr>
  <dimension ref="A1:P63"/>
  <sheetViews>
    <sheetView showGridLines="0" tabSelected="1" view="pageBreakPreview" zoomScaleNormal="100" zoomScaleSheetLayoutView="100" workbookViewId="0"/>
  </sheetViews>
  <sheetFormatPr defaultColWidth="9.109375" defaultRowHeight="12"/>
  <cols>
    <col min="1" max="1" width="4.5546875" style="3" customWidth="1"/>
    <col min="2" max="2" width="5.109375" style="3" customWidth="1"/>
    <col min="3" max="4" width="10.5546875" style="3" customWidth="1"/>
    <col min="5" max="5" width="6.6640625" style="3" customWidth="1"/>
    <col min="6" max="6" width="12.44140625" style="3" customWidth="1"/>
    <col min="7" max="7" width="11.44140625" style="3" customWidth="1"/>
    <col min="8" max="8" width="8.6640625" style="3" customWidth="1"/>
    <col min="9" max="9" width="12.6640625" style="3" customWidth="1"/>
    <col min="10" max="10" width="10.5546875" style="3" customWidth="1"/>
    <col min="11" max="11" width="15.6640625" style="3" customWidth="1"/>
    <col min="12" max="13" width="10.5546875" style="3" customWidth="1"/>
    <col min="14" max="14" width="13.88671875" style="3" customWidth="1"/>
    <col min="15" max="18" width="10.5546875" style="3" customWidth="1"/>
    <col min="19" max="19" width="9.109375" style="3"/>
    <col min="20" max="20" width="5.5546875" style="3" customWidth="1"/>
    <col min="21" max="16384" width="9.109375" style="3"/>
  </cols>
  <sheetData>
    <row r="1" spans="1:16" ht="11.25" customHeight="1"/>
    <row r="2" spans="1:16" ht="20.25" customHeight="1">
      <c r="A2" s="176" t="s">
        <v>221</v>
      </c>
      <c r="B2" s="176"/>
      <c r="C2" s="176"/>
      <c r="D2" s="176"/>
      <c r="E2" s="176"/>
      <c r="F2" s="176"/>
      <c r="G2" s="176"/>
      <c r="H2" s="176"/>
      <c r="I2" s="126"/>
      <c r="J2" s="126"/>
      <c r="P2" s="74"/>
    </row>
    <row r="3" spans="1:16" ht="18" customHeight="1">
      <c r="A3" s="51"/>
      <c r="P3" s="74"/>
    </row>
    <row r="4" spans="1:16" ht="20.25" customHeight="1">
      <c r="A4" s="51"/>
      <c r="B4" s="125" t="s">
        <v>189</v>
      </c>
    </row>
    <row r="5" spans="1:16" ht="11.25" customHeight="1">
      <c r="A5" s="51"/>
      <c r="B5" s="125"/>
    </row>
    <row r="6" spans="1:16" ht="16.5" customHeight="1">
      <c r="A6" s="51"/>
      <c r="B6" s="125"/>
      <c r="C6" s="3" t="s">
        <v>214</v>
      </c>
    </row>
    <row r="7" spans="1:16" ht="9.75" customHeight="1">
      <c r="A7" s="51"/>
      <c r="B7" s="125"/>
    </row>
    <row r="8" spans="1:16" ht="25.5" customHeight="1">
      <c r="A8" s="51"/>
      <c r="E8" s="127" t="s">
        <v>1551</v>
      </c>
    </row>
    <row r="9" spans="1:16" ht="27" customHeight="1">
      <c r="A9" s="51"/>
      <c r="B9" s="5"/>
      <c r="E9" s="127" t="s">
        <v>190</v>
      </c>
    </row>
    <row r="10" spans="1:16" ht="27.75" customHeight="1">
      <c r="A10" s="51"/>
      <c r="B10" s="5"/>
      <c r="C10" s="52"/>
    </row>
    <row r="11" spans="1:16" ht="27" customHeight="1">
      <c r="A11" s="51"/>
      <c r="B11" s="125" t="s">
        <v>191</v>
      </c>
      <c r="C11" s="52"/>
    </row>
    <row r="12" spans="1:16" ht="8.25" customHeight="1">
      <c r="A12" s="51"/>
      <c r="B12" s="125"/>
      <c r="C12" s="52"/>
    </row>
    <row r="13" spans="1:16" ht="22.5" customHeight="1">
      <c r="A13" s="51"/>
      <c r="B13" s="125"/>
      <c r="C13" s="52"/>
      <c r="E13" s="151" t="s">
        <v>215</v>
      </c>
      <c r="G13" s="149" t="s">
        <v>204</v>
      </c>
      <c r="H13" s="152" t="s">
        <v>201</v>
      </c>
    </row>
    <row r="14" spans="1:16" ht="15.75" customHeight="1">
      <c r="A14" s="51"/>
      <c r="B14" s="5"/>
      <c r="C14" s="52"/>
    </row>
    <row r="15" spans="1:16" ht="23.25" customHeight="1">
      <c r="A15" s="51"/>
      <c r="B15" s="125"/>
      <c r="C15" s="52"/>
      <c r="E15" s="3" t="s">
        <v>206</v>
      </c>
    </row>
    <row r="16" spans="1:16" ht="23.25" customHeight="1">
      <c r="A16" s="51"/>
      <c r="B16" s="125"/>
      <c r="C16" s="52"/>
      <c r="E16" s="3" t="s">
        <v>211</v>
      </c>
    </row>
    <row r="17" spans="1:10" ht="23.25" customHeight="1">
      <c r="A17" s="51"/>
      <c r="B17" s="125"/>
      <c r="C17" s="52"/>
      <c r="F17" s="149" t="s">
        <v>203</v>
      </c>
      <c r="G17" s="3" t="s">
        <v>205</v>
      </c>
      <c r="I17" s="149" t="s">
        <v>204</v>
      </c>
      <c r="J17" s="3" t="s">
        <v>200</v>
      </c>
    </row>
    <row r="18" spans="1:10" ht="14.25" customHeight="1">
      <c r="A18" s="51"/>
      <c r="B18" s="125"/>
      <c r="C18" s="52"/>
      <c r="F18" s="150"/>
      <c r="I18" s="150"/>
    </row>
    <row r="19" spans="1:10" ht="19.5" customHeight="1">
      <c r="A19" s="51"/>
      <c r="B19" s="125"/>
      <c r="C19" s="52"/>
      <c r="E19" s="152" t="s">
        <v>217</v>
      </c>
    </row>
    <row r="20" spans="1:10" ht="21" customHeight="1">
      <c r="A20" s="51"/>
      <c r="B20" s="125"/>
      <c r="C20" s="52"/>
      <c r="E20" s="3" t="s">
        <v>1583</v>
      </c>
    </row>
    <row r="21" spans="1:10" ht="10.5" customHeight="1">
      <c r="A21" s="51"/>
      <c r="B21" s="125"/>
      <c r="C21" s="52"/>
    </row>
    <row r="22" spans="1:10" ht="22.5" customHeight="1">
      <c r="A22" s="51"/>
      <c r="B22" s="125"/>
      <c r="C22" s="52"/>
      <c r="E22" s="127" t="s">
        <v>192</v>
      </c>
    </row>
    <row r="23" spans="1:10" ht="27.75" customHeight="1">
      <c r="A23" s="51"/>
      <c r="B23" s="125"/>
      <c r="C23" s="52"/>
    </row>
    <row r="24" spans="1:10" ht="22.5" customHeight="1">
      <c r="A24" s="51"/>
      <c r="B24" s="125"/>
      <c r="C24" s="52"/>
      <c r="E24" s="127" t="s">
        <v>193</v>
      </c>
    </row>
    <row r="25" spans="1:10" ht="27.75" customHeight="1">
      <c r="A25" s="51"/>
      <c r="B25" s="125"/>
      <c r="C25" s="52"/>
    </row>
    <row r="26" spans="1:10" ht="22.5" customHeight="1">
      <c r="A26" s="51"/>
      <c r="B26" s="125"/>
      <c r="C26" s="52"/>
      <c r="E26" s="127" t="s">
        <v>1530</v>
      </c>
    </row>
    <row r="27" spans="1:10" ht="27.75" customHeight="1">
      <c r="A27" s="51"/>
      <c r="B27" s="125"/>
      <c r="C27" s="52"/>
    </row>
    <row r="28" spans="1:10" ht="22.5" customHeight="1">
      <c r="A28" s="51"/>
      <c r="B28" s="125"/>
      <c r="C28" s="52"/>
      <c r="E28" s="382" t="s">
        <v>1552</v>
      </c>
    </row>
    <row r="29" spans="1:10" ht="36.75" customHeight="1">
      <c r="A29" s="75"/>
      <c r="B29" s="11"/>
      <c r="C29" s="52"/>
    </row>
    <row r="30" spans="1:10" ht="14.25" customHeight="1">
      <c r="A30" s="75"/>
      <c r="B30" s="11"/>
    </row>
    <row r="31" spans="1:10" ht="13.5" customHeight="1">
      <c r="A31" s="75"/>
      <c r="B31" s="75"/>
      <c r="C31" s="170" t="s">
        <v>80</v>
      </c>
    </row>
    <row r="32" spans="1:10" ht="18.75" customHeight="1">
      <c r="A32" s="75"/>
      <c r="B32" s="75"/>
      <c r="C32" s="3">
        <v>1</v>
      </c>
      <c r="D32" s="3" t="s">
        <v>1584</v>
      </c>
    </row>
    <row r="33" spans="1:4" ht="18.75" customHeight="1">
      <c r="A33" s="75"/>
      <c r="B33" s="75"/>
      <c r="C33" s="3">
        <v>2</v>
      </c>
      <c r="D33" s="3" t="s">
        <v>207</v>
      </c>
    </row>
    <row r="34" spans="1:4" ht="18.75" customHeight="1">
      <c r="A34" s="75"/>
      <c r="B34" s="75"/>
      <c r="D34" s="144" t="s">
        <v>208</v>
      </c>
    </row>
    <row r="35" spans="1:4" ht="6.75" customHeight="1">
      <c r="A35" s="75"/>
      <c r="B35" s="75"/>
    </row>
    <row r="36" spans="1:4" ht="15" customHeight="1">
      <c r="A36" s="75"/>
      <c r="B36" s="75"/>
      <c r="C36" s="170" t="s">
        <v>81</v>
      </c>
    </row>
    <row r="37" spans="1:4" ht="18.75" customHeight="1">
      <c r="C37" s="3">
        <v>1</v>
      </c>
      <c r="D37" s="3" t="s">
        <v>82</v>
      </c>
    </row>
    <row r="38" spans="1:4" ht="18.75" customHeight="1">
      <c r="C38" s="3">
        <v>2</v>
      </c>
      <c r="D38" s="3" t="s">
        <v>145</v>
      </c>
    </row>
    <row r="39" spans="1:4" ht="18.75" customHeight="1">
      <c r="C39" s="3">
        <v>3</v>
      </c>
      <c r="D39" s="3" t="s">
        <v>83</v>
      </c>
    </row>
    <row r="40" spans="1:4" ht="18.75" customHeight="1">
      <c r="C40" s="3">
        <v>4</v>
      </c>
      <c r="D40" s="3" t="s">
        <v>84</v>
      </c>
    </row>
    <row r="41" spans="1:4" ht="18.75" customHeight="1">
      <c r="C41" s="3">
        <v>5</v>
      </c>
      <c r="D41" s="3" t="s">
        <v>209</v>
      </c>
    </row>
    <row r="42" spans="1:4" ht="14.25" customHeight="1">
      <c r="D42" s="144" t="s">
        <v>210</v>
      </c>
    </row>
    <row r="43" spans="1:4" ht="18.75" customHeight="1">
      <c r="C43" s="3">
        <v>6</v>
      </c>
      <c r="D43" s="3" t="s">
        <v>85</v>
      </c>
    </row>
    <row r="44" spans="1:4" ht="18.75" customHeight="1">
      <c r="D44" s="144" t="s">
        <v>86</v>
      </c>
    </row>
    <row r="45" spans="1:4" ht="8.25" customHeight="1"/>
    <row r="46" spans="1:4" ht="9" customHeight="1"/>
    <row r="47" spans="1:4" ht="27.75" customHeight="1"/>
    <row r="48" spans="1:4" ht="18" customHeight="1"/>
    <row r="56" spans="2:2" ht="42.75" customHeight="1"/>
    <row r="62" spans="2:2">
      <c r="B62" s="76"/>
    </row>
    <row r="63" spans="2:2">
      <c r="B63" s="76"/>
    </row>
  </sheetData>
  <phoneticPr fontId="4"/>
  <pageMargins left="0.55118110236220474" right="0.39370078740157483" top="0.74803149606299213" bottom="0.59055118110236227" header="0.47244094488188981" footer="0.39370078740157483"/>
  <pageSetup paperSize="9" scale="80" fitToHeight="0" orientation="portrait" cellComments="asDisplayed" r:id="rId1"/>
  <headerFooter alignWithMargins="0">
    <oddFooter>&amp;R&amp;"ＭＳ Ｐゴシック,標準"&amp;11&amp;A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IT54"/>
  <sheetViews>
    <sheetView zoomScale="80" zoomScaleNormal="80" workbookViewId="0">
      <pane xSplit="2" ySplit="6" topLeftCell="C7" activePane="bottomRight" state="frozen"/>
      <selection activeCell="C5" sqref="C4:AM6"/>
      <selection pane="topRight" activeCell="C5" sqref="C4:AM6"/>
      <selection pane="bottomLeft" activeCell="C5" sqref="C4:AM6"/>
      <selection pane="bottomRight"/>
    </sheetView>
  </sheetViews>
  <sheetFormatPr defaultColWidth="9.109375" defaultRowHeight="12"/>
  <cols>
    <col min="1" max="1" width="4.5546875" style="84" customWidth="1"/>
    <col min="2" max="2" width="28.6640625" style="84" customWidth="1"/>
    <col min="3" max="60" width="15" style="84" customWidth="1"/>
    <col min="61" max="16384" width="9.109375" style="84"/>
  </cols>
  <sheetData>
    <row r="2" spans="1:254" s="81" customFormat="1" ht="34.5" customHeight="1">
      <c r="A2" s="12" t="s">
        <v>113</v>
      </c>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row>
    <row r="3" spans="1:254" s="81" customFormat="1" ht="12" customHeight="1">
      <c r="C3" s="90"/>
      <c r="D3" s="90"/>
      <c r="E3" s="90"/>
      <c r="F3" s="90"/>
      <c r="G3" s="90"/>
      <c r="H3" s="90"/>
      <c r="I3" s="90"/>
      <c r="J3" s="90"/>
      <c r="K3" s="90"/>
      <c r="AA3" s="91"/>
    </row>
    <row r="4" spans="1:254" ht="19.5" customHeight="1">
      <c r="A4" s="13" t="s">
        <v>1601</v>
      </c>
      <c r="B4" s="92"/>
      <c r="C4" s="92"/>
      <c r="D4" s="92"/>
      <c r="E4" s="92"/>
      <c r="F4" s="92"/>
      <c r="G4" s="92"/>
      <c r="H4" s="92"/>
      <c r="I4" s="92"/>
      <c r="J4" s="92"/>
      <c r="K4" s="92"/>
      <c r="L4" s="92"/>
      <c r="M4" s="92"/>
      <c r="N4" s="92"/>
      <c r="O4" s="92"/>
      <c r="P4" s="92"/>
      <c r="Q4" s="92"/>
      <c r="R4" s="92"/>
      <c r="S4" s="92"/>
      <c r="T4" s="92"/>
      <c r="U4" s="92"/>
      <c r="V4" s="92"/>
      <c r="W4" s="92"/>
      <c r="X4" s="92"/>
      <c r="Y4" s="92"/>
      <c r="Z4" s="92"/>
      <c r="AA4" s="85"/>
      <c r="AB4" s="92"/>
      <c r="AC4" s="92"/>
      <c r="AD4" s="92"/>
      <c r="AE4" s="92"/>
      <c r="AF4" s="92"/>
      <c r="AG4" s="92"/>
      <c r="AH4" s="92"/>
      <c r="AI4" s="92"/>
      <c r="AJ4" s="92"/>
      <c r="AK4" s="92"/>
      <c r="AL4" s="92"/>
      <c r="AM4" s="92"/>
      <c r="AN4" s="92"/>
      <c r="AO4" s="92"/>
      <c r="AP4" s="92"/>
      <c r="AQ4" s="92"/>
      <c r="AR4" s="92"/>
      <c r="AS4" s="92"/>
      <c r="AT4" s="92"/>
      <c r="AU4" s="92"/>
      <c r="AV4" s="92"/>
      <c r="AW4" s="92"/>
      <c r="AX4" s="92"/>
      <c r="AY4" s="85"/>
      <c r="AZ4" s="82"/>
      <c r="BA4" s="82"/>
      <c r="BB4" s="82"/>
      <c r="BC4" s="82"/>
      <c r="BD4" s="82"/>
      <c r="BE4" s="82"/>
      <c r="BF4" s="82"/>
      <c r="BG4" s="82"/>
      <c r="BH4" s="191" t="s">
        <v>138</v>
      </c>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row>
    <row r="5" spans="1:254" ht="13.2">
      <c r="A5" s="614" t="s">
        <v>65</v>
      </c>
      <c r="B5" s="615"/>
      <c r="C5" s="410" t="s">
        <v>0</v>
      </c>
      <c r="D5" s="411" t="s">
        <v>1</v>
      </c>
      <c r="E5" s="411" t="s">
        <v>2</v>
      </c>
      <c r="F5" s="411" t="s">
        <v>3</v>
      </c>
      <c r="G5" s="411" t="s">
        <v>4</v>
      </c>
      <c r="H5" s="411" t="s">
        <v>5</v>
      </c>
      <c r="I5" s="411" t="s">
        <v>6</v>
      </c>
      <c r="J5" s="411" t="s">
        <v>7</v>
      </c>
      <c r="K5" s="411" t="s">
        <v>8</v>
      </c>
      <c r="L5" s="411" t="s">
        <v>9</v>
      </c>
      <c r="M5" s="411" t="s">
        <v>10</v>
      </c>
      <c r="N5" s="411" t="s">
        <v>11</v>
      </c>
      <c r="O5" s="411" t="s">
        <v>12</v>
      </c>
      <c r="P5" s="411" t="s">
        <v>13</v>
      </c>
      <c r="Q5" s="411" t="s">
        <v>14</v>
      </c>
      <c r="R5" s="411" t="s">
        <v>15</v>
      </c>
      <c r="S5" s="411" t="s">
        <v>16</v>
      </c>
      <c r="T5" s="411" t="s">
        <v>17</v>
      </c>
      <c r="U5" s="411" t="s">
        <v>18</v>
      </c>
      <c r="V5" s="411" t="s">
        <v>19</v>
      </c>
      <c r="W5" s="411" t="s">
        <v>130</v>
      </c>
      <c r="X5" s="411" t="s">
        <v>132</v>
      </c>
      <c r="Y5" s="411" t="s">
        <v>147</v>
      </c>
      <c r="Z5" s="411" t="s">
        <v>148</v>
      </c>
      <c r="AA5" s="411" t="s">
        <v>149</v>
      </c>
      <c r="AB5" s="411" t="s">
        <v>150</v>
      </c>
      <c r="AC5" s="411" t="s">
        <v>151</v>
      </c>
      <c r="AD5" s="411" t="s">
        <v>152</v>
      </c>
      <c r="AE5" s="411" t="s">
        <v>153</v>
      </c>
      <c r="AF5" s="411" t="s">
        <v>154</v>
      </c>
      <c r="AG5" s="411" t="s">
        <v>155</v>
      </c>
      <c r="AH5" s="411" t="s">
        <v>156</v>
      </c>
      <c r="AI5" s="411" t="s">
        <v>157</v>
      </c>
      <c r="AJ5" s="411" t="s">
        <v>158</v>
      </c>
      <c r="AK5" s="411" t="s">
        <v>159</v>
      </c>
      <c r="AL5" s="411" t="s">
        <v>160</v>
      </c>
      <c r="AM5" s="411" t="s">
        <v>161</v>
      </c>
      <c r="AN5" s="412" t="s">
        <v>169</v>
      </c>
      <c r="AO5" s="411" t="s">
        <v>170</v>
      </c>
      <c r="AP5" s="411" t="s">
        <v>178</v>
      </c>
      <c r="AQ5" s="411" t="s">
        <v>179</v>
      </c>
      <c r="AR5" s="411" t="s">
        <v>180</v>
      </c>
      <c r="AS5" s="411" t="s">
        <v>181</v>
      </c>
      <c r="AT5" s="411" t="s">
        <v>182</v>
      </c>
      <c r="AU5" s="412" t="s">
        <v>183</v>
      </c>
      <c r="AV5" s="412" t="s">
        <v>184</v>
      </c>
      <c r="AW5" s="411" t="s">
        <v>185</v>
      </c>
      <c r="AX5" s="411" t="s">
        <v>1591</v>
      </c>
      <c r="AY5" s="412" t="s">
        <v>1592</v>
      </c>
      <c r="AZ5" s="412">
        <v>82</v>
      </c>
      <c r="BA5" s="412">
        <v>83</v>
      </c>
      <c r="BB5" s="411">
        <v>84</v>
      </c>
      <c r="BC5" s="411">
        <v>85</v>
      </c>
      <c r="BD5" s="411" t="s">
        <v>186</v>
      </c>
      <c r="BE5" s="411" t="s">
        <v>1593</v>
      </c>
      <c r="BF5" s="412" t="s">
        <v>1594</v>
      </c>
      <c r="BG5" s="413">
        <v>88</v>
      </c>
      <c r="BH5" s="412" t="s">
        <v>177</v>
      </c>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row>
    <row r="6" spans="1:254" ht="26.4">
      <c r="A6" s="616"/>
      <c r="B6" s="617"/>
      <c r="C6" s="414" t="s">
        <v>225</v>
      </c>
      <c r="D6" s="415" t="s">
        <v>20</v>
      </c>
      <c r="E6" s="415" t="s">
        <v>127</v>
      </c>
      <c r="F6" s="415" t="s">
        <v>21</v>
      </c>
      <c r="G6" s="415" t="s">
        <v>66</v>
      </c>
      <c r="H6" s="415" t="s">
        <v>22</v>
      </c>
      <c r="I6" s="415" t="s">
        <v>23</v>
      </c>
      <c r="J6" s="415" t="s">
        <v>226</v>
      </c>
      <c r="K6" s="415" t="s">
        <v>24</v>
      </c>
      <c r="L6" s="415" t="s">
        <v>25</v>
      </c>
      <c r="M6" s="415" t="s">
        <v>26</v>
      </c>
      <c r="N6" s="415" t="s">
        <v>27</v>
      </c>
      <c r="O6" s="415" t="s">
        <v>162</v>
      </c>
      <c r="P6" s="415" t="s">
        <v>163</v>
      </c>
      <c r="Q6" s="415" t="s">
        <v>164</v>
      </c>
      <c r="R6" s="415" t="s">
        <v>128</v>
      </c>
      <c r="S6" s="415" t="s">
        <v>28</v>
      </c>
      <c r="T6" s="415" t="s">
        <v>227</v>
      </c>
      <c r="U6" s="415" t="s">
        <v>29</v>
      </c>
      <c r="V6" s="415" t="s">
        <v>40</v>
      </c>
      <c r="W6" s="415" t="s">
        <v>30</v>
      </c>
      <c r="X6" s="415" t="s">
        <v>1585</v>
      </c>
      <c r="Y6" s="415" t="s">
        <v>165</v>
      </c>
      <c r="Z6" s="415" t="s">
        <v>166</v>
      </c>
      <c r="AA6" s="415" t="s">
        <v>31</v>
      </c>
      <c r="AB6" s="415" t="s">
        <v>32</v>
      </c>
      <c r="AC6" s="415" t="s">
        <v>33</v>
      </c>
      <c r="AD6" s="415" t="s">
        <v>167</v>
      </c>
      <c r="AE6" s="415" t="s">
        <v>129</v>
      </c>
      <c r="AF6" s="415" t="s">
        <v>34</v>
      </c>
      <c r="AG6" s="415" t="s">
        <v>35</v>
      </c>
      <c r="AH6" s="415" t="s">
        <v>168</v>
      </c>
      <c r="AI6" s="415" t="s">
        <v>228</v>
      </c>
      <c r="AJ6" s="415" t="s">
        <v>41</v>
      </c>
      <c r="AK6" s="415" t="s">
        <v>36</v>
      </c>
      <c r="AL6" s="415" t="s">
        <v>1513</v>
      </c>
      <c r="AM6" s="415" t="s">
        <v>1586</v>
      </c>
      <c r="AN6" s="416" t="s">
        <v>37</v>
      </c>
      <c r="AO6" s="415" t="s">
        <v>133</v>
      </c>
      <c r="AP6" s="415" t="s">
        <v>233</v>
      </c>
      <c r="AQ6" s="415" t="s">
        <v>234</v>
      </c>
      <c r="AR6" s="415" t="s">
        <v>1595</v>
      </c>
      <c r="AS6" s="415" t="s">
        <v>235</v>
      </c>
      <c r="AT6" s="415" t="s">
        <v>38</v>
      </c>
      <c r="AU6" s="416" t="s">
        <v>236</v>
      </c>
      <c r="AV6" s="416" t="s">
        <v>237</v>
      </c>
      <c r="AW6" s="415" t="s">
        <v>134</v>
      </c>
      <c r="AX6" s="415" t="s">
        <v>1596</v>
      </c>
      <c r="AY6" s="416" t="s">
        <v>1597</v>
      </c>
      <c r="AZ6" s="416" t="s">
        <v>1598</v>
      </c>
      <c r="BA6" s="416" t="s">
        <v>39</v>
      </c>
      <c r="BB6" s="415" t="s">
        <v>135</v>
      </c>
      <c r="BC6" s="415" t="s">
        <v>136</v>
      </c>
      <c r="BD6" s="415" t="s">
        <v>187</v>
      </c>
      <c r="BE6" s="415" t="s">
        <v>1599</v>
      </c>
      <c r="BF6" s="416" t="s">
        <v>1600</v>
      </c>
      <c r="BG6" s="417" t="s">
        <v>137</v>
      </c>
      <c r="BH6" s="416" t="s">
        <v>232</v>
      </c>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82"/>
      <c r="FE6" s="82"/>
      <c r="FF6" s="82"/>
      <c r="FG6" s="82"/>
      <c r="FH6" s="82"/>
      <c r="FI6" s="82"/>
      <c r="FJ6" s="82"/>
      <c r="FK6" s="82"/>
      <c r="FL6" s="82"/>
      <c r="FM6" s="82"/>
      <c r="FN6" s="82"/>
      <c r="FO6" s="82"/>
      <c r="FP6" s="82"/>
      <c r="FQ6" s="82"/>
      <c r="FR6" s="82"/>
      <c r="FS6" s="82"/>
      <c r="FT6" s="82"/>
      <c r="FU6" s="82"/>
      <c r="FV6" s="82"/>
      <c r="FW6" s="82"/>
      <c r="FX6" s="82"/>
      <c r="FY6" s="82"/>
      <c r="FZ6" s="82"/>
      <c r="GA6" s="82"/>
      <c r="GB6" s="82"/>
      <c r="GC6" s="82"/>
      <c r="GD6" s="82"/>
      <c r="GE6" s="82"/>
      <c r="GF6" s="82"/>
      <c r="GG6" s="82"/>
      <c r="GH6" s="82"/>
      <c r="GI6" s="82"/>
      <c r="GJ6" s="82"/>
      <c r="GK6" s="82"/>
      <c r="GL6" s="82"/>
      <c r="GM6" s="82"/>
      <c r="GN6" s="82"/>
      <c r="GO6" s="82"/>
      <c r="GP6" s="82"/>
      <c r="GQ6" s="82"/>
      <c r="GR6" s="82"/>
      <c r="GS6" s="82"/>
      <c r="GT6" s="82"/>
      <c r="GU6" s="82"/>
      <c r="GV6" s="82"/>
      <c r="GW6" s="82"/>
      <c r="GX6" s="82"/>
      <c r="GY6" s="82"/>
      <c r="GZ6" s="82"/>
      <c r="HA6" s="82"/>
      <c r="HB6" s="82"/>
      <c r="HC6" s="82"/>
      <c r="HD6" s="82"/>
      <c r="HE6" s="82"/>
      <c r="HF6" s="82"/>
      <c r="HG6" s="82"/>
      <c r="HH6" s="82"/>
      <c r="HI6" s="82"/>
      <c r="HJ6" s="82"/>
      <c r="HK6" s="82"/>
      <c r="HL6" s="82"/>
      <c r="HM6" s="82"/>
      <c r="HN6" s="82"/>
      <c r="HO6" s="82"/>
      <c r="HP6" s="82"/>
      <c r="HQ6" s="82"/>
      <c r="HR6" s="82"/>
      <c r="HS6" s="82"/>
      <c r="HT6" s="82"/>
      <c r="HU6" s="82"/>
      <c r="HV6" s="82"/>
      <c r="HW6" s="82"/>
      <c r="HX6" s="82"/>
      <c r="HY6" s="82"/>
      <c r="HZ6" s="82"/>
      <c r="IA6" s="82"/>
      <c r="IB6" s="82"/>
      <c r="IC6" s="82"/>
      <c r="ID6" s="82"/>
      <c r="IE6" s="82"/>
      <c r="IF6" s="82"/>
      <c r="IG6" s="82"/>
      <c r="IH6" s="82"/>
      <c r="II6" s="82"/>
      <c r="IJ6" s="82"/>
      <c r="IK6" s="82"/>
      <c r="IL6" s="82"/>
      <c r="IM6" s="82"/>
      <c r="IN6" s="82"/>
      <c r="IO6" s="82"/>
      <c r="IP6" s="82"/>
      <c r="IQ6" s="82"/>
      <c r="IR6" s="82"/>
      <c r="IS6" s="82"/>
      <c r="IT6" s="82"/>
    </row>
    <row r="7" spans="1:254" ht="17.25" customHeight="1">
      <c r="A7" s="182" t="s">
        <v>0</v>
      </c>
      <c r="B7" s="183" t="s">
        <v>225</v>
      </c>
      <c r="C7" s="185">
        <v>7956.4430000000002</v>
      </c>
      <c r="D7" s="185">
        <v>0</v>
      </c>
      <c r="E7" s="185">
        <v>39084.26400000001</v>
      </c>
      <c r="F7" s="185">
        <v>84.649999999999991</v>
      </c>
      <c r="G7" s="185">
        <v>896.74799999999993</v>
      </c>
      <c r="H7" s="185">
        <v>115.05999999999999</v>
      </c>
      <c r="I7" s="185">
        <v>0</v>
      </c>
      <c r="J7" s="185">
        <v>284.30500000000001</v>
      </c>
      <c r="K7" s="185">
        <v>17.426000000000002</v>
      </c>
      <c r="L7" s="185">
        <v>3.0000000000000001E-3</v>
      </c>
      <c r="M7" s="185">
        <v>0.378</v>
      </c>
      <c r="N7" s="185">
        <v>0</v>
      </c>
      <c r="O7" s="185">
        <v>0</v>
      </c>
      <c r="P7" s="185">
        <v>0</v>
      </c>
      <c r="Q7" s="185">
        <v>0</v>
      </c>
      <c r="R7" s="185">
        <v>0</v>
      </c>
      <c r="S7" s="185">
        <v>0</v>
      </c>
      <c r="T7" s="185">
        <v>0</v>
      </c>
      <c r="U7" s="185">
        <v>0</v>
      </c>
      <c r="V7" s="185">
        <v>2517.212</v>
      </c>
      <c r="W7" s="185">
        <v>492.28300000000002</v>
      </c>
      <c r="X7" s="185">
        <v>0</v>
      </c>
      <c r="Y7" s="185">
        <v>0</v>
      </c>
      <c r="Z7" s="185">
        <v>0</v>
      </c>
      <c r="AA7" s="185">
        <v>78.022000000000006</v>
      </c>
      <c r="AB7" s="185">
        <v>0</v>
      </c>
      <c r="AC7" s="185">
        <v>2.8769999999999998</v>
      </c>
      <c r="AD7" s="185">
        <v>0</v>
      </c>
      <c r="AE7" s="185">
        <v>0</v>
      </c>
      <c r="AF7" s="185">
        <v>5.4459999999999997</v>
      </c>
      <c r="AG7" s="185">
        <v>506.05099999999999</v>
      </c>
      <c r="AH7" s="185">
        <v>872.27799999999991</v>
      </c>
      <c r="AI7" s="185">
        <v>95.580999999999989</v>
      </c>
      <c r="AJ7" s="185">
        <v>3.2469999999999999</v>
      </c>
      <c r="AK7" s="185">
        <v>4977.6639999999998</v>
      </c>
      <c r="AL7" s="185">
        <v>0</v>
      </c>
      <c r="AM7" s="185">
        <v>0</v>
      </c>
      <c r="AN7" s="188">
        <v>57989.938000000002</v>
      </c>
      <c r="AO7" s="185">
        <v>445.09100000000001</v>
      </c>
      <c r="AP7" s="185">
        <v>18359.650999999998</v>
      </c>
      <c r="AQ7" s="185">
        <v>0</v>
      </c>
      <c r="AR7" s="185">
        <v>0</v>
      </c>
      <c r="AS7" s="185">
        <v>677.66599999999994</v>
      </c>
      <c r="AT7" s="185">
        <v>1523.8009999999999</v>
      </c>
      <c r="AU7" s="188">
        <v>21006.208999999999</v>
      </c>
      <c r="AV7" s="188">
        <v>78996.146999999997</v>
      </c>
      <c r="AW7" s="185">
        <v>744.40700000000004</v>
      </c>
      <c r="AX7" s="185">
        <v>73336.105999999985</v>
      </c>
      <c r="AY7" s="188">
        <v>74080.513000000006</v>
      </c>
      <c r="AZ7" s="188">
        <v>95086.721999999994</v>
      </c>
      <c r="BA7" s="188">
        <v>153076.66</v>
      </c>
      <c r="BB7" s="185">
        <v>-12423.622999999998</v>
      </c>
      <c r="BC7" s="185">
        <v>-877.71400000000006</v>
      </c>
      <c r="BD7" s="185">
        <v>-1446.7329999999997</v>
      </c>
      <c r="BE7" s="185">
        <v>-31370.031999999999</v>
      </c>
      <c r="BF7" s="188">
        <v>-46118.101999999999</v>
      </c>
      <c r="BG7" s="190">
        <v>48968.62</v>
      </c>
      <c r="BH7" s="188">
        <v>106958.558</v>
      </c>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row>
    <row r="8" spans="1:254" ht="17.25" customHeight="1">
      <c r="A8" s="184" t="s">
        <v>1</v>
      </c>
      <c r="B8" s="185" t="s">
        <v>20</v>
      </c>
      <c r="C8" s="185">
        <v>1.363</v>
      </c>
      <c r="D8" s="185">
        <v>0</v>
      </c>
      <c r="E8" s="185">
        <v>78.759000000000015</v>
      </c>
      <c r="F8" s="185">
        <v>2.8290000000000006</v>
      </c>
      <c r="G8" s="185">
        <v>6.0650000000000004</v>
      </c>
      <c r="H8" s="185">
        <v>475.16399999999987</v>
      </c>
      <c r="I8" s="185">
        <v>156.251</v>
      </c>
      <c r="J8" s="185">
        <v>7.6990000000000007</v>
      </c>
      <c r="K8" s="185">
        <v>3206.9249999999997</v>
      </c>
      <c r="L8" s="185">
        <v>1.391</v>
      </c>
      <c r="M8" s="185">
        <v>1191.9559999999999</v>
      </c>
      <c r="N8" s="185">
        <v>7.8479999999999999</v>
      </c>
      <c r="O8" s="185">
        <v>1.3969999999999998</v>
      </c>
      <c r="P8" s="185">
        <v>6.3390000000000004</v>
      </c>
      <c r="Q8" s="185">
        <v>11.055</v>
      </c>
      <c r="R8" s="185">
        <v>17.882999999999999</v>
      </c>
      <c r="S8" s="185">
        <v>1.4890000000000001</v>
      </c>
      <c r="T8" s="185">
        <v>6.9000000000000006E-2</v>
      </c>
      <c r="U8" s="185">
        <v>9.4060000000000024</v>
      </c>
      <c r="V8" s="185">
        <v>116.89999999999999</v>
      </c>
      <c r="W8" s="185">
        <v>1131.3409999999999</v>
      </c>
      <c r="X8" s="185">
        <v>3488.875</v>
      </c>
      <c r="Y8" s="185">
        <v>0</v>
      </c>
      <c r="Z8" s="185">
        <v>5.0999999999999997E-2</v>
      </c>
      <c r="AA8" s="185">
        <v>0.97500000000000009</v>
      </c>
      <c r="AB8" s="185">
        <v>0.20499999999999999</v>
      </c>
      <c r="AC8" s="185">
        <v>0.25700000000000001</v>
      </c>
      <c r="AD8" s="185">
        <v>1.1850000000000001</v>
      </c>
      <c r="AE8" s="185">
        <v>5.5000000000000007E-2</v>
      </c>
      <c r="AF8" s="185">
        <v>1.3650000000000002</v>
      </c>
      <c r="AG8" s="185">
        <v>16.036999999999999</v>
      </c>
      <c r="AH8" s="185">
        <v>2.2369999999999997</v>
      </c>
      <c r="AI8" s="185">
        <v>1.18</v>
      </c>
      <c r="AJ8" s="185">
        <v>1.5309999999999999</v>
      </c>
      <c r="AK8" s="185">
        <v>1.4219999999999997</v>
      </c>
      <c r="AL8" s="185">
        <v>0</v>
      </c>
      <c r="AM8" s="185">
        <v>9.52</v>
      </c>
      <c r="AN8" s="188">
        <v>9957.0239999999994</v>
      </c>
      <c r="AO8" s="185">
        <v>-30.984999999999999</v>
      </c>
      <c r="AP8" s="185">
        <v>0</v>
      </c>
      <c r="AQ8" s="185">
        <v>0</v>
      </c>
      <c r="AR8" s="185">
        <v>0</v>
      </c>
      <c r="AS8" s="185">
        <v>0</v>
      </c>
      <c r="AT8" s="185">
        <v>166.709</v>
      </c>
      <c r="AU8" s="188">
        <v>135.72399999999999</v>
      </c>
      <c r="AV8" s="188">
        <v>10092.748</v>
      </c>
      <c r="AW8" s="185">
        <v>50.62</v>
      </c>
      <c r="AX8" s="185">
        <v>4943.8649999999998</v>
      </c>
      <c r="AY8" s="188">
        <v>4994.4849999999997</v>
      </c>
      <c r="AZ8" s="188">
        <v>5130.2089999999998</v>
      </c>
      <c r="BA8" s="188">
        <v>15087.233</v>
      </c>
      <c r="BB8" s="185">
        <v>-6378.2859999999991</v>
      </c>
      <c r="BC8" s="185">
        <v>0</v>
      </c>
      <c r="BD8" s="185">
        <v>-10.971</v>
      </c>
      <c r="BE8" s="185">
        <v>-1983.9759999999987</v>
      </c>
      <c r="BF8" s="188">
        <v>-8373.2330000000002</v>
      </c>
      <c r="BG8" s="190">
        <v>-3243.0239999999999</v>
      </c>
      <c r="BH8" s="188">
        <v>6714</v>
      </c>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row>
    <row r="9" spans="1:254" ht="17.25" customHeight="1">
      <c r="A9" s="184" t="s">
        <v>2</v>
      </c>
      <c r="B9" s="185" t="s">
        <v>127</v>
      </c>
      <c r="C9" s="185">
        <v>5376.82</v>
      </c>
      <c r="D9" s="185">
        <v>0</v>
      </c>
      <c r="E9" s="185">
        <v>88921.048999999999</v>
      </c>
      <c r="F9" s="185">
        <v>205.47299999999998</v>
      </c>
      <c r="G9" s="185">
        <v>32.734000000000009</v>
      </c>
      <c r="H9" s="185">
        <v>868.04499999999985</v>
      </c>
      <c r="I9" s="185">
        <v>0</v>
      </c>
      <c r="J9" s="185">
        <v>1.8439999999999999</v>
      </c>
      <c r="K9" s="185">
        <v>9.027000000000001</v>
      </c>
      <c r="L9" s="185">
        <v>0.06</v>
      </c>
      <c r="M9" s="185">
        <v>0</v>
      </c>
      <c r="N9" s="185">
        <v>0</v>
      </c>
      <c r="O9" s="185">
        <v>0</v>
      </c>
      <c r="P9" s="185">
        <v>0</v>
      </c>
      <c r="Q9" s="185">
        <v>0</v>
      </c>
      <c r="R9" s="185">
        <v>0</v>
      </c>
      <c r="S9" s="185">
        <v>0</v>
      </c>
      <c r="T9" s="185">
        <v>0</v>
      </c>
      <c r="U9" s="185">
        <v>0</v>
      </c>
      <c r="V9" s="185">
        <v>156.411</v>
      </c>
      <c r="W9" s="185">
        <v>35.988999999999997</v>
      </c>
      <c r="X9" s="185">
        <v>0</v>
      </c>
      <c r="Y9" s="185">
        <v>0</v>
      </c>
      <c r="Z9" s="185">
        <v>0</v>
      </c>
      <c r="AA9" s="185">
        <v>71.536000000000001</v>
      </c>
      <c r="AB9" s="185">
        <v>0</v>
      </c>
      <c r="AC9" s="185">
        <v>0</v>
      </c>
      <c r="AD9" s="185">
        <v>0</v>
      </c>
      <c r="AE9" s="185">
        <v>4.8000000000000001E-2</v>
      </c>
      <c r="AF9" s="185">
        <v>204.08700000000002</v>
      </c>
      <c r="AG9" s="185">
        <v>1823.1880000000001</v>
      </c>
      <c r="AH9" s="185">
        <v>3139.5000000000005</v>
      </c>
      <c r="AI9" s="185">
        <v>70.555999999999997</v>
      </c>
      <c r="AJ9" s="185">
        <v>1.4890000000000001</v>
      </c>
      <c r="AK9" s="185">
        <v>30235.274000000005</v>
      </c>
      <c r="AL9" s="185">
        <v>0</v>
      </c>
      <c r="AM9" s="185">
        <v>278.483</v>
      </c>
      <c r="AN9" s="188">
        <v>131431.61300000001</v>
      </c>
      <c r="AO9" s="185">
        <v>5777.81</v>
      </c>
      <c r="AP9" s="185">
        <v>162387.18899999998</v>
      </c>
      <c r="AQ9" s="185">
        <v>0</v>
      </c>
      <c r="AR9" s="185">
        <v>0</v>
      </c>
      <c r="AS9" s="185">
        <v>0</v>
      </c>
      <c r="AT9" s="185">
        <v>49118.805000000008</v>
      </c>
      <c r="AU9" s="188">
        <v>217283.804</v>
      </c>
      <c r="AV9" s="188">
        <v>348715.41700000002</v>
      </c>
      <c r="AW9" s="185">
        <v>11452.175999999999</v>
      </c>
      <c r="AX9" s="185">
        <v>321987.79499999998</v>
      </c>
      <c r="AY9" s="188">
        <v>333439.97100000002</v>
      </c>
      <c r="AZ9" s="188">
        <v>550723.77500000002</v>
      </c>
      <c r="BA9" s="188">
        <v>682155.38800000004</v>
      </c>
      <c r="BB9" s="185">
        <v>-38570.686000000002</v>
      </c>
      <c r="BC9" s="185">
        <v>-1747.6080000000002</v>
      </c>
      <c r="BD9" s="185">
        <v>-4228.3130000000001</v>
      </c>
      <c r="BE9" s="185">
        <v>-209946.90700000004</v>
      </c>
      <c r="BF9" s="188">
        <v>-254493.514</v>
      </c>
      <c r="BG9" s="190">
        <v>296230.261</v>
      </c>
      <c r="BH9" s="188">
        <v>427661.87400000001</v>
      </c>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row>
    <row r="10" spans="1:254" ht="17.25" customHeight="1">
      <c r="A10" s="184" t="s">
        <v>3</v>
      </c>
      <c r="B10" s="185" t="s">
        <v>21</v>
      </c>
      <c r="C10" s="185">
        <v>230.74799999999996</v>
      </c>
      <c r="D10" s="185">
        <v>10.882999999999999</v>
      </c>
      <c r="E10" s="185">
        <v>295.15000000000003</v>
      </c>
      <c r="F10" s="185">
        <v>4628.764000000001</v>
      </c>
      <c r="G10" s="185">
        <v>92.66</v>
      </c>
      <c r="H10" s="185">
        <v>93.87</v>
      </c>
      <c r="I10" s="185">
        <v>2.1070000000000002</v>
      </c>
      <c r="J10" s="185">
        <v>297.62700000000001</v>
      </c>
      <c r="K10" s="185">
        <v>228.13200000000001</v>
      </c>
      <c r="L10" s="185">
        <v>5.649</v>
      </c>
      <c r="M10" s="185">
        <v>100.857</v>
      </c>
      <c r="N10" s="185">
        <v>90.150999999999996</v>
      </c>
      <c r="O10" s="185">
        <v>76.338999999999984</v>
      </c>
      <c r="P10" s="185">
        <v>1065.9859999999999</v>
      </c>
      <c r="Q10" s="185">
        <v>143.44999999999999</v>
      </c>
      <c r="R10" s="185">
        <v>656.29200000000003</v>
      </c>
      <c r="S10" s="185">
        <v>205.291</v>
      </c>
      <c r="T10" s="185">
        <v>206.655</v>
      </c>
      <c r="U10" s="185">
        <v>102.55799999999999</v>
      </c>
      <c r="V10" s="185">
        <v>374.92499999999995</v>
      </c>
      <c r="W10" s="185">
        <v>1525.154</v>
      </c>
      <c r="X10" s="185">
        <v>9.0640000000000001</v>
      </c>
      <c r="Y10" s="185">
        <v>26.738</v>
      </c>
      <c r="Z10" s="185">
        <v>108.67</v>
      </c>
      <c r="AA10" s="185">
        <v>2179.1169999999997</v>
      </c>
      <c r="AB10" s="185">
        <v>324.17399999999998</v>
      </c>
      <c r="AC10" s="185">
        <v>19.387</v>
      </c>
      <c r="AD10" s="185">
        <v>328.65900000000005</v>
      </c>
      <c r="AE10" s="185">
        <v>172.26200000000003</v>
      </c>
      <c r="AF10" s="185">
        <v>1262.828</v>
      </c>
      <c r="AG10" s="185">
        <v>195.06500000000003</v>
      </c>
      <c r="AH10" s="185">
        <v>1383.163</v>
      </c>
      <c r="AI10" s="185">
        <v>779.67100000000005</v>
      </c>
      <c r="AJ10" s="185">
        <v>654.096</v>
      </c>
      <c r="AK10" s="185">
        <v>1278.2619999999999</v>
      </c>
      <c r="AL10" s="185">
        <v>510.23500000000001</v>
      </c>
      <c r="AM10" s="185">
        <v>15.266999999999999</v>
      </c>
      <c r="AN10" s="188">
        <v>19679.905999999999</v>
      </c>
      <c r="AO10" s="185">
        <v>795.36300000000006</v>
      </c>
      <c r="AP10" s="185">
        <v>20298.254999999997</v>
      </c>
      <c r="AQ10" s="185">
        <v>0</v>
      </c>
      <c r="AR10" s="185">
        <v>4.0229999999999997</v>
      </c>
      <c r="AS10" s="185">
        <v>892.52099999999996</v>
      </c>
      <c r="AT10" s="185">
        <v>-654.03600000000006</v>
      </c>
      <c r="AU10" s="188">
        <v>21336.126</v>
      </c>
      <c r="AV10" s="188">
        <v>41016.031999999999</v>
      </c>
      <c r="AW10" s="185">
        <v>398.83300000000003</v>
      </c>
      <c r="AX10" s="185">
        <v>21475.497000000003</v>
      </c>
      <c r="AY10" s="188">
        <v>21874.33</v>
      </c>
      <c r="AZ10" s="188">
        <v>43210.455999999998</v>
      </c>
      <c r="BA10" s="188">
        <v>62890.362000000001</v>
      </c>
      <c r="BB10" s="185">
        <v>-22730.165000000005</v>
      </c>
      <c r="BC10" s="185">
        <v>-278.52099999999996</v>
      </c>
      <c r="BD10" s="185">
        <v>-708.96400000000006</v>
      </c>
      <c r="BE10" s="185">
        <v>-17292.712</v>
      </c>
      <c r="BF10" s="188">
        <v>-41010.362000000001</v>
      </c>
      <c r="BG10" s="190">
        <v>2200.0940000000001</v>
      </c>
      <c r="BH10" s="188">
        <v>21880</v>
      </c>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row>
    <row r="11" spans="1:254" ht="17.25" customHeight="1">
      <c r="A11" s="184" t="s">
        <v>4</v>
      </c>
      <c r="B11" s="185" t="s">
        <v>66</v>
      </c>
      <c r="C11" s="185">
        <v>4467.8639999999996</v>
      </c>
      <c r="D11" s="185">
        <v>3.2789999999999999</v>
      </c>
      <c r="E11" s="185">
        <v>8212.7919999999995</v>
      </c>
      <c r="F11" s="185">
        <v>102.29399999999998</v>
      </c>
      <c r="G11" s="185">
        <v>10076.59</v>
      </c>
      <c r="H11" s="185">
        <v>1577.3439999999998</v>
      </c>
      <c r="I11" s="185">
        <v>2.5250000000000004</v>
      </c>
      <c r="J11" s="185">
        <v>652.07200000000012</v>
      </c>
      <c r="K11" s="185">
        <v>2946.7289999999998</v>
      </c>
      <c r="L11" s="185">
        <v>6.9229999999999992</v>
      </c>
      <c r="M11" s="185">
        <v>217.70599999999999</v>
      </c>
      <c r="N11" s="185">
        <v>399.49900000000002</v>
      </c>
      <c r="O11" s="185">
        <v>134.75000000000003</v>
      </c>
      <c r="P11" s="185">
        <v>437.71799999999996</v>
      </c>
      <c r="Q11" s="185">
        <v>539.45299999999997</v>
      </c>
      <c r="R11" s="185">
        <v>726.64899999999989</v>
      </c>
      <c r="S11" s="185">
        <v>528.6690000000001</v>
      </c>
      <c r="T11" s="185">
        <v>436.57900000000006</v>
      </c>
      <c r="U11" s="185">
        <v>133.69</v>
      </c>
      <c r="V11" s="185">
        <v>4086.9520000000002</v>
      </c>
      <c r="W11" s="185">
        <v>17324.669999999998</v>
      </c>
      <c r="X11" s="185">
        <v>20.804999999999996</v>
      </c>
      <c r="Y11" s="185">
        <v>111.902</v>
      </c>
      <c r="Z11" s="185">
        <v>182.85300000000001</v>
      </c>
      <c r="AA11" s="185">
        <v>3729.5309999999995</v>
      </c>
      <c r="AB11" s="185">
        <v>1064.376</v>
      </c>
      <c r="AC11" s="185">
        <v>216.74799999999999</v>
      </c>
      <c r="AD11" s="185">
        <v>2149.9470000000001</v>
      </c>
      <c r="AE11" s="185">
        <v>1805.2149999999999</v>
      </c>
      <c r="AF11" s="185">
        <v>356.23299999999995</v>
      </c>
      <c r="AG11" s="185">
        <v>3138.7899999999995</v>
      </c>
      <c r="AH11" s="185">
        <v>2382.7870000000003</v>
      </c>
      <c r="AI11" s="185">
        <v>753.5</v>
      </c>
      <c r="AJ11" s="185">
        <v>1442.749</v>
      </c>
      <c r="AK11" s="185">
        <v>1365.684</v>
      </c>
      <c r="AL11" s="185">
        <v>10998.545</v>
      </c>
      <c r="AM11" s="185">
        <v>43.405999999999992</v>
      </c>
      <c r="AN11" s="188">
        <v>82777.817999999999</v>
      </c>
      <c r="AO11" s="185">
        <v>617.11399999999992</v>
      </c>
      <c r="AP11" s="185">
        <v>1714.5640000000001</v>
      </c>
      <c r="AQ11" s="185">
        <v>7.3879999999999999</v>
      </c>
      <c r="AR11" s="185">
        <v>51.972999999999999</v>
      </c>
      <c r="AS11" s="185">
        <v>1800.6990000000001</v>
      </c>
      <c r="AT11" s="185">
        <v>-3125.377</v>
      </c>
      <c r="AU11" s="188">
        <v>1066.3610000000001</v>
      </c>
      <c r="AV11" s="188">
        <v>83844.179000000004</v>
      </c>
      <c r="AW11" s="185">
        <v>91.432999999999993</v>
      </c>
      <c r="AX11" s="185">
        <v>31004.951000000001</v>
      </c>
      <c r="AY11" s="188">
        <v>31096.383999999998</v>
      </c>
      <c r="AZ11" s="188">
        <v>32162.744999999999</v>
      </c>
      <c r="BA11" s="188">
        <v>114940.56299999999</v>
      </c>
      <c r="BB11" s="185">
        <v>-10611.256000000003</v>
      </c>
      <c r="BC11" s="185">
        <v>-59.708000000000006</v>
      </c>
      <c r="BD11" s="185">
        <v>-522.452</v>
      </c>
      <c r="BE11" s="185">
        <v>-66332.146999999997</v>
      </c>
      <c r="BF11" s="188">
        <v>-77525.562999999995</v>
      </c>
      <c r="BG11" s="190">
        <v>-45362.817999999999</v>
      </c>
      <c r="BH11" s="188">
        <v>37415</v>
      </c>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82"/>
      <c r="FE11" s="82"/>
      <c r="FF11" s="82"/>
      <c r="FG11" s="82"/>
      <c r="FH11" s="82"/>
      <c r="FI11" s="82"/>
      <c r="FJ11" s="82"/>
      <c r="FK11" s="82"/>
      <c r="FL11" s="82"/>
      <c r="FM11" s="82"/>
      <c r="FN11" s="82"/>
      <c r="FO11" s="82"/>
      <c r="FP11" s="82"/>
      <c r="FQ11" s="82"/>
      <c r="FR11" s="82"/>
      <c r="FS11" s="82"/>
      <c r="FT11" s="82"/>
      <c r="FU11" s="82"/>
      <c r="FV11" s="82"/>
      <c r="FW11" s="82"/>
      <c r="FX11" s="82"/>
      <c r="FY11" s="82"/>
      <c r="FZ11" s="82"/>
      <c r="GA11" s="82"/>
      <c r="GB11" s="82"/>
      <c r="GC11" s="82"/>
      <c r="GD11" s="82"/>
      <c r="GE11" s="82"/>
      <c r="GF11" s="82"/>
      <c r="GG11" s="82"/>
      <c r="GH11" s="82"/>
      <c r="GI11" s="82"/>
      <c r="GJ11" s="82"/>
      <c r="GK11" s="82"/>
      <c r="GL11" s="82"/>
      <c r="GM11" s="82"/>
      <c r="GN11" s="82"/>
      <c r="GO11" s="82"/>
      <c r="GP11" s="82"/>
      <c r="GQ11" s="82"/>
      <c r="GR11" s="82"/>
      <c r="GS11" s="82"/>
      <c r="GT11" s="82"/>
      <c r="GU11" s="82"/>
      <c r="GV11" s="82"/>
      <c r="GW11" s="82"/>
      <c r="GX11" s="82"/>
      <c r="GY11" s="82"/>
      <c r="GZ11" s="82"/>
      <c r="HA11" s="82"/>
      <c r="HB11" s="82"/>
      <c r="HC11" s="82"/>
      <c r="HD11" s="82"/>
      <c r="HE11" s="82"/>
      <c r="HF11" s="82"/>
      <c r="HG11" s="82"/>
      <c r="HH11" s="82"/>
      <c r="HI11" s="82"/>
      <c r="HJ11" s="82"/>
      <c r="HK11" s="82"/>
      <c r="HL11" s="82"/>
      <c r="HM11" s="82"/>
      <c r="HN11" s="82"/>
      <c r="HO11" s="82"/>
      <c r="HP11" s="82"/>
      <c r="HQ11" s="82"/>
      <c r="HR11" s="82"/>
      <c r="HS11" s="82"/>
      <c r="HT11" s="82"/>
      <c r="HU11" s="82"/>
      <c r="HV11" s="82"/>
      <c r="HW11" s="82"/>
      <c r="HX11" s="82"/>
      <c r="HY11" s="82"/>
      <c r="HZ11" s="82"/>
      <c r="IA11" s="82"/>
      <c r="IB11" s="82"/>
      <c r="IC11" s="82"/>
      <c r="ID11" s="82"/>
      <c r="IE11" s="82"/>
      <c r="IF11" s="82"/>
      <c r="IG11" s="82"/>
      <c r="IH11" s="82"/>
      <c r="II11" s="82"/>
      <c r="IJ11" s="82"/>
      <c r="IK11" s="82"/>
      <c r="IL11" s="82"/>
      <c r="IM11" s="82"/>
      <c r="IN11" s="82"/>
      <c r="IO11" s="82"/>
      <c r="IP11" s="82"/>
      <c r="IQ11" s="82"/>
      <c r="IR11" s="82"/>
      <c r="IS11" s="82"/>
      <c r="IT11" s="82"/>
    </row>
    <row r="12" spans="1:254" ht="17.25" customHeight="1">
      <c r="A12" s="184" t="s">
        <v>5</v>
      </c>
      <c r="B12" s="185" t="s">
        <v>22</v>
      </c>
      <c r="C12" s="185">
        <v>5505.7179999999989</v>
      </c>
      <c r="D12" s="185">
        <v>10.571</v>
      </c>
      <c r="E12" s="185">
        <v>4971.6190000000006</v>
      </c>
      <c r="F12" s="185">
        <v>3043.5699999999997</v>
      </c>
      <c r="G12" s="185">
        <v>1254.3709999999999</v>
      </c>
      <c r="H12" s="185">
        <v>19560.791000000008</v>
      </c>
      <c r="I12" s="185">
        <v>128.22400000000002</v>
      </c>
      <c r="J12" s="185">
        <v>16472.642000000003</v>
      </c>
      <c r="K12" s="185">
        <v>3746.117999999999</v>
      </c>
      <c r="L12" s="185">
        <v>29.136000000000003</v>
      </c>
      <c r="M12" s="185">
        <v>575.07600000000002</v>
      </c>
      <c r="N12" s="185">
        <v>545.64400000000012</v>
      </c>
      <c r="O12" s="185">
        <v>241.64600000000002</v>
      </c>
      <c r="P12" s="185">
        <v>2774.7009999999996</v>
      </c>
      <c r="Q12" s="185">
        <v>1559.923</v>
      </c>
      <c r="R12" s="185">
        <v>2498.915</v>
      </c>
      <c r="S12" s="185">
        <v>1757.3570000000004</v>
      </c>
      <c r="T12" s="185">
        <v>1165.1870000000004</v>
      </c>
      <c r="U12" s="185">
        <v>1417.396</v>
      </c>
      <c r="V12" s="185">
        <v>2538.0010000000002</v>
      </c>
      <c r="W12" s="185">
        <v>1996.9879999999998</v>
      </c>
      <c r="X12" s="185">
        <v>50.157999999999994</v>
      </c>
      <c r="Y12" s="185">
        <v>280.72300000000001</v>
      </c>
      <c r="Z12" s="185">
        <v>625.16799999999989</v>
      </c>
      <c r="AA12" s="185">
        <v>4.7850000000000001</v>
      </c>
      <c r="AB12" s="185">
        <v>6.3889999999999993</v>
      </c>
      <c r="AC12" s="185">
        <v>18.879000000000001</v>
      </c>
      <c r="AD12" s="185">
        <v>162.87899999999999</v>
      </c>
      <c r="AE12" s="185">
        <v>170.399</v>
      </c>
      <c r="AF12" s="185">
        <v>258.71000000000004</v>
      </c>
      <c r="AG12" s="185">
        <v>3965.8360000000002</v>
      </c>
      <c r="AH12" s="185">
        <v>68209.960000000006</v>
      </c>
      <c r="AI12" s="185">
        <v>87.353999999999999</v>
      </c>
      <c r="AJ12" s="185">
        <v>1663.818</v>
      </c>
      <c r="AK12" s="185">
        <v>2356.8560000000002</v>
      </c>
      <c r="AL12" s="185">
        <v>237.28799999999998</v>
      </c>
      <c r="AM12" s="185">
        <v>264.24900000000002</v>
      </c>
      <c r="AN12" s="188">
        <v>150157.04500000001</v>
      </c>
      <c r="AO12" s="185">
        <v>1345.8739999999998</v>
      </c>
      <c r="AP12" s="185">
        <v>11660.603999999999</v>
      </c>
      <c r="AQ12" s="185">
        <v>0</v>
      </c>
      <c r="AR12" s="185">
        <v>0</v>
      </c>
      <c r="AS12" s="185">
        <v>0</v>
      </c>
      <c r="AT12" s="185">
        <v>1063.7070000000001</v>
      </c>
      <c r="AU12" s="188">
        <v>14070.184999999999</v>
      </c>
      <c r="AV12" s="188">
        <v>164227.23000000001</v>
      </c>
      <c r="AW12" s="185">
        <v>20869.482999999997</v>
      </c>
      <c r="AX12" s="185">
        <v>48373.514999999999</v>
      </c>
      <c r="AY12" s="188">
        <v>69242.998000000007</v>
      </c>
      <c r="AZ12" s="188">
        <v>83313.183000000005</v>
      </c>
      <c r="BA12" s="188">
        <v>233470.228</v>
      </c>
      <c r="BB12" s="185">
        <v>-39138.666000000005</v>
      </c>
      <c r="BC12" s="185">
        <v>-95.543999999999997</v>
      </c>
      <c r="BD12" s="185">
        <v>-1456.087</v>
      </c>
      <c r="BE12" s="185">
        <v>-116591.931</v>
      </c>
      <c r="BF12" s="188">
        <v>-157282.228</v>
      </c>
      <c r="BG12" s="190">
        <v>-73969.044999999998</v>
      </c>
      <c r="BH12" s="188">
        <v>76188</v>
      </c>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row>
    <row r="13" spans="1:254" ht="17.25" customHeight="1">
      <c r="A13" s="184" t="s">
        <v>6</v>
      </c>
      <c r="B13" s="185" t="s">
        <v>23</v>
      </c>
      <c r="C13" s="185">
        <v>998.01299999999969</v>
      </c>
      <c r="D13" s="185">
        <v>81.638000000000005</v>
      </c>
      <c r="E13" s="185">
        <v>1228.8430000000001</v>
      </c>
      <c r="F13" s="185">
        <v>82.3</v>
      </c>
      <c r="G13" s="185">
        <v>64.957999999999998</v>
      </c>
      <c r="H13" s="185">
        <v>464.26099999999997</v>
      </c>
      <c r="I13" s="185">
        <v>825.37599999999998</v>
      </c>
      <c r="J13" s="185">
        <v>120.95599999999997</v>
      </c>
      <c r="K13" s="185">
        <v>1524.8450000000003</v>
      </c>
      <c r="L13" s="185">
        <v>92.546999999999997</v>
      </c>
      <c r="M13" s="185">
        <v>295.77900000000005</v>
      </c>
      <c r="N13" s="185">
        <v>297.101</v>
      </c>
      <c r="O13" s="185">
        <v>65.192000000000007</v>
      </c>
      <c r="P13" s="185">
        <v>838.70299999999997</v>
      </c>
      <c r="Q13" s="185">
        <v>87.375</v>
      </c>
      <c r="R13" s="185">
        <v>239.172</v>
      </c>
      <c r="S13" s="185">
        <v>105.53599999999999</v>
      </c>
      <c r="T13" s="185">
        <v>43.628</v>
      </c>
      <c r="U13" s="185">
        <v>147.733</v>
      </c>
      <c r="V13" s="185">
        <v>131.41200000000001</v>
      </c>
      <c r="W13" s="185">
        <v>7295.4029999999984</v>
      </c>
      <c r="X13" s="185">
        <v>218.196</v>
      </c>
      <c r="Y13" s="185">
        <v>362.38400000000007</v>
      </c>
      <c r="Z13" s="185">
        <v>478.93400000000003</v>
      </c>
      <c r="AA13" s="185">
        <v>717.31100000000015</v>
      </c>
      <c r="AB13" s="185">
        <v>89.466999999999985</v>
      </c>
      <c r="AC13" s="185">
        <v>148.87700000000001</v>
      </c>
      <c r="AD13" s="185">
        <v>31207.288</v>
      </c>
      <c r="AE13" s="185">
        <v>193.08400000000003</v>
      </c>
      <c r="AF13" s="185">
        <v>2186.8910000000001</v>
      </c>
      <c r="AG13" s="185">
        <v>1233.3529999999998</v>
      </c>
      <c r="AH13" s="185">
        <v>881.62000000000012</v>
      </c>
      <c r="AI13" s="185">
        <v>125.60899999999999</v>
      </c>
      <c r="AJ13" s="185">
        <v>744.40999999999985</v>
      </c>
      <c r="AK13" s="185">
        <v>1042.8209999999999</v>
      </c>
      <c r="AL13" s="185">
        <v>0</v>
      </c>
      <c r="AM13" s="185">
        <v>641.52299999999991</v>
      </c>
      <c r="AN13" s="188">
        <v>55302.538999999997</v>
      </c>
      <c r="AO13" s="185">
        <v>103.47699999999999</v>
      </c>
      <c r="AP13" s="185">
        <v>28661.370999999999</v>
      </c>
      <c r="AQ13" s="185">
        <v>0</v>
      </c>
      <c r="AR13" s="185">
        <v>0</v>
      </c>
      <c r="AS13" s="185">
        <v>0</v>
      </c>
      <c r="AT13" s="185">
        <v>269.92400000000004</v>
      </c>
      <c r="AU13" s="188">
        <v>29034.772000000001</v>
      </c>
      <c r="AV13" s="188">
        <v>84337.311000000002</v>
      </c>
      <c r="AW13" s="185">
        <v>0.68500000000000005</v>
      </c>
      <c r="AX13" s="185">
        <v>0</v>
      </c>
      <c r="AY13" s="188">
        <v>0.68500000000000005</v>
      </c>
      <c r="AZ13" s="188">
        <v>29035.456999999999</v>
      </c>
      <c r="BA13" s="188">
        <v>84337.995999999999</v>
      </c>
      <c r="BB13" s="185">
        <v>-6968.3400000000011</v>
      </c>
      <c r="BC13" s="185">
        <v>0</v>
      </c>
      <c r="BD13" s="185">
        <v>-1.948</v>
      </c>
      <c r="BE13" s="185">
        <v>-73925.707999999999</v>
      </c>
      <c r="BF13" s="188">
        <v>-80895.995999999999</v>
      </c>
      <c r="BG13" s="190">
        <v>-51860.538999999997</v>
      </c>
      <c r="BH13" s="188">
        <v>3442</v>
      </c>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82"/>
      <c r="FE13" s="82"/>
      <c r="FF13" s="82"/>
      <c r="FG13" s="82"/>
      <c r="FH13" s="82"/>
      <c r="FI13" s="82"/>
      <c r="FJ13" s="82"/>
      <c r="FK13" s="82"/>
      <c r="FL13" s="82"/>
      <c r="FM13" s="82"/>
      <c r="FN13" s="82"/>
      <c r="FO13" s="82"/>
      <c r="FP13" s="82"/>
      <c r="FQ13" s="82"/>
      <c r="FR13" s="82"/>
      <c r="FS13" s="82"/>
      <c r="FT13" s="82"/>
      <c r="FU13" s="82"/>
      <c r="FV13" s="82"/>
      <c r="FW13" s="82"/>
      <c r="FX13" s="82"/>
      <c r="FY13" s="82"/>
      <c r="FZ13" s="82"/>
      <c r="GA13" s="82"/>
      <c r="GB13" s="82"/>
      <c r="GC13" s="82"/>
      <c r="GD13" s="82"/>
      <c r="GE13" s="82"/>
      <c r="GF13" s="82"/>
      <c r="GG13" s="82"/>
      <c r="GH13" s="82"/>
      <c r="GI13" s="82"/>
      <c r="GJ13" s="82"/>
      <c r="GK13" s="82"/>
      <c r="GL13" s="82"/>
      <c r="GM13" s="82"/>
      <c r="GN13" s="82"/>
      <c r="GO13" s="82"/>
      <c r="GP13" s="82"/>
      <c r="GQ13" s="82"/>
      <c r="GR13" s="82"/>
      <c r="GS13" s="82"/>
      <c r="GT13" s="82"/>
      <c r="GU13" s="82"/>
      <c r="GV13" s="82"/>
      <c r="GW13" s="82"/>
      <c r="GX13" s="82"/>
      <c r="GY13" s="82"/>
      <c r="GZ13" s="82"/>
      <c r="HA13" s="82"/>
      <c r="HB13" s="82"/>
      <c r="HC13" s="82"/>
      <c r="HD13" s="82"/>
      <c r="HE13" s="82"/>
      <c r="HF13" s="82"/>
      <c r="HG13" s="82"/>
      <c r="HH13" s="82"/>
      <c r="HI13" s="82"/>
      <c r="HJ13" s="82"/>
      <c r="HK13" s="82"/>
      <c r="HL13" s="82"/>
      <c r="HM13" s="82"/>
      <c r="HN13" s="82"/>
      <c r="HO13" s="82"/>
      <c r="HP13" s="82"/>
      <c r="HQ13" s="82"/>
      <c r="HR13" s="82"/>
      <c r="HS13" s="82"/>
      <c r="HT13" s="82"/>
      <c r="HU13" s="82"/>
      <c r="HV13" s="82"/>
      <c r="HW13" s="82"/>
      <c r="HX13" s="82"/>
      <c r="HY13" s="82"/>
      <c r="HZ13" s="82"/>
      <c r="IA13" s="82"/>
      <c r="IB13" s="82"/>
      <c r="IC13" s="82"/>
      <c r="ID13" s="82"/>
      <c r="IE13" s="82"/>
      <c r="IF13" s="82"/>
      <c r="IG13" s="82"/>
      <c r="IH13" s="82"/>
      <c r="II13" s="82"/>
      <c r="IJ13" s="82"/>
      <c r="IK13" s="82"/>
      <c r="IL13" s="82"/>
      <c r="IM13" s="82"/>
      <c r="IN13" s="82"/>
      <c r="IO13" s="82"/>
      <c r="IP13" s="82"/>
      <c r="IQ13" s="82"/>
      <c r="IR13" s="82"/>
      <c r="IS13" s="82"/>
      <c r="IT13" s="82"/>
    </row>
    <row r="14" spans="1:254" ht="17.25" customHeight="1">
      <c r="A14" s="184" t="s">
        <v>7</v>
      </c>
      <c r="B14" s="185" t="s">
        <v>226</v>
      </c>
      <c r="C14" s="185">
        <v>1279.3240000000001</v>
      </c>
      <c r="D14" s="185">
        <v>13.667999999999999</v>
      </c>
      <c r="E14" s="185">
        <v>11369.015999999998</v>
      </c>
      <c r="F14" s="185">
        <v>184.232</v>
      </c>
      <c r="G14" s="185">
        <v>768.625</v>
      </c>
      <c r="H14" s="185">
        <v>2723.36</v>
      </c>
      <c r="I14" s="185">
        <v>2.62</v>
      </c>
      <c r="J14" s="185">
        <v>21545.427000000003</v>
      </c>
      <c r="K14" s="185">
        <v>950.16499999999996</v>
      </c>
      <c r="L14" s="185">
        <v>3.2640000000000002</v>
      </c>
      <c r="M14" s="185">
        <v>680.36400000000003</v>
      </c>
      <c r="N14" s="185">
        <v>538.39300000000003</v>
      </c>
      <c r="O14" s="185">
        <v>1070.941</v>
      </c>
      <c r="P14" s="185">
        <v>6707.7140000000009</v>
      </c>
      <c r="Q14" s="185">
        <v>4558.6539999999995</v>
      </c>
      <c r="R14" s="185">
        <v>3703.0839999999998</v>
      </c>
      <c r="S14" s="185">
        <v>2383.1669999999995</v>
      </c>
      <c r="T14" s="185">
        <v>3301.8539999999998</v>
      </c>
      <c r="U14" s="185">
        <v>4545.7110000000002</v>
      </c>
      <c r="V14" s="185">
        <v>3540.9239999999991</v>
      </c>
      <c r="W14" s="185">
        <v>6248.5950000000003</v>
      </c>
      <c r="X14" s="185">
        <v>0</v>
      </c>
      <c r="Y14" s="185">
        <v>1249.4600000000003</v>
      </c>
      <c r="Z14" s="185">
        <v>826.62199999999996</v>
      </c>
      <c r="AA14" s="185">
        <v>2927.308</v>
      </c>
      <c r="AB14" s="185">
        <v>580.12199999999996</v>
      </c>
      <c r="AC14" s="185">
        <v>315.88599999999997</v>
      </c>
      <c r="AD14" s="185">
        <v>1298.5119999999999</v>
      </c>
      <c r="AE14" s="185">
        <v>583.44399999999996</v>
      </c>
      <c r="AF14" s="185">
        <v>479.447</v>
      </c>
      <c r="AG14" s="185">
        <v>1669.7350000000004</v>
      </c>
      <c r="AH14" s="185">
        <v>950.17700000000002</v>
      </c>
      <c r="AI14" s="185">
        <v>279.96199999999999</v>
      </c>
      <c r="AJ14" s="185">
        <v>5632.5929999999998</v>
      </c>
      <c r="AK14" s="185">
        <v>792.52499999999998</v>
      </c>
      <c r="AL14" s="185">
        <v>1172.569</v>
      </c>
      <c r="AM14" s="185">
        <v>147.99799999999999</v>
      </c>
      <c r="AN14" s="188">
        <v>95025.462</v>
      </c>
      <c r="AO14" s="185">
        <v>161.87</v>
      </c>
      <c r="AP14" s="185">
        <v>4021.1429999999996</v>
      </c>
      <c r="AQ14" s="185">
        <v>10.06</v>
      </c>
      <c r="AR14" s="185">
        <v>0</v>
      </c>
      <c r="AS14" s="185">
        <v>0</v>
      </c>
      <c r="AT14" s="185">
        <v>-3552.7270000000003</v>
      </c>
      <c r="AU14" s="188">
        <v>640.346</v>
      </c>
      <c r="AV14" s="188">
        <v>95665.808000000005</v>
      </c>
      <c r="AW14" s="185">
        <v>4700.4089999999997</v>
      </c>
      <c r="AX14" s="185">
        <v>96274.687999999995</v>
      </c>
      <c r="AY14" s="188">
        <v>100975.09699999999</v>
      </c>
      <c r="AZ14" s="188">
        <v>101615.443</v>
      </c>
      <c r="BA14" s="188">
        <v>196640.905</v>
      </c>
      <c r="BB14" s="185">
        <v>-11801.643</v>
      </c>
      <c r="BC14" s="185">
        <v>-146.29599999999999</v>
      </c>
      <c r="BD14" s="185">
        <v>-808.11899999999991</v>
      </c>
      <c r="BE14" s="185">
        <v>-76823.846999999994</v>
      </c>
      <c r="BF14" s="188">
        <v>-89579.904999999999</v>
      </c>
      <c r="BG14" s="190">
        <v>12035.538</v>
      </c>
      <c r="BH14" s="188">
        <v>107061</v>
      </c>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row>
    <row r="15" spans="1:254" ht="17.25" customHeight="1">
      <c r="A15" s="184" t="s">
        <v>8</v>
      </c>
      <c r="B15" s="185" t="s">
        <v>24</v>
      </c>
      <c r="C15" s="185">
        <v>349.56700000000001</v>
      </c>
      <c r="D15" s="185">
        <v>0.183</v>
      </c>
      <c r="E15" s="185">
        <v>1499.5179999999998</v>
      </c>
      <c r="F15" s="185">
        <v>4.4969999999999999</v>
      </c>
      <c r="G15" s="185">
        <v>52.179000000000002</v>
      </c>
      <c r="H15" s="185">
        <v>930.58899999999994</v>
      </c>
      <c r="I15" s="185">
        <v>89.975000000000009</v>
      </c>
      <c r="J15" s="185">
        <v>296.42</v>
      </c>
      <c r="K15" s="185">
        <v>7111.5769999999993</v>
      </c>
      <c r="L15" s="185">
        <v>46.68</v>
      </c>
      <c r="M15" s="185">
        <v>221.82799999999997</v>
      </c>
      <c r="N15" s="185">
        <v>423.68900000000002</v>
      </c>
      <c r="O15" s="185">
        <v>558.755</v>
      </c>
      <c r="P15" s="185">
        <v>1474.1460000000002</v>
      </c>
      <c r="Q15" s="185">
        <v>480.88800000000003</v>
      </c>
      <c r="R15" s="185">
        <v>6171.3629999999994</v>
      </c>
      <c r="S15" s="185">
        <v>922.55</v>
      </c>
      <c r="T15" s="185">
        <v>402.33100000000002</v>
      </c>
      <c r="U15" s="185">
        <v>224.18899999999999</v>
      </c>
      <c r="V15" s="185">
        <v>393.13899999999995</v>
      </c>
      <c r="W15" s="185">
        <v>23420.797999999999</v>
      </c>
      <c r="X15" s="185">
        <v>3.0169999999999995</v>
      </c>
      <c r="Y15" s="185">
        <v>164.47499999999999</v>
      </c>
      <c r="Z15" s="185">
        <v>20.457999999999998</v>
      </c>
      <c r="AA15" s="185">
        <v>104.59800000000001</v>
      </c>
      <c r="AB15" s="185">
        <v>2.8180000000000001</v>
      </c>
      <c r="AC15" s="185">
        <v>39.719000000000001</v>
      </c>
      <c r="AD15" s="185">
        <v>7.0190000000000001</v>
      </c>
      <c r="AE15" s="185">
        <v>2.0749999999999997</v>
      </c>
      <c r="AF15" s="185">
        <v>62.484999999999999</v>
      </c>
      <c r="AG15" s="185">
        <v>860.58500000000004</v>
      </c>
      <c r="AH15" s="185">
        <v>301.83600000000001</v>
      </c>
      <c r="AI15" s="185">
        <v>16.134</v>
      </c>
      <c r="AJ15" s="185">
        <v>621.44999999999993</v>
      </c>
      <c r="AK15" s="185">
        <v>310.31100000000004</v>
      </c>
      <c r="AL15" s="185">
        <v>137.11799999999999</v>
      </c>
      <c r="AM15" s="185">
        <v>198.00299999999999</v>
      </c>
      <c r="AN15" s="188">
        <v>47926.962</v>
      </c>
      <c r="AO15" s="185">
        <v>64.876999999999995</v>
      </c>
      <c r="AP15" s="185">
        <v>591.02499999999998</v>
      </c>
      <c r="AQ15" s="185">
        <v>0</v>
      </c>
      <c r="AR15" s="185">
        <v>0</v>
      </c>
      <c r="AS15" s="185">
        <v>0</v>
      </c>
      <c r="AT15" s="185">
        <v>134.02800000000002</v>
      </c>
      <c r="AU15" s="188">
        <v>789.93</v>
      </c>
      <c r="AV15" s="188">
        <v>48716.892</v>
      </c>
      <c r="AW15" s="185">
        <v>15062.564</v>
      </c>
      <c r="AX15" s="185">
        <v>55825.859000000004</v>
      </c>
      <c r="AY15" s="188">
        <v>70888.422999999995</v>
      </c>
      <c r="AZ15" s="188">
        <v>71678.353000000003</v>
      </c>
      <c r="BA15" s="188">
        <v>119605.315</v>
      </c>
      <c r="BB15" s="185">
        <v>-4599.7570000000005</v>
      </c>
      <c r="BC15" s="185">
        <v>-65.951999999999998</v>
      </c>
      <c r="BD15" s="185">
        <v>-1208.328</v>
      </c>
      <c r="BE15" s="185">
        <v>-35158.278000000006</v>
      </c>
      <c r="BF15" s="188">
        <v>-41032.315000000002</v>
      </c>
      <c r="BG15" s="190">
        <v>30646.038</v>
      </c>
      <c r="BH15" s="188">
        <v>78573</v>
      </c>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82"/>
      <c r="FE15" s="82"/>
      <c r="FF15" s="82"/>
      <c r="FG15" s="82"/>
      <c r="FH15" s="82"/>
      <c r="FI15" s="82"/>
      <c r="FJ15" s="82"/>
      <c r="FK15" s="82"/>
      <c r="FL15" s="82"/>
      <c r="FM15" s="82"/>
      <c r="FN15" s="82"/>
      <c r="FO15" s="82"/>
      <c r="FP15" s="82"/>
      <c r="FQ15" s="82"/>
      <c r="FR15" s="82"/>
      <c r="FS15" s="82"/>
      <c r="FT15" s="82"/>
      <c r="FU15" s="82"/>
      <c r="FV15" s="82"/>
      <c r="FW15" s="82"/>
      <c r="FX15" s="82"/>
      <c r="FY15" s="82"/>
      <c r="FZ15" s="82"/>
      <c r="GA15" s="82"/>
      <c r="GB15" s="82"/>
      <c r="GC15" s="82"/>
      <c r="GD15" s="82"/>
      <c r="GE15" s="82"/>
      <c r="GF15" s="82"/>
      <c r="GG15" s="82"/>
      <c r="GH15" s="82"/>
      <c r="GI15" s="82"/>
      <c r="GJ15" s="82"/>
      <c r="GK15" s="82"/>
      <c r="GL15" s="82"/>
      <c r="GM15" s="82"/>
      <c r="GN15" s="82"/>
      <c r="GO15" s="82"/>
      <c r="GP15" s="82"/>
      <c r="GQ15" s="82"/>
      <c r="GR15" s="82"/>
      <c r="GS15" s="82"/>
      <c r="GT15" s="82"/>
      <c r="GU15" s="82"/>
      <c r="GV15" s="82"/>
      <c r="GW15" s="82"/>
      <c r="GX15" s="82"/>
      <c r="GY15" s="82"/>
      <c r="GZ15" s="82"/>
      <c r="HA15" s="82"/>
      <c r="HB15" s="82"/>
      <c r="HC15" s="82"/>
      <c r="HD15" s="82"/>
      <c r="HE15" s="82"/>
      <c r="HF15" s="82"/>
      <c r="HG15" s="82"/>
      <c r="HH15" s="82"/>
      <c r="HI15" s="82"/>
      <c r="HJ15" s="82"/>
      <c r="HK15" s="82"/>
      <c r="HL15" s="82"/>
      <c r="HM15" s="82"/>
      <c r="HN15" s="82"/>
      <c r="HO15" s="82"/>
      <c r="HP15" s="82"/>
      <c r="HQ15" s="82"/>
      <c r="HR15" s="82"/>
      <c r="HS15" s="82"/>
      <c r="HT15" s="82"/>
      <c r="HU15" s="82"/>
      <c r="HV15" s="82"/>
      <c r="HW15" s="82"/>
      <c r="HX15" s="82"/>
      <c r="HY15" s="82"/>
      <c r="HZ15" s="82"/>
      <c r="IA15" s="82"/>
      <c r="IB15" s="82"/>
      <c r="IC15" s="82"/>
      <c r="ID15" s="82"/>
      <c r="IE15" s="82"/>
      <c r="IF15" s="82"/>
      <c r="IG15" s="82"/>
      <c r="IH15" s="82"/>
      <c r="II15" s="82"/>
      <c r="IJ15" s="82"/>
      <c r="IK15" s="82"/>
      <c r="IL15" s="82"/>
      <c r="IM15" s="82"/>
      <c r="IN15" s="82"/>
      <c r="IO15" s="82"/>
      <c r="IP15" s="82"/>
      <c r="IQ15" s="82"/>
      <c r="IR15" s="82"/>
      <c r="IS15" s="82"/>
      <c r="IT15" s="82"/>
    </row>
    <row r="16" spans="1:254" ht="17.25" customHeight="1">
      <c r="A16" s="184" t="s">
        <v>9</v>
      </c>
      <c r="B16" s="185" t="s">
        <v>25</v>
      </c>
      <c r="C16" s="185">
        <v>2.5839999999999996</v>
      </c>
      <c r="D16" s="185">
        <v>9.1609999999999996</v>
      </c>
      <c r="E16" s="185">
        <v>0</v>
      </c>
      <c r="F16" s="185">
        <v>2.1059999999999999</v>
      </c>
      <c r="G16" s="185">
        <v>275.06</v>
      </c>
      <c r="H16" s="185">
        <v>0.46699999999999997</v>
      </c>
      <c r="I16" s="185">
        <v>0</v>
      </c>
      <c r="J16" s="185">
        <v>238.982</v>
      </c>
      <c r="K16" s="185">
        <v>268.38299999999998</v>
      </c>
      <c r="L16" s="185">
        <v>1804.3900000000003</v>
      </c>
      <c r="M16" s="185">
        <v>104.79900000000001</v>
      </c>
      <c r="N16" s="185">
        <v>14188.270999999999</v>
      </c>
      <c r="O16" s="185">
        <v>6767.8909999999996</v>
      </c>
      <c r="P16" s="185">
        <v>30383.976999999999</v>
      </c>
      <c r="Q16" s="185">
        <v>1338.837</v>
      </c>
      <c r="R16" s="185">
        <v>1232.3240000000001</v>
      </c>
      <c r="S16" s="185">
        <v>4222.9949999999999</v>
      </c>
      <c r="T16" s="185">
        <v>978.92100000000005</v>
      </c>
      <c r="U16" s="185">
        <v>4075.5729999999999</v>
      </c>
      <c r="V16" s="185">
        <v>315.90500000000003</v>
      </c>
      <c r="W16" s="185">
        <v>9379.2749999999978</v>
      </c>
      <c r="X16" s="185">
        <v>0</v>
      </c>
      <c r="Y16" s="185">
        <v>0.877</v>
      </c>
      <c r="Z16" s="185">
        <v>0</v>
      </c>
      <c r="AA16" s="185">
        <v>0</v>
      </c>
      <c r="AB16" s="185">
        <v>0</v>
      </c>
      <c r="AC16" s="185">
        <v>0</v>
      </c>
      <c r="AD16" s="185">
        <v>112.51299999999999</v>
      </c>
      <c r="AE16" s="185">
        <v>0</v>
      </c>
      <c r="AF16" s="185">
        <v>7.0909999999999993</v>
      </c>
      <c r="AG16" s="185">
        <v>0</v>
      </c>
      <c r="AH16" s="185">
        <v>1.1220000000000001</v>
      </c>
      <c r="AI16" s="185">
        <v>0.20699999999999999</v>
      </c>
      <c r="AJ16" s="185">
        <v>77.489000000000004</v>
      </c>
      <c r="AK16" s="185">
        <v>8.4059999999999988</v>
      </c>
      <c r="AL16" s="185">
        <v>0.61799999999999999</v>
      </c>
      <c r="AM16" s="185">
        <v>179.98699999999997</v>
      </c>
      <c r="AN16" s="188">
        <v>75978.210999999996</v>
      </c>
      <c r="AO16" s="185">
        <v>0</v>
      </c>
      <c r="AP16" s="185">
        <v>-217.584</v>
      </c>
      <c r="AQ16" s="185">
        <v>0</v>
      </c>
      <c r="AR16" s="185">
        <v>-176.733</v>
      </c>
      <c r="AS16" s="185">
        <v>-1061.5530000000001</v>
      </c>
      <c r="AT16" s="185">
        <v>-366.06700000000006</v>
      </c>
      <c r="AU16" s="188">
        <v>-1821.9369999999999</v>
      </c>
      <c r="AV16" s="188">
        <v>74156.274000000005</v>
      </c>
      <c r="AW16" s="185">
        <v>288.678</v>
      </c>
      <c r="AX16" s="185">
        <v>4976.1660000000002</v>
      </c>
      <c r="AY16" s="188">
        <v>5264.8440000000001</v>
      </c>
      <c r="AZ16" s="188">
        <v>3442.9070000000002</v>
      </c>
      <c r="BA16" s="188">
        <v>79421.118000000002</v>
      </c>
      <c r="BB16" s="185">
        <v>-3537.3579999999993</v>
      </c>
      <c r="BC16" s="185">
        <v>0</v>
      </c>
      <c r="BD16" s="185">
        <v>-17.805</v>
      </c>
      <c r="BE16" s="185">
        <v>-70151.955000000002</v>
      </c>
      <c r="BF16" s="188">
        <v>-73707.118000000002</v>
      </c>
      <c r="BG16" s="190">
        <v>-70264.210999999996</v>
      </c>
      <c r="BH16" s="188">
        <v>5714</v>
      </c>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row>
    <row r="17" spans="1:254" ht="17.25" customHeight="1">
      <c r="A17" s="184" t="s">
        <v>10</v>
      </c>
      <c r="B17" s="185" t="s">
        <v>26</v>
      </c>
      <c r="C17" s="185">
        <v>0</v>
      </c>
      <c r="D17" s="185">
        <v>9.1999999999999998E-2</v>
      </c>
      <c r="E17" s="185">
        <v>691.42599999999993</v>
      </c>
      <c r="F17" s="185">
        <v>0.26600000000000001</v>
      </c>
      <c r="G17" s="185">
        <v>78.781000000000006</v>
      </c>
      <c r="H17" s="185">
        <v>643.73900000000003</v>
      </c>
      <c r="I17" s="185">
        <v>0</v>
      </c>
      <c r="J17" s="185">
        <v>242.00700000000001</v>
      </c>
      <c r="K17" s="185">
        <v>885.36</v>
      </c>
      <c r="L17" s="185">
        <v>10.705999999999998</v>
      </c>
      <c r="M17" s="185">
        <v>25315.050999999996</v>
      </c>
      <c r="N17" s="185">
        <v>5380.9280000000008</v>
      </c>
      <c r="O17" s="185">
        <v>1704.712</v>
      </c>
      <c r="P17" s="185">
        <v>13738.968000000001</v>
      </c>
      <c r="Q17" s="185">
        <v>3755.4679999999998</v>
      </c>
      <c r="R17" s="185">
        <v>7042.2240000000002</v>
      </c>
      <c r="S17" s="185">
        <v>9798.1749999999993</v>
      </c>
      <c r="T17" s="185">
        <v>4406.6069999999991</v>
      </c>
      <c r="U17" s="185">
        <v>2903.4189999999999</v>
      </c>
      <c r="V17" s="185">
        <v>2651.8039999999996</v>
      </c>
      <c r="W17" s="185">
        <v>8165.0620000000017</v>
      </c>
      <c r="X17" s="185">
        <v>18.36</v>
      </c>
      <c r="Y17" s="185">
        <v>7.4089999999999998</v>
      </c>
      <c r="Z17" s="185">
        <v>0.17899999999999999</v>
      </c>
      <c r="AA17" s="185">
        <v>6.4239999999999995</v>
      </c>
      <c r="AB17" s="185">
        <v>0</v>
      </c>
      <c r="AC17" s="185">
        <v>0</v>
      </c>
      <c r="AD17" s="185">
        <v>1.81</v>
      </c>
      <c r="AE17" s="185">
        <v>13.376999999999999</v>
      </c>
      <c r="AF17" s="185">
        <v>45.069000000000003</v>
      </c>
      <c r="AG17" s="185">
        <v>38.132000000000005</v>
      </c>
      <c r="AH17" s="185">
        <v>706.31000000000006</v>
      </c>
      <c r="AI17" s="185">
        <v>8.19</v>
      </c>
      <c r="AJ17" s="185">
        <v>135.40700000000001</v>
      </c>
      <c r="AK17" s="185">
        <v>109.02299999999998</v>
      </c>
      <c r="AL17" s="185">
        <v>24.558</v>
      </c>
      <c r="AM17" s="185">
        <v>156.77500000000001</v>
      </c>
      <c r="AN17" s="188">
        <v>88685.817999999999</v>
      </c>
      <c r="AO17" s="185">
        <v>8.8620000000000001</v>
      </c>
      <c r="AP17" s="185">
        <v>-22.502000000000002</v>
      </c>
      <c r="AQ17" s="185">
        <v>0</v>
      </c>
      <c r="AR17" s="185">
        <v>0</v>
      </c>
      <c r="AS17" s="185">
        <v>-1074.3719999999998</v>
      </c>
      <c r="AT17" s="185">
        <v>82.791000000000011</v>
      </c>
      <c r="AU17" s="188">
        <v>-1005.221</v>
      </c>
      <c r="AV17" s="188">
        <v>87680.596999999994</v>
      </c>
      <c r="AW17" s="185">
        <v>466.90399999999988</v>
      </c>
      <c r="AX17" s="185">
        <v>47902.447</v>
      </c>
      <c r="AY17" s="188">
        <v>48369.351000000002</v>
      </c>
      <c r="AZ17" s="188">
        <v>47364.13</v>
      </c>
      <c r="BA17" s="188">
        <v>136049.948</v>
      </c>
      <c r="BB17" s="185">
        <v>-32452.512000000002</v>
      </c>
      <c r="BC17" s="185">
        <v>-9.8870000000000005</v>
      </c>
      <c r="BD17" s="185">
        <v>-686.61799999999994</v>
      </c>
      <c r="BE17" s="185">
        <v>-54503.930999999997</v>
      </c>
      <c r="BF17" s="188">
        <v>-87652.948000000004</v>
      </c>
      <c r="BG17" s="190">
        <v>-40288.817999999999</v>
      </c>
      <c r="BH17" s="188">
        <v>48397</v>
      </c>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row>
    <row r="18" spans="1:254" ht="17.25" customHeight="1">
      <c r="A18" s="184" t="s">
        <v>11</v>
      </c>
      <c r="B18" s="185" t="s">
        <v>27</v>
      </c>
      <c r="C18" s="185">
        <v>212.66499999999999</v>
      </c>
      <c r="D18" s="185">
        <v>35.780999999999999</v>
      </c>
      <c r="E18" s="185">
        <v>9382.5489999999991</v>
      </c>
      <c r="F18" s="185">
        <v>12.208000000000002</v>
      </c>
      <c r="G18" s="185">
        <v>451.02900000000005</v>
      </c>
      <c r="H18" s="185">
        <v>1381.028</v>
      </c>
      <c r="I18" s="185">
        <v>0.46300000000000002</v>
      </c>
      <c r="J18" s="185">
        <v>875.04700000000003</v>
      </c>
      <c r="K18" s="185">
        <v>494.64100000000008</v>
      </c>
      <c r="L18" s="185">
        <v>57.165999999999997</v>
      </c>
      <c r="M18" s="185">
        <v>267.86599999999999</v>
      </c>
      <c r="N18" s="185">
        <v>6346.3310000000001</v>
      </c>
      <c r="O18" s="185">
        <v>1731.973</v>
      </c>
      <c r="P18" s="185">
        <v>16399.542999999998</v>
      </c>
      <c r="Q18" s="185">
        <v>1939.7340000000002</v>
      </c>
      <c r="R18" s="185">
        <v>3541.078</v>
      </c>
      <c r="S18" s="185">
        <v>6499.1089999999995</v>
      </c>
      <c r="T18" s="185">
        <v>2489.9250000000002</v>
      </c>
      <c r="U18" s="185">
        <v>835.08499999999992</v>
      </c>
      <c r="V18" s="185">
        <v>1069.502</v>
      </c>
      <c r="W18" s="185">
        <v>36644.283000000003</v>
      </c>
      <c r="X18" s="185">
        <v>26.46</v>
      </c>
      <c r="Y18" s="185">
        <v>24.414000000000001</v>
      </c>
      <c r="Z18" s="185">
        <v>6.26</v>
      </c>
      <c r="AA18" s="185">
        <v>1334.6320000000001</v>
      </c>
      <c r="AB18" s="185">
        <v>26.436</v>
      </c>
      <c r="AC18" s="185">
        <v>163.40199999999999</v>
      </c>
      <c r="AD18" s="185">
        <v>412.90199999999999</v>
      </c>
      <c r="AE18" s="185">
        <v>102.855</v>
      </c>
      <c r="AF18" s="185">
        <v>892.995</v>
      </c>
      <c r="AG18" s="185">
        <v>80.602000000000004</v>
      </c>
      <c r="AH18" s="185">
        <v>154.541</v>
      </c>
      <c r="AI18" s="185">
        <v>86.045000000000002</v>
      </c>
      <c r="AJ18" s="185">
        <v>439.166</v>
      </c>
      <c r="AK18" s="185">
        <v>663.08400000000006</v>
      </c>
      <c r="AL18" s="185">
        <v>9.9019999999999992</v>
      </c>
      <c r="AM18" s="185">
        <v>218.09199999999998</v>
      </c>
      <c r="AN18" s="188">
        <v>95308.793999999994</v>
      </c>
      <c r="AO18" s="185">
        <v>208.49099999999999</v>
      </c>
      <c r="AP18" s="185">
        <v>1173.5520000000001</v>
      </c>
      <c r="AQ18" s="185">
        <v>6.8680000000000003</v>
      </c>
      <c r="AR18" s="185">
        <v>86.265000000000001</v>
      </c>
      <c r="AS18" s="185">
        <v>2580.8829999999998</v>
      </c>
      <c r="AT18" s="185">
        <v>-2881.9690000000001</v>
      </c>
      <c r="AU18" s="188">
        <v>1174.0899999999999</v>
      </c>
      <c r="AV18" s="188">
        <v>96482.884000000005</v>
      </c>
      <c r="AW18" s="185">
        <v>1191.307</v>
      </c>
      <c r="AX18" s="185">
        <v>68669.692999999999</v>
      </c>
      <c r="AY18" s="188">
        <v>69861</v>
      </c>
      <c r="AZ18" s="188">
        <v>71035.09</v>
      </c>
      <c r="BA18" s="188">
        <v>166343.88399999999</v>
      </c>
      <c r="BB18" s="185">
        <v>-8493.2309999999998</v>
      </c>
      <c r="BC18" s="185">
        <v>-41.883000000000003</v>
      </c>
      <c r="BD18" s="185">
        <v>-480.96299999999997</v>
      </c>
      <c r="BE18" s="185">
        <v>-79974.807000000001</v>
      </c>
      <c r="BF18" s="188">
        <v>-88990.884000000005</v>
      </c>
      <c r="BG18" s="190">
        <v>-17955.794000000002</v>
      </c>
      <c r="BH18" s="188">
        <v>77353</v>
      </c>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row>
    <row r="19" spans="1:254" ht="17.25" customHeight="1">
      <c r="A19" s="184" t="s">
        <v>12</v>
      </c>
      <c r="B19" s="185" t="s">
        <v>162</v>
      </c>
      <c r="C19" s="185">
        <v>1.2E-2</v>
      </c>
      <c r="D19" s="185">
        <v>17.478000000000002</v>
      </c>
      <c r="E19" s="185">
        <v>0</v>
      </c>
      <c r="F19" s="185">
        <v>0</v>
      </c>
      <c r="G19" s="185">
        <v>5.5089999999999995</v>
      </c>
      <c r="H19" s="185">
        <v>0.92900000000000005</v>
      </c>
      <c r="I19" s="185">
        <v>0</v>
      </c>
      <c r="J19" s="185">
        <v>37.246000000000002</v>
      </c>
      <c r="K19" s="185">
        <v>11.705</v>
      </c>
      <c r="L19" s="185">
        <v>7.6349999999999998</v>
      </c>
      <c r="M19" s="185">
        <v>3.0000000000000001E-3</v>
      </c>
      <c r="N19" s="185">
        <v>60.213999999999999</v>
      </c>
      <c r="O19" s="185">
        <v>11417.085999999999</v>
      </c>
      <c r="P19" s="185">
        <v>28652.505999999998</v>
      </c>
      <c r="Q19" s="185">
        <v>585.70299999999997</v>
      </c>
      <c r="R19" s="185">
        <v>440.96899999999994</v>
      </c>
      <c r="S19" s="185">
        <v>1199.5450000000001</v>
      </c>
      <c r="T19" s="185">
        <v>493.875</v>
      </c>
      <c r="U19" s="185">
        <v>870.61400000000015</v>
      </c>
      <c r="V19" s="185">
        <v>46.417999999999999</v>
      </c>
      <c r="W19" s="185">
        <v>2538.181</v>
      </c>
      <c r="X19" s="185">
        <v>0</v>
      </c>
      <c r="Y19" s="185">
        <v>356.30199999999996</v>
      </c>
      <c r="Z19" s="185">
        <v>0</v>
      </c>
      <c r="AA19" s="185">
        <v>1.988</v>
      </c>
      <c r="AB19" s="185">
        <v>6.0000000000000001E-3</v>
      </c>
      <c r="AC19" s="185">
        <v>0</v>
      </c>
      <c r="AD19" s="185">
        <v>33.343999999999994</v>
      </c>
      <c r="AE19" s="185">
        <v>1.278</v>
      </c>
      <c r="AF19" s="185">
        <v>67.09</v>
      </c>
      <c r="AG19" s="185">
        <v>0</v>
      </c>
      <c r="AH19" s="185">
        <v>0.04</v>
      </c>
      <c r="AI19" s="185">
        <v>0</v>
      </c>
      <c r="AJ19" s="185">
        <v>2090.9949999999999</v>
      </c>
      <c r="AK19" s="185">
        <v>3.0869999999999997</v>
      </c>
      <c r="AL19" s="185">
        <v>0</v>
      </c>
      <c r="AM19" s="185">
        <v>0</v>
      </c>
      <c r="AN19" s="188">
        <v>48939.758000000002</v>
      </c>
      <c r="AO19" s="185">
        <v>0</v>
      </c>
      <c r="AP19" s="185">
        <v>0</v>
      </c>
      <c r="AQ19" s="185">
        <v>0</v>
      </c>
      <c r="AR19" s="185">
        <v>1888.153</v>
      </c>
      <c r="AS19" s="185">
        <v>30026.521000000001</v>
      </c>
      <c r="AT19" s="185">
        <v>-2105.8309999999997</v>
      </c>
      <c r="AU19" s="188">
        <v>29808.843000000001</v>
      </c>
      <c r="AV19" s="188">
        <v>78748.600999999995</v>
      </c>
      <c r="AW19" s="185">
        <v>6081.8860000000004</v>
      </c>
      <c r="AX19" s="185">
        <v>59815.68099999999</v>
      </c>
      <c r="AY19" s="188">
        <v>65897.566999999995</v>
      </c>
      <c r="AZ19" s="188">
        <v>95706.41</v>
      </c>
      <c r="BA19" s="188">
        <v>144646.16800000001</v>
      </c>
      <c r="BB19" s="185">
        <v>-11846.269</v>
      </c>
      <c r="BC19" s="185">
        <v>0</v>
      </c>
      <c r="BD19" s="185">
        <v>-638.35599999999999</v>
      </c>
      <c r="BE19" s="185">
        <v>-64161.543000000005</v>
      </c>
      <c r="BF19" s="188">
        <v>-76646.168000000005</v>
      </c>
      <c r="BG19" s="190">
        <v>19060.241999999998</v>
      </c>
      <c r="BH19" s="188">
        <v>68000</v>
      </c>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c r="GT19" s="82"/>
      <c r="GU19" s="82"/>
      <c r="GV19" s="82"/>
      <c r="GW19" s="82"/>
      <c r="GX19" s="82"/>
      <c r="GY19" s="82"/>
      <c r="GZ19" s="82"/>
      <c r="HA19" s="82"/>
      <c r="HB19" s="82"/>
      <c r="HC19" s="82"/>
      <c r="HD19" s="82"/>
      <c r="HE19" s="82"/>
      <c r="HF19" s="82"/>
      <c r="HG19" s="82"/>
      <c r="HH19" s="82"/>
      <c r="HI19" s="82"/>
      <c r="HJ19" s="82"/>
      <c r="HK19" s="82"/>
      <c r="HL19" s="82"/>
      <c r="HM19" s="82"/>
      <c r="HN19" s="82"/>
      <c r="HO19" s="82"/>
      <c r="HP19" s="82"/>
      <c r="HQ19" s="82"/>
      <c r="HR19" s="82"/>
      <c r="HS19" s="82"/>
      <c r="HT19" s="82"/>
      <c r="HU19" s="82"/>
      <c r="HV19" s="82"/>
      <c r="HW19" s="82"/>
      <c r="HX19" s="82"/>
      <c r="HY19" s="82"/>
      <c r="HZ19" s="82"/>
      <c r="IA19" s="82"/>
      <c r="IB19" s="82"/>
      <c r="IC19" s="82"/>
      <c r="ID19" s="82"/>
      <c r="IE19" s="82"/>
      <c r="IF19" s="82"/>
      <c r="IG19" s="82"/>
      <c r="IH19" s="82"/>
      <c r="II19" s="82"/>
      <c r="IJ19" s="82"/>
      <c r="IK19" s="82"/>
      <c r="IL19" s="82"/>
      <c r="IM19" s="82"/>
      <c r="IN19" s="82"/>
      <c r="IO19" s="82"/>
      <c r="IP19" s="82"/>
      <c r="IQ19" s="82"/>
      <c r="IR19" s="82"/>
      <c r="IS19" s="82"/>
      <c r="IT19" s="82"/>
    </row>
    <row r="20" spans="1:254" ht="17.25" customHeight="1">
      <c r="A20" s="184" t="s">
        <v>13</v>
      </c>
      <c r="B20" s="185" t="s">
        <v>163</v>
      </c>
      <c r="C20" s="185">
        <v>0.22</v>
      </c>
      <c r="D20" s="185">
        <v>2.363</v>
      </c>
      <c r="E20" s="185">
        <v>0</v>
      </c>
      <c r="F20" s="185">
        <v>0</v>
      </c>
      <c r="G20" s="185">
        <v>3.7610000000000001</v>
      </c>
      <c r="H20" s="185">
        <v>0</v>
      </c>
      <c r="I20" s="185">
        <v>0.30399999999999999</v>
      </c>
      <c r="J20" s="185">
        <v>291.327</v>
      </c>
      <c r="K20" s="185">
        <v>19.573999999999998</v>
      </c>
      <c r="L20" s="185">
        <v>8.5980000000000008</v>
      </c>
      <c r="M20" s="185">
        <v>17.981000000000002</v>
      </c>
      <c r="N20" s="185">
        <v>30.211999999999996</v>
      </c>
      <c r="O20" s="185">
        <v>471.83500000000004</v>
      </c>
      <c r="P20" s="185">
        <v>63307.97</v>
      </c>
      <c r="Q20" s="185">
        <v>50.195999999999998</v>
      </c>
      <c r="R20" s="185">
        <v>539.2650000000001</v>
      </c>
      <c r="S20" s="185">
        <v>679.48300000000006</v>
      </c>
      <c r="T20" s="185">
        <v>94.110000000000014</v>
      </c>
      <c r="U20" s="185">
        <v>77.239999999999981</v>
      </c>
      <c r="V20" s="185">
        <v>8.7750000000000004</v>
      </c>
      <c r="W20" s="185">
        <v>32.18</v>
      </c>
      <c r="X20" s="185">
        <v>0.373</v>
      </c>
      <c r="Y20" s="185">
        <v>9.6419999999999995</v>
      </c>
      <c r="Z20" s="185">
        <v>0</v>
      </c>
      <c r="AA20" s="185">
        <v>1.46</v>
      </c>
      <c r="AB20" s="185">
        <v>0</v>
      </c>
      <c r="AC20" s="185">
        <v>0</v>
      </c>
      <c r="AD20" s="185">
        <v>12.998000000000001</v>
      </c>
      <c r="AE20" s="185">
        <v>0.44900000000000001</v>
      </c>
      <c r="AF20" s="185">
        <v>4.4809999999999999</v>
      </c>
      <c r="AG20" s="185">
        <v>0</v>
      </c>
      <c r="AH20" s="185">
        <v>0</v>
      </c>
      <c r="AI20" s="185">
        <v>0</v>
      </c>
      <c r="AJ20" s="185">
        <v>3218.7669999999994</v>
      </c>
      <c r="AK20" s="185">
        <v>2.0960000000000001</v>
      </c>
      <c r="AL20" s="185">
        <v>0</v>
      </c>
      <c r="AM20" s="185">
        <v>0</v>
      </c>
      <c r="AN20" s="188">
        <v>68885.66</v>
      </c>
      <c r="AO20" s="185">
        <v>0</v>
      </c>
      <c r="AP20" s="185">
        <v>27.33</v>
      </c>
      <c r="AQ20" s="185">
        <v>0</v>
      </c>
      <c r="AR20" s="185">
        <v>402.18299999999999</v>
      </c>
      <c r="AS20" s="185">
        <v>68016.19200000001</v>
      </c>
      <c r="AT20" s="185">
        <v>1101.2049999999997</v>
      </c>
      <c r="AU20" s="188">
        <v>69546.91</v>
      </c>
      <c r="AV20" s="188">
        <v>138432.57</v>
      </c>
      <c r="AW20" s="185">
        <v>272258.20400000003</v>
      </c>
      <c r="AX20" s="185">
        <v>279199.49900000001</v>
      </c>
      <c r="AY20" s="188">
        <v>551457.70299999998</v>
      </c>
      <c r="AZ20" s="188">
        <v>621004.61300000001</v>
      </c>
      <c r="BA20" s="188">
        <v>689890.27300000004</v>
      </c>
      <c r="BB20" s="185">
        <v>-22656.820999999996</v>
      </c>
      <c r="BC20" s="185">
        <v>0</v>
      </c>
      <c r="BD20" s="185">
        <v>-3787.7310000000007</v>
      </c>
      <c r="BE20" s="185">
        <v>-94426.72099999999</v>
      </c>
      <c r="BF20" s="188">
        <v>-120871.273</v>
      </c>
      <c r="BG20" s="190">
        <v>500133.34</v>
      </c>
      <c r="BH20" s="188">
        <v>569019</v>
      </c>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row>
    <row r="21" spans="1:254" ht="17.25" customHeight="1">
      <c r="A21" s="184" t="s">
        <v>14</v>
      </c>
      <c r="B21" s="185" t="s">
        <v>164</v>
      </c>
      <c r="C21" s="185">
        <v>0.92399999999999993</v>
      </c>
      <c r="D21" s="185">
        <v>0</v>
      </c>
      <c r="E21" s="185">
        <v>0</v>
      </c>
      <c r="F21" s="185">
        <v>0</v>
      </c>
      <c r="G21" s="185">
        <v>0</v>
      </c>
      <c r="H21" s="185">
        <v>0</v>
      </c>
      <c r="I21" s="185">
        <v>0</v>
      </c>
      <c r="J21" s="185">
        <v>0</v>
      </c>
      <c r="K21" s="185">
        <v>0</v>
      </c>
      <c r="L21" s="185">
        <v>0</v>
      </c>
      <c r="M21" s="185">
        <v>0</v>
      </c>
      <c r="N21" s="185">
        <v>1.1970000000000001</v>
      </c>
      <c r="O21" s="185">
        <v>201.93199999999999</v>
      </c>
      <c r="P21" s="185">
        <v>1964.702</v>
      </c>
      <c r="Q21" s="185">
        <v>6751.7660000000005</v>
      </c>
      <c r="R21" s="185">
        <v>0</v>
      </c>
      <c r="S21" s="185">
        <v>189.25200000000001</v>
      </c>
      <c r="T21" s="185">
        <v>44.150999999999996</v>
      </c>
      <c r="U21" s="185">
        <v>26.782</v>
      </c>
      <c r="V21" s="185">
        <v>6.2039999999999997</v>
      </c>
      <c r="W21" s="185">
        <v>59.923000000000002</v>
      </c>
      <c r="X21" s="185">
        <v>0</v>
      </c>
      <c r="Y21" s="185">
        <v>3.38</v>
      </c>
      <c r="Z21" s="185">
        <v>0.94900000000000007</v>
      </c>
      <c r="AA21" s="185">
        <v>436.88599999999997</v>
      </c>
      <c r="AB21" s="185">
        <v>3.048</v>
      </c>
      <c r="AC21" s="185">
        <v>0</v>
      </c>
      <c r="AD21" s="185">
        <v>2.9660000000000002</v>
      </c>
      <c r="AE21" s="185">
        <v>36.874000000000002</v>
      </c>
      <c r="AF21" s="185">
        <v>765.76700000000005</v>
      </c>
      <c r="AG21" s="185">
        <v>0</v>
      </c>
      <c r="AH21" s="185">
        <v>5059.8390000000009</v>
      </c>
      <c r="AI21" s="185">
        <v>0</v>
      </c>
      <c r="AJ21" s="185">
        <v>1028.2729999999999</v>
      </c>
      <c r="AK21" s="185">
        <v>219.68299999999996</v>
      </c>
      <c r="AL21" s="185">
        <v>596.35</v>
      </c>
      <c r="AM21" s="185">
        <v>0</v>
      </c>
      <c r="AN21" s="188">
        <v>17400.848000000002</v>
      </c>
      <c r="AO21" s="185">
        <v>15.183</v>
      </c>
      <c r="AP21" s="185">
        <v>307.35300000000001</v>
      </c>
      <c r="AQ21" s="185">
        <v>3.9809999999999999</v>
      </c>
      <c r="AR21" s="185">
        <v>2170.3940000000002</v>
      </c>
      <c r="AS21" s="185">
        <v>24826.315999999999</v>
      </c>
      <c r="AT21" s="185">
        <v>-28.416000000000111</v>
      </c>
      <c r="AU21" s="188">
        <v>27294.811000000002</v>
      </c>
      <c r="AV21" s="188">
        <v>44695.659</v>
      </c>
      <c r="AW21" s="185">
        <v>3921.9319999999998</v>
      </c>
      <c r="AX21" s="185">
        <v>68296.514999999999</v>
      </c>
      <c r="AY21" s="188">
        <v>72218.447</v>
      </c>
      <c r="AZ21" s="188">
        <v>99513.258000000002</v>
      </c>
      <c r="BA21" s="188">
        <v>116914.106</v>
      </c>
      <c r="BB21" s="185">
        <v>-16731.147000000001</v>
      </c>
      <c r="BC21" s="185">
        <v>-1.915</v>
      </c>
      <c r="BD21" s="185">
        <v>-1665.876</v>
      </c>
      <c r="BE21" s="185">
        <v>-25014.167999999998</v>
      </c>
      <c r="BF21" s="188">
        <v>-43413.106</v>
      </c>
      <c r="BG21" s="190">
        <v>56100.152000000002</v>
      </c>
      <c r="BH21" s="188">
        <v>73501</v>
      </c>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row>
    <row r="22" spans="1:254" ht="17.25" customHeight="1">
      <c r="A22" s="184" t="s">
        <v>15</v>
      </c>
      <c r="B22" s="185" t="s">
        <v>128</v>
      </c>
      <c r="C22" s="185">
        <v>0</v>
      </c>
      <c r="D22" s="185">
        <v>3.5999999999999997E-2</v>
      </c>
      <c r="E22" s="185">
        <v>0.35099999999999998</v>
      </c>
      <c r="F22" s="185">
        <v>0</v>
      </c>
      <c r="G22" s="185">
        <v>0.81600000000000006</v>
      </c>
      <c r="H22" s="185">
        <v>0.52900000000000003</v>
      </c>
      <c r="I22" s="185">
        <v>0</v>
      </c>
      <c r="J22" s="185">
        <v>0</v>
      </c>
      <c r="K22" s="185">
        <v>6.0000000000000001E-3</v>
      </c>
      <c r="L22" s="185">
        <v>6.0000000000000001E-3</v>
      </c>
      <c r="M22" s="185">
        <v>12.819999999999999</v>
      </c>
      <c r="N22" s="185">
        <v>296.702</v>
      </c>
      <c r="O22" s="185">
        <v>1225.5509999999999</v>
      </c>
      <c r="P22" s="185">
        <v>24331.120999999999</v>
      </c>
      <c r="Q22" s="185">
        <v>10949.235000000001</v>
      </c>
      <c r="R22" s="185">
        <v>74277.870999999985</v>
      </c>
      <c r="S22" s="185">
        <v>100173.147</v>
      </c>
      <c r="T22" s="185">
        <v>39383.826000000001</v>
      </c>
      <c r="U22" s="185">
        <v>1679.4290000000001</v>
      </c>
      <c r="V22" s="185">
        <v>306.05700000000002</v>
      </c>
      <c r="W22" s="185">
        <v>118.82500000000002</v>
      </c>
      <c r="X22" s="185">
        <v>9.7000000000000003E-2</v>
      </c>
      <c r="Y22" s="185">
        <v>0.72199999999999998</v>
      </c>
      <c r="Z22" s="185">
        <v>0</v>
      </c>
      <c r="AA22" s="185">
        <v>13.791</v>
      </c>
      <c r="AB22" s="185">
        <v>10.755000000000001</v>
      </c>
      <c r="AC22" s="185">
        <v>0</v>
      </c>
      <c r="AD22" s="185">
        <v>0.71199999999999997</v>
      </c>
      <c r="AE22" s="185">
        <v>219.75499999999997</v>
      </c>
      <c r="AF22" s="185">
        <v>381.25399999999996</v>
      </c>
      <c r="AG22" s="185">
        <v>416.52000000000004</v>
      </c>
      <c r="AH22" s="185">
        <v>0.80499999999999994</v>
      </c>
      <c r="AI22" s="185">
        <v>0</v>
      </c>
      <c r="AJ22" s="185">
        <v>3246.201</v>
      </c>
      <c r="AK22" s="185">
        <v>3.8740000000000001</v>
      </c>
      <c r="AL22" s="185">
        <v>815.3610000000001</v>
      </c>
      <c r="AM22" s="185">
        <v>0</v>
      </c>
      <c r="AN22" s="188">
        <v>257866.17499999999</v>
      </c>
      <c r="AO22" s="185">
        <v>2.7679999999999998</v>
      </c>
      <c r="AP22" s="185">
        <v>104.22899999999998</v>
      </c>
      <c r="AQ22" s="185">
        <v>0</v>
      </c>
      <c r="AR22" s="185">
        <v>0</v>
      </c>
      <c r="AS22" s="185">
        <v>0</v>
      </c>
      <c r="AT22" s="185">
        <v>4474.8779999999997</v>
      </c>
      <c r="AU22" s="188">
        <v>4581.875</v>
      </c>
      <c r="AV22" s="188">
        <v>262448.05</v>
      </c>
      <c r="AW22" s="185">
        <v>6712.9840000000004</v>
      </c>
      <c r="AX22" s="185">
        <v>200834.15900000001</v>
      </c>
      <c r="AY22" s="188">
        <v>207547.14300000001</v>
      </c>
      <c r="AZ22" s="188">
        <v>212129.01800000001</v>
      </c>
      <c r="BA22" s="188">
        <v>469995.19300000003</v>
      </c>
      <c r="BB22" s="185">
        <v>-79968.649000000005</v>
      </c>
      <c r="BC22" s="185">
        <v>0</v>
      </c>
      <c r="BD22" s="185">
        <v>-2931.6060000000007</v>
      </c>
      <c r="BE22" s="185">
        <v>-175123.93800000002</v>
      </c>
      <c r="BF22" s="188">
        <v>-258024.193</v>
      </c>
      <c r="BG22" s="190">
        <v>-45895.175000000003</v>
      </c>
      <c r="BH22" s="188">
        <v>211971</v>
      </c>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row>
    <row r="23" spans="1:254" ht="17.25" customHeight="1">
      <c r="A23" s="184" t="s">
        <v>16</v>
      </c>
      <c r="B23" s="185" t="s">
        <v>28</v>
      </c>
      <c r="C23" s="185">
        <v>1.8109999999999999</v>
      </c>
      <c r="D23" s="185">
        <v>0.29399999999999998</v>
      </c>
      <c r="E23" s="185">
        <v>0</v>
      </c>
      <c r="F23" s="185">
        <v>0</v>
      </c>
      <c r="G23" s="185">
        <v>5.6890000000000009</v>
      </c>
      <c r="H23" s="185">
        <v>0.23200000000000001</v>
      </c>
      <c r="I23" s="185">
        <v>0</v>
      </c>
      <c r="J23" s="185">
        <v>3.0489999999999999</v>
      </c>
      <c r="K23" s="185">
        <v>0.6</v>
      </c>
      <c r="L23" s="185">
        <v>0</v>
      </c>
      <c r="M23" s="185">
        <v>1.2579999999999998</v>
      </c>
      <c r="N23" s="185">
        <v>59.74799999999999</v>
      </c>
      <c r="O23" s="185">
        <v>959.27699999999993</v>
      </c>
      <c r="P23" s="185">
        <v>24908.923999999995</v>
      </c>
      <c r="Q23" s="185">
        <v>1090.9590000000001</v>
      </c>
      <c r="R23" s="185">
        <v>3716.6489999999994</v>
      </c>
      <c r="S23" s="185">
        <v>18236.45</v>
      </c>
      <c r="T23" s="185">
        <v>1689.2270000000001</v>
      </c>
      <c r="U23" s="185">
        <v>4036.7460000000001</v>
      </c>
      <c r="V23" s="185">
        <v>90.865000000000009</v>
      </c>
      <c r="W23" s="185">
        <v>3435.645</v>
      </c>
      <c r="X23" s="185">
        <v>6.9000000000000006E-2</v>
      </c>
      <c r="Y23" s="185">
        <v>7.6120000000000001</v>
      </c>
      <c r="Z23" s="185">
        <v>0</v>
      </c>
      <c r="AA23" s="185">
        <v>97.926999999999992</v>
      </c>
      <c r="AB23" s="185">
        <v>0.72199999999999998</v>
      </c>
      <c r="AC23" s="185">
        <v>8.3219999999999992</v>
      </c>
      <c r="AD23" s="185">
        <v>33.326000000000001</v>
      </c>
      <c r="AE23" s="185">
        <v>59.29</v>
      </c>
      <c r="AF23" s="185">
        <v>390.339</v>
      </c>
      <c r="AG23" s="185">
        <v>312.13400000000001</v>
      </c>
      <c r="AH23" s="185">
        <v>27.024999999999999</v>
      </c>
      <c r="AI23" s="185">
        <v>0</v>
      </c>
      <c r="AJ23" s="185">
        <v>2368.3470000000002</v>
      </c>
      <c r="AK23" s="185">
        <v>39.146000000000001</v>
      </c>
      <c r="AL23" s="185">
        <v>0</v>
      </c>
      <c r="AM23" s="185">
        <v>16.565999999999999</v>
      </c>
      <c r="AN23" s="188">
        <v>61598.248</v>
      </c>
      <c r="AO23" s="185">
        <v>474.60899999999998</v>
      </c>
      <c r="AP23" s="185">
        <v>12138.915000000001</v>
      </c>
      <c r="AQ23" s="185">
        <v>0</v>
      </c>
      <c r="AR23" s="185">
        <v>4125.7199999999993</v>
      </c>
      <c r="AS23" s="185">
        <v>34471.758000000002</v>
      </c>
      <c r="AT23" s="185">
        <v>-4896.75</v>
      </c>
      <c r="AU23" s="188">
        <v>46314.252</v>
      </c>
      <c r="AV23" s="188">
        <v>107912.5</v>
      </c>
      <c r="AW23" s="185">
        <v>7714.7520000000013</v>
      </c>
      <c r="AX23" s="185">
        <v>275422.25800000003</v>
      </c>
      <c r="AY23" s="188">
        <v>283137.01</v>
      </c>
      <c r="AZ23" s="188">
        <v>329451.26199999999</v>
      </c>
      <c r="BA23" s="188">
        <v>391049.51</v>
      </c>
      <c r="BB23" s="185">
        <v>-40135.826000000001</v>
      </c>
      <c r="BC23" s="185">
        <v>-1.2999999999999999E-2</v>
      </c>
      <c r="BD23" s="185">
        <v>-7841.648000000001</v>
      </c>
      <c r="BE23" s="185">
        <v>-56295.023000000001</v>
      </c>
      <c r="BF23" s="188">
        <v>-104272.51</v>
      </c>
      <c r="BG23" s="190">
        <v>225178.75200000001</v>
      </c>
      <c r="BH23" s="188">
        <v>286777</v>
      </c>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row>
    <row r="24" spans="1:254" ht="17.25" customHeight="1">
      <c r="A24" s="184" t="s">
        <v>17</v>
      </c>
      <c r="B24" s="185" t="s">
        <v>227</v>
      </c>
      <c r="C24" s="185">
        <v>0.15</v>
      </c>
      <c r="D24" s="185">
        <v>3.6999999999999998E-2</v>
      </c>
      <c r="E24" s="185">
        <v>5.0179999999999989</v>
      </c>
      <c r="F24" s="185">
        <v>0.17900000000000002</v>
      </c>
      <c r="G24" s="185">
        <v>0.17899999999999999</v>
      </c>
      <c r="H24" s="185">
        <v>3.4969999999999994</v>
      </c>
      <c r="I24" s="185">
        <v>0.217</v>
      </c>
      <c r="J24" s="185">
        <v>0.107</v>
      </c>
      <c r="K24" s="185">
        <v>3.3609999999999993</v>
      </c>
      <c r="L24" s="185">
        <v>6.0000000000000001E-3</v>
      </c>
      <c r="M24" s="185">
        <v>0.17400000000000002</v>
      </c>
      <c r="N24" s="185">
        <v>3.0979999999999999</v>
      </c>
      <c r="O24" s="185">
        <v>223.90199999999999</v>
      </c>
      <c r="P24" s="185">
        <v>54.380999999999993</v>
      </c>
      <c r="Q24" s="185">
        <v>1.5190000000000001</v>
      </c>
      <c r="R24" s="185">
        <v>8.0990000000000002</v>
      </c>
      <c r="S24" s="185">
        <v>12.376000000000001</v>
      </c>
      <c r="T24" s="185">
        <v>9359.9390000000003</v>
      </c>
      <c r="U24" s="185">
        <v>7.4580000000000002</v>
      </c>
      <c r="V24" s="185">
        <v>1.925999999999999</v>
      </c>
      <c r="W24" s="185">
        <v>940.7600000000001</v>
      </c>
      <c r="X24" s="185">
        <v>0.21699999999999997</v>
      </c>
      <c r="Y24" s="185">
        <v>0.23499999999999999</v>
      </c>
      <c r="Z24" s="185">
        <v>1.018</v>
      </c>
      <c r="AA24" s="185">
        <v>108.93499999999999</v>
      </c>
      <c r="AB24" s="185">
        <v>25.508000000000003</v>
      </c>
      <c r="AC24" s="185">
        <v>20.225999999999999</v>
      </c>
      <c r="AD24" s="185">
        <v>15.307000000000002</v>
      </c>
      <c r="AE24" s="185">
        <v>34.797000000000004</v>
      </c>
      <c r="AF24" s="185">
        <v>389.65200000000004</v>
      </c>
      <c r="AG24" s="185">
        <v>37.553000000000004</v>
      </c>
      <c r="AH24" s="185">
        <v>7.1270000000000007</v>
      </c>
      <c r="AI24" s="185">
        <v>1.9770000000000001</v>
      </c>
      <c r="AJ24" s="185">
        <v>372.90800000000002</v>
      </c>
      <c r="AK24" s="185">
        <v>24.907999999999998</v>
      </c>
      <c r="AL24" s="185">
        <v>0</v>
      </c>
      <c r="AM24" s="185">
        <v>0</v>
      </c>
      <c r="AN24" s="188">
        <v>11666.751</v>
      </c>
      <c r="AO24" s="185">
        <v>238.80200000000002</v>
      </c>
      <c r="AP24" s="185">
        <v>21747.786000000004</v>
      </c>
      <c r="AQ24" s="185">
        <v>0</v>
      </c>
      <c r="AR24" s="185">
        <v>2649.79</v>
      </c>
      <c r="AS24" s="185">
        <v>24255.972999999998</v>
      </c>
      <c r="AT24" s="185">
        <v>-828.79199999999992</v>
      </c>
      <c r="AU24" s="188">
        <v>48063.559000000001</v>
      </c>
      <c r="AV24" s="188">
        <v>59730.31</v>
      </c>
      <c r="AW24" s="185">
        <v>2343.1350000000002</v>
      </c>
      <c r="AX24" s="185">
        <v>135995.92299999998</v>
      </c>
      <c r="AY24" s="188">
        <v>138339.05799999999</v>
      </c>
      <c r="AZ24" s="188">
        <v>186402.617</v>
      </c>
      <c r="BA24" s="188">
        <v>198069.36799999999</v>
      </c>
      <c r="BB24" s="185">
        <v>-36965.273000000001</v>
      </c>
      <c r="BC24" s="185">
        <v>0</v>
      </c>
      <c r="BD24" s="185">
        <v>-6397.4449999999997</v>
      </c>
      <c r="BE24" s="185">
        <v>-15282.65</v>
      </c>
      <c r="BF24" s="188">
        <v>-58645.368000000002</v>
      </c>
      <c r="BG24" s="190">
        <v>127757.249</v>
      </c>
      <c r="BH24" s="188">
        <v>139424</v>
      </c>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row>
    <row r="25" spans="1:254" ht="17.25" customHeight="1">
      <c r="A25" s="184" t="s">
        <v>18</v>
      </c>
      <c r="B25" s="185" t="s">
        <v>29</v>
      </c>
      <c r="C25" s="185">
        <v>5.3000000000000005E-2</v>
      </c>
      <c r="D25" s="185">
        <v>0.84299999999999997</v>
      </c>
      <c r="E25" s="185">
        <v>0</v>
      </c>
      <c r="F25" s="185">
        <v>0</v>
      </c>
      <c r="G25" s="185">
        <v>0</v>
      </c>
      <c r="H25" s="185">
        <v>0</v>
      </c>
      <c r="I25" s="185">
        <v>0</v>
      </c>
      <c r="J25" s="185">
        <v>0</v>
      </c>
      <c r="K25" s="185">
        <v>0</v>
      </c>
      <c r="L25" s="185">
        <v>0</v>
      </c>
      <c r="M25" s="185">
        <v>0</v>
      </c>
      <c r="N25" s="185">
        <v>0</v>
      </c>
      <c r="O25" s="185">
        <v>0</v>
      </c>
      <c r="P25" s="185">
        <v>17.21</v>
      </c>
      <c r="Q25" s="185">
        <v>0</v>
      </c>
      <c r="R25" s="185">
        <v>0</v>
      </c>
      <c r="S25" s="185">
        <v>0</v>
      </c>
      <c r="T25" s="185">
        <v>0</v>
      </c>
      <c r="U25" s="185">
        <v>31080.834000000003</v>
      </c>
      <c r="V25" s="185">
        <v>0</v>
      </c>
      <c r="W25" s="185">
        <v>0</v>
      </c>
      <c r="X25" s="185">
        <v>0</v>
      </c>
      <c r="Y25" s="185">
        <v>0</v>
      </c>
      <c r="Z25" s="185">
        <v>0</v>
      </c>
      <c r="AA25" s="185">
        <v>0</v>
      </c>
      <c r="AB25" s="185">
        <v>0</v>
      </c>
      <c r="AC25" s="185">
        <v>0</v>
      </c>
      <c r="AD25" s="185">
        <v>778.37199999999984</v>
      </c>
      <c r="AE25" s="185">
        <v>0</v>
      </c>
      <c r="AF25" s="185">
        <v>1669.346</v>
      </c>
      <c r="AG25" s="185">
        <v>61.384999999999998</v>
      </c>
      <c r="AH25" s="185">
        <v>0</v>
      </c>
      <c r="AI25" s="185">
        <v>0</v>
      </c>
      <c r="AJ25" s="185">
        <v>17224.521000000001</v>
      </c>
      <c r="AK25" s="185">
        <v>11.517999999999999</v>
      </c>
      <c r="AL25" s="185">
        <v>0</v>
      </c>
      <c r="AM25" s="185">
        <v>0</v>
      </c>
      <c r="AN25" s="188">
        <v>50844.082000000002</v>
      </c>
      <c r="AO25" s="185">
        <v>0</v>
      </c>
      <c r="AP25" s="185">
        <v>34481.203000000001</v>
      </c>
      <c r="AQ25" s="185">
        <v>0</v>
      </c>
      <c r="AR25" s="185">
        <v>1540.68</v>
      </c>
      <c r="AS25" s="185">
        <v>26609.23</v>
      </c>
      <c r="AT25" s="185">
        <v>-329.05200000000002</v>
      </c>
      <c r="AU25" s="188">
        <v>62302.061000000002</v>
      </c>
      <c r="AV25" s="188">
        <v>113146.143</v>
      </c>
      <c r="AW25" s="185">
        <v>4120.933</v>
      </c>
      <c r="AX25" s="185">
        <v>78959.48599999999</v>
      </c>
      <c r="AY25" s="188">
        <v>83080.418999999994</v>
      </c>
      <c r="AZ25" s="188">
        <v>145382.48000000001</v>
      </c>
      <c r="BA25" s="188">
        <v>196226.56200000001</v>
      </c>
      <c r="BB25" s="185">
        <v>-11723.069</v>
      </c>
      <c r="BC25" s="185">
        <v>0</v>
      </c>
      <c r="BD25" s="185">
        <v>-363.55399999999997</v>
      </c>
      <c r="BE25" s="185">
        <v>-100089.57699999998</v>
      </c>
      <c r="BF25" s="188">
        <v>-112176.2</v>
      </c>
      <c r="BG25" s="190">
        <v>33206.28</v>
      </c>
      <c r="BH25" s="188">
        <v>84050.361999999994</v>
      </c>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row>
    <row r="26" spans="1:254" ht="17.25" customHeight="1">
      <c r="A26" s="184" t="s">
        <v>19</v>
      </c>
      <c r="B26" s="185" t="s">
        <v>40</v>
      </c>
      <c r="C26" s="185">
        <v>64.396000000000001</v>
      </c>
      <c r="D26" s="185">
        <v>13.391999999999999</v>
      </c>
      <c r="E26" s="185">
        <v>2608.3440000000001</v>
      </c>
      <c r="F26" s="185">
        <v>142.79300000000001</v>
      </c>
      <c r="G26" s="185">
        <v>295.423</v>
      </c>
      <c r="H26" s="185">
        <v>476.89099999999996</v>
      </c>
      <c r="I26" s="185">
        <v>3.7350000000000003</v>
      </c>
      <c r="J26" s="185">
        <v>506.29399999999998</v>
      </c>
      <c r="K26" s="185">
        <v>1213.934</v>
      </c>
      <c r="L26" s="185">
        <v>51.137999999999998</v>
      </c>
      <c r="M26" s="185">
        <v>566.30300000000011</v>
      </c>
      <c r="N26" s="185">
        <v>187.60599999999999</v>
      </c>
      <c r="O26" s="185">
        <v>61.230000000000004</v>
      </c>
      <c r="P26" s="185">
        <v>771.76900000000001</v>
      </c>
      <c r="Q26" s="185">
        <v>369.34199999999998</v>
      </c>
      <c r="R26" s="185">
        <v>718.57600000000002</v>
      </c>
      <c r="S26" s="185">
        <v>998.81699999999989</v>
      </c>
      <c r="T26" s="185">
        <v>516.48400000000004</v>
      </c>
      <c r="U26" s="185">
        <v>86.427999999999997</v>
      </c>
      <c r="V26" s="185">
        <v>3709.3799999999997</v>
      </c>
      <c r="W26" s="185">
        <v>1469.3019999999999</v>
      </c>
      <c r="X26" s="185">
        <v>146.495</v>
      </c>
      <c r="Y26" s="185">
        <v>106.75700000000001</v>
      </c>
      <c r="Z26" s="185">
        <v>220.61399999999998</v>
      </c>
      <c r="AA26" s="185">
        <v>2756.0030000000002</v>
      </c>
      <c r="AB26" s="185">
        <v>3334.8850000000007</v>
      </c>
      <c r="AC26" s="185">
        <v>19.309999999999999</v>
      </c>
      <c r="AD26" s="185">
        <v>474.31199999999995</v>
      </c>
      <c r="AE26" s="185">
        <v>3705.6499999999996</v>
      </c>
      <c r="AF26" s="185">
        <v>1891.1569999999999</v>
      </c>
      <c r="AG26" s="185">
        <v>6829.300000000002</v>
      </c>
      <c r="AH26" s="185">
        <v>1382.5949999999998</v>
      </c>
      <c r="AI26" s="185">
        <v>1629.7529999999999</v>
      </c>
      <c r="AJ26" s="185">
        <v>2316.2019999999998</v>
      </c>
      <c r="AK26" s="185">
        <v>1435.1190000000001</v>
      </c>
      <c r="AL26" s="185">
        <v>3279.0839999999998</v>
      </c>
      <c r="AM26" s="185">
        <v>54.151000000000003</v>
      </c>
      <c r="AN26" s="188">
        <v>44412.964</v>
      </c>
      <c r="AO26" s="185">
        <v>1383.4499999999998</v>
      </c>
      <c r="AP26" s="185">
        <v>28432.968000000001</v>
      </c>
      <c r="AQ26" s="185">
        <v>0.10199999999999999</v>
      </c>
      <c r="AR26" s="185">
        <v>240.61500000000001</v>
      </c>
      <c r="AS26" s="185">
        <v>6550.2739999999994</v>
      </c>
      <c r="AT26" s="185">
        <v>-3867.105</v>
      </c>
      <c r="AU26" s="188">
        <v>32740.304</v>
      </c>
      <c r="AV26" s="188">
        <v>77153.267999999996</v>
      </c>
      <c r="AW26" s="185">
        <v>1823.248</v>
      </c>
      <c r="AX26" s="185">
        <v>63533.305000000008</v>
      </c>
      <c r="AY26" s="188">
        <v>65356.553</v>
      </c>
      <c r="AZ26" s="188">
        <v>98096.857000000004</v>
      </c>
      <c r="BA26" s="188">
        <v>142509.821</v>
      </c>
      <c r="BB26" s="185">
        <v>-25466.453000000001</v>
      </c>
      <c r="BC26" s="185">
        <v>-282.02199999999999</v>
      </c>
      <c r="BD26" s="185">
        <v>-1286.5550000000001</v>
      </c>
      <c r="BE26" s="185">
        <v>-34189.864000000001</v>
      </c>
      <c r="BF26" s="188">
        <v>-61224.894</v>
      </c>
      <c r="BG26" s="190">
        <v>36871.963000000003</v>
      </c>
      <c r="BH26" s="188">
        <v>81284.926999999996</v>
      </c>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row>
    <row r="27" spans="1:254" ht="17.25" customHeight="1">
      <c r="A27" s="184" t="s">
        <v>130</v>
      </c>
      <c r="B27" s="185" t="s">
        <v>30</v>
      </c>
      <c r="C27" s="185">
        <v>203.82700000000003</v>
      </c>
      <c r="D27" s="185">
        <v>11.724</v>
      </c>
      <c r="E27" s="185">
        <v>111.69999999999999</v>
      </c>
      <c r="F27" s="185">
        <v>39.95300000000001</v>
      </c>
      <c r="G27" s="185">
        <v>67.826999999999998</v>
      </c>
      <c r="H27" s="185">
        <v>127.94300000000001</v>
      </c>
      <c r="I27" s="185">
        <v>11.739000000000001</v>
      </c>
      <c r="J27" s="185">
        <v>261.87200000000001</v>
      </c>
      <c r="K27" s="185">
        <v>248.07899999999998</v>
      </c>
      <c r="L27" s="185">
        <v>15.321</v>
      </c>
      <c r="M27" s="185">
        <v>101.595</v>
      </c>
      <c r="N27" s="185">
        <v>231.351</v>
      </c>
      <c r="O27" s="185">
        <v>81.302999999999997</v>
      </c>
      <c r="P27" s="185">
        <v>419.75299999999999</v>
      </c>
      <c r="Q27" s="185">
        <v>57.318999999999996</v>
      </c>
      <c r="R27" s="185">
        <v>445.80200000000002</v>
      </c>
      <c r="S27" s="185">
        <v>283.33799999999997</v>
      </c>
      <c r="T27" s="185">
        <v>135.28</v>
      </c>
      <c r="U27" s="185">
        <v>33.611000000000004</v>
      </c>
      <c r="V27" s="185">
        <v>81.518999999999991</v>
      </c>
      <c r="W27" s="185">
        <v>172.31100000000001</v>
      </c>
      <c r="X27" s="185">
        <v>349.029</v>
      </c>
      <c r="Y27" s="185">
        <v>657.28300000000002</v>
      </c>
      <c r="Z27" s="185">
        <v>61.132000000000005</v>
      </c>
      <c r="AA27" s="185">
        <v>976.56700000000001</v>
      </c>
      <c r="AB27" s="185">
        <v>421.45099999999996</v>
      </c>
      <c r="AC27" s="185">
        <v>3409.5659999999998</v>
      </c>
      <c r="AD27" s="185">
        <v>1714.3000000000002</v>
      </c>
      <c r="AE27" s="185">
        <v>790.67199999999991</v>
      </c>
      <c r="AF27" s="185">
        <v>1260.6209999999999</v>
      </c>
      <c r="AG27" s="185">
        <v>1314.3359999999998</v>
      </c>
      <c r="AH27" s="185">
        <v>609.27199999999993</v>
      </c>
      <c r="AI27" s="185">
        <v>27.67</v>
      </c>
      <c r="AJ27" s="185">
        <v>301.61899999999997</v>
      </c>
      <c r="AK27" s="185">
        <v>432.63399999999996</v>
      </c>
      <c r="AL27" s="185">
        <v>0</v>
      </c>
      <c r="AM27" s="185">
        <v>461.59800000000001</v>
      </c>
      <c r="AN27" s="188">
        <v>15930.916999999999</v>
      </c>
      <c r="AO27" s="185">
        <v>0</v>
      </c>
      <c r="AP27" s="185">
        <v>0</v>
      </c>
      <c r="AQ27" s="185">
        <v>0</v>
      </c>
      <c r="AR27" s="185">
        <v>170136.77900000001</v>
      </c>
      <c r="AS27" s="185">
        <v>307644.565</v>
      </c>
      <c r="AT27" s="185">
        <v>0</v>
      </c>
      <c r="AU27" s="188">
        <v>477781.34399999998</v>
      </c>
      <c r="AV27" s="188">
        <v>493712.261</v>
      </c>
      <c r="AW27" s="185">
        <v>0</v>
      </c>
      <c r="AX27" s="185">
        <v>0</v>
      </c>
      <c r="AY27" s="188">
        <v>0</v>
      </c>
      <c r="AZ27" s="188">
        <v>477781.34399999998</v>
      </c>
      <c r="BA27" s="188">
        <v>493712.261</v>
      </c>
      <c r="BB27" s="185">
        <v>0</v>
      </c>
      <c r="BC27" s="185">
        <v>0</v>
      </c>
      <c r="BD27" s="185">
        <v>0</v>
      </c>
      <c r="BE27" s="185">
        <v>0</v>
      </c>
      <c r="BF27" s="188">
        <v>0</v>
      </c>
      <c r="BG27" s="190">
        <v>477781.34399999998</v>
      </c>
      <c r="BH27" s="188">
        <v>493712.261</v>
      </c>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row>
    <row r="28" spans="1:254" ht="17.25" customHeight="1">
      <c r="A28" s="184" t="s">
        <v>132</v>
      </c>
      <c r="B28" s="185" t="s">
        <v>1585</v>
      </c>
      <c r="C28" s="185">
        <v>742.077</v>
      </c>
      <c r="D28" s="185">
        <v>63.738999999999997</v>
      </c>
      <c r="E28" s="185">
        <v>5361.8130000000001</v>
      </c>
      <c r="F28" s="185">
        <v>745.75799999999981</v>
      </c>
      <c r="G28" s="185">
        <v>578.86299999999994</v>
      </c>
      <c r="H28" s="185">
        <v>1915.2409999999998</v>
      </c>
      <c r="I28" s="185">
        <v>64.64</v>
      </c>
      <c r="J28" s="185">
        <v>2744.8810000000003</v>
      </c>
      <c r="K28" s="185">
        <v>3025.0039999999995</v>
      </c>
      <c r="L28" s="185">
        <v>491.07</v>
      </c>
      <c r="M28" s="185">
        <v>1815.3500000000001</v>
      </c>
      <c r="N28" s="185">
        <v>1243.652</v>
      </c>
      <c r="O28" s="185">
        <v>910.17399999999998</v>
      </c>
      <c r="P28" s="185">
        <v>4934.9179999999997</v>
      </c>
      <c r="Q28" s="185">
        <v>903.428</v>
      </c>
      <c r="R28" s="185">
        <v>4954.66</v>
      </c>
      <c r="S28" s="185">
        <v>1593.9000000000003</v>
      </c>
      <c r="T28" s="185">
        <v>641.78700000000015</v>
      </c>
      <c r="U28" s="185">
        <v>994.70799999999997</v>
      </c>
      <c r="V28" s="185">
        <v>1383.49</v>
      </c>
      <c r="W28" s="185">
        <v>1136.7460000000001</v>
      </c>
      <c r="X28" s="185">
        <v>2713.5239999999999</v>
      </c>
      <c r="Y28" s="185">
        <v>1710.6730000000002</v>
      </c>
      <c r="Z28" s="185">
        <v>2678.3710000000001</v>
      </c>
      <c r="AA28" s="185">
        <v>11864.602999999999</v>
      </c>
      <c r="AB28" s="185">
        <v>1073.8530000000001</v>
      </c>
      <c r="AC28" s="185">
        <v>1587.412</v>
      </c>
      <c r="AD28" s="185">
        <v>1867.8780000000004</v>
      </c>
      <c r="AE28" s="185">
        <v>1477.691</v>
      </c>
      <c r="AF28" s="185">
        <v>2601.6979999999999</v>
      </c>
      <c r="AG28" s="185">
        <v>4642.991</v>
      </c>
      <c r="AH28" s="185">
        <v>4461.1930000000002</v>
      </c>
      <c r="AI28" s="185">
        <v>132.51299999999998</v>
      </c>
      <c r="AJ28" s="185">
        <v>1595.1569999999999</v>
      </c>
      <c r="AK28" s="185">
        <v>7692.4529999999995</v>
      </c>
      <c r="AL28" s="185">
        <v>0</v>
      </c>
      <c r="AM28" s="185">
        <v>190.07300000000001</v>
      </c>
      <c r="AN28" s="188">
        <v>82535.982000000004</v>
      </c>
      <c r="AO28" s="185">
        <v>39.331000000000003</v>
      </c>
      <c r="AP28" s="185">
        <v>32644.025000000001</v>
      </c>
      <c r="AQ28" s="185">
        <v>0</v>
      </c>
      <c r="AR28" s="185">
        <v>0</v>
      </c>
      <c r="AS28" s="185">
        <v>0</v>
      </c>
      <c r="AT28" s="185">
        <v>0</v>
      </c>
      <c r="AU28" s="188">
        <v>32683.356</v>
      </c>
      <c r="AV28" s="188">
        <v>115219.338</v>
      </c>
      <c r="AW28" s="185">
        <v>39.06</v>
      </c>
      <c r="AX28" s="185">
        <v>0</v>
      </c>
      <c r="AY28" s="188">
        <v>39.06</v>
      </c>
      <c r="AZ28" s="188">
        <v>32722.416000000001</v>
      </c>
      <c r="BA28" s="188">
        <v>115258.398</v>
      </c>
      <c r="BB28" s="185">
        <v>-15.571000000000002</v>
      </c>
      <c r="BC28" s="185">
        <v>0</v>
      </c>
      <c r="BD28" s="185">
        <v>0</v>
      </c>
      <c r="BE28" s="185">
        <v>-90364.304000000033</v>
      </c>
      <c r="BF28" s="188">
        <v>-90379.875</v>
      </c>
      <c r="BG28" s="190">
        <v>-57657.459000000003</v>
      </c>
      <c r="BH28" s="188">
        <v>24878.523000000001</v>
      </c>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row>
    <row r="29" spans="1:254" ht="17.25" customHeight="1">
      <c r="A29" s="184" t="s">
        <v>147</v>
      </c>
      <c r="B29" s="185" t="s">
        <v>165</v>
      </c>
      <c r="C29" s="185">
        <v>30.573</v>
      </c>
      <c r="D29" s="185">
        <v>3.1029999999999998</v>
      </c>
      <c r="E29" s="185">
        <v>591.79500000000007</v>
      </c>
      <c r="F29" s="185">
        <v>12.272</v>
      </c>
      <c r="G29" s="185">
        <v>14.802999999999999</v>
      </c>
      <c r="H29" s="185">
        <v>98.993000000000023</v>
      </c>
      <c r="I29" s="185">
        <v>1.2610000000000001</v>
      </c>
      <c r="J29" s="185">
        <v>45.021000000000001</v>
      </c>
      <c r="K29" s="185">
        <v>36.771000000000001</v>
      </c>
      <c r="L29" s="185">
        <v>1.4220000000000002</v>
      </c>
      <c r="M29" s="185">
        <v>13.992000000000001</v>
      </c>
      <c r="N29" s="185">
        <v>23.944000000000003</v>
      </c>
      <c r="O29" s="185">
        <v>24.131</v>
      </c>
      <c r="P29" s="185">
        <v>135.239</v>
      </c>
      <c r="Q29" s="185">
        <v>21.568999999999996</v>
      </c>
      <c r="R29" s="185">
        <v>122.37299999999999</v>
      </c>
      <c r="S29" s="185">
        <v>65.238</v>
      </c>
      <c r="T29" s="185">
        <v>49.95</v>
      </c>
      <c r="U29" s="185">
        <v>16.311</v>
      </c>
      <c r="V29" s="185">
        <v>35.338000000000001</v>
      </c>
      <c r="W29" s="185">
        <v>298.94100000000003</v>
      </c>
      <c r="X29" s="185">
        <v>27.193999999999999</v>
      </c>
      <c r="Y29" s="185">
        <v>1642.2199999999998</v>
      </c>
      <c r="Z29" s="185">
        <v>293.62599999999998</v>
      </c>
      <c r="AA29" s="185">
        <v>1199.799</v>
      </c>
      <c r="AB29" s="185">
        <v>232.38400000000001</v>
      </c>
      <c r="AC29" s="185">
        <v>151.67500000000001</v>
      </c>
      <c r="AD29" s="185">
        <v>1393.5</v>
      </c>
      <c r="AE29" s="185">
        <v>516.43200000000002</v>
      </c>
      <c r="AF29" s="185">
        <v>912.04199999999992</v>
      </c>
      <c r="AG29" s="185">
        <v>2841.5649999999996</v>
      </c>
      <c r="AH29" s="185">
        <v>1609.3430000000001</v>
      </c>
      <c r="AI29" s="185">
        <v>74.52000000000001</v>
      </c>
      <c r="AJ29" s="185">
        <v>246.77599999999998</v>
      </c>
      <c r="AK29" s="185">
        <v>2078.3650000000007</v>
      </c>
      <c r="AL29" s="185">
        <v>0</v>
      </c>
      <c r="AM29" s="185">
        <v>43.022000000000006</v>
      </c>
      <c r="AN29" s="188">
        <v>14905.503000000001</v>
      </c>
      <c r="AO29" s="185">
        <v>17.731000000000002</v>
      </c>
      <c r="AP29" s="185">
        <v>11164.093000000001</v>
      </c>
      <c r="AQ29" s="185">
        <v>1416.3319999999999</v>
      </c>
      <c r="AR29" s="185">
        <v>0</v>
      </c>
      <c r="AS29" s="185">
        <v>0</v>
      </c>
      <c r="AT29" s="185">
        <v>0</v>
      </c>
      <c r="AU29" s="188">
        <v>12598.156000000001</v>
      </c>
      <c r="AV29" s="188">
        <v>27503.659</v>
      </c>
      <c r="AW29" s="185">
        <v>88.069000000000003</v>
      </c>
      <c r="AX29" s="185">
        <v>0</v>
      </c>
      <c r="AY29" s="188">
        <v>88.069000000000003</v>
      </c>
      <c r="AZ29" s="188">
        <v>12686.225</v>
      </c>
      <c r="BA29" s="188">
        <v>27591.727999999999</v>
      </c>
      <c r="BB29" s="185">
        <v>-3.8220000000000001</v>
      </c>
      <c r="BC29" s="185">
        <v>0</v>
      </c>
      <c r="BD29" s="185">
        <v>0</v>
      </c>
      <c r="BE29" s="185">
        <v>0</v>
      </c>
      <c r="BF29" s="188">
        <v>-3.8220000000000001</v>
      </c>
      <c r="BG29" s="190">
        <v>12682.403</v>
      </c>
      <c r="BH29" s="188">
        <v>27587.905999999999</v>
      </c>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row>
    <row r="30" spans="1:254" ht="17.25" customHeight="1">
      <c r="A30" s="184" t="s">
        <v>148</v>
      </c>
      <c r="B30" s="185" t="s">
        <v>166</v>
      </c>
      <c r="C30" s="185">
        <v>13.065000000000005</v>
      </c>
      <c r="D30" s="185">
        <v>4.6719999999999997</v>
      </c>
      <c r="E30" s="185">
        <v>644.06599999999992</v>
      </c>
      <c r="F30" s="185">
        <v>3.073</v>
      </c>
      <c r="G30" s="185">
        <v>24.021000000000001</v>
      </c>
      <c r="H30" s="185">
        <v>198.81500000000003</v>
      </c>
      <c r="I30" s="185">
        <v>2.9000000000000001E-2</v>
      </c>
      <c r="J30" s="185">
        <v>8.5380000000000003</v>
      </c>
      <c r="K30" s="185">
        <v>132.33499999999998</v>
      </c>
      <c r="L30" s="185">
        <v>0.26100000000000001</v>
      </c>
      <c r="M30" s="185">
        <v>18.904000000000003</v>
      </c>
      <c r="N30" s="185">
        <v>8.9710000000000001</v>
      </c>
      <c r="O30" s="185">
        <v>20.722000000000001</v>
      </c>
      <c r="P30" s="185">
        <v>14.433</v>
      </c>
      <c r="Q30" s="185">
        <v>13.202000000000002</v>
      </c>
      <c r="R30" s="185">
        <v>178.98400000000001</v>
      </c>
      <c r="S30" s="185">
        <v>55.698000000000008</v>
      </c>
      <c r="T30" s="185">
        <v>17.178000000000001</v>
      </c>
      <c r="U30" s="185">
        <v>10.441000000000003</v>
      </c>
      <c r="V30" s="185">
        <v>23.573</v>
      </c>
      <c r="W30" s="185">
        <v>1776.1550000000002</v>
      </c>
      <c r="X30" s="185">
        <v>41.868000000000002</v>
      </c>
      <c r="Y30" s="185">
        <v>97.462999999999994</v>
      </c>
      <c r="Z30" s="185">
        <v>0</v>
      </c>
      <c r="AA30" s="185">
        <v>786.04699999999991</v>
      </c>
      <c r="AB30" s="185">
        <v>1066.546</v>
      </c>
      <c r="AC30" s="185">
        <v>7.6760000000000002</v>
      </c>
      <c r="AD30" s="185">
        <v>1951.1660000000002</v>
      </c>
      <c r="AE30" s="185">
        <v>1953.6849999999999</v>
      </c>
      <c r="AF30" s="185">
        <v>9896.93</v>
      </c>
      <c r="AG30" s="185">
        <v>2860.4649999999992</v>
      </c>
      <c r="AH30" s="185">
        <v>2132.8620000000005</v>
      </c>
      <c r="AI30" s="185">
        <v>2.1310000000000002</v>
      </c>
      <c r="AJ30" s="185">
        <v>767.59500000000003</v>
      </c>
      <c r="AK30" s="185">
        <v>7213.4100000000008</v>
      </c>
      <c r="AL30" s="185">
        <v>0</v>
      </c>
      <c r="AM30" s="185">
        <v>903.25300000000004</v>
      </c>
      <c r="AN30" s="188">
        <v>32848.233</v>
      </c>
      <c r="AO30" s="185">
        <v>0</v>
      </c>
      <c r="AP30" s="185">
        <v>1114.4030000000002</v>
      </c>
      <c r="AQ30" s="185">
        <v>6491.9849999999997</v>
      </c>
      <c r="AR30" s="185">
        <v>0</v>
      </c>
      <c r="AS30" s="185">
        <v>0</v>
      </c>
      <c r="AT30" s="185">
        <v>0</v>
      </c>
      <c r="AU30" s="188">
        <v>7606.3879999999999</v>
      </c>
      <c r="AV30" s="188">
        <v>40454.620999999999</v>
      </c>
      <c r="AW30" s="185">
        <v>50.94</v>
      </c>
      <c r="AX30" s="185">
        <v>189.148</v>
      </c>
      <c r="AY30" s="188">
        <v>240.08799999999999</v>
      </c>
      <c r="AZ30" s="188">
        <v>7846.4759999999997</v>
      </c>
      <c r="BA30" s="188">
        <v>40694.709000000003</v>
      </c>
      <c r="BB30" s="185">
        <v>-1.409</v>
      </c>
      <c r="BC30" s="185">
        <v>0</v>
      </c>
      <c r="BD30" s="185">
        <v>0</v>
      </c>
      <c r="BE30" s="185">
        <v>-9.7249999999999996</v>
      </c>
      <c r="BF30" s="188">
        <v>-11.134</v>
      </c>
      <c r="BG30" s="190">
        <v>7835.3419999999996</v>
      </c>
      <c r="BH30" s="188">
        <v>40683.574999999997</v>
      </c>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row>
    <row r="31" spans="1:254" ht="17.25" customHeight="1">
      <c r="A31" s="184" t="s">
        <v>149</v>
      </c>
      <c r="B31" s="185" t="s">
        <v>31</v>
      </c>
      <c r="C31" s="185">
        <v>5538.4039999999986</v>
      </c>
      <c r="D31" s="185">
        <v>47.707999999999998</v>
      </c>
      <c r="E31" s="185">
        <v>26346.721999999998</v>
      </c>
      <c r="F31" s="185">
        <v>1584.1420000000001</v>
      </c>
      <c r="G31" s="185">
        <v>2589.5499999999997</v>
      </c>
      <c r="H31" s="185">
        <v>3971.6820000000002</v>
      </c>
      <c r="I31" s="185">
        <v>79.247</v>
      </c>
      <c r="J31" s="185">
        <v>5928.8850000000002</v>
      </c>
      <c r="K31" s="185">
        <v>2786.6459999999997</v>
      </c>
      <c r="L31" s="185">
        <v>215.23700000000002</v>
      </c>
      <c r="M31" s="185">
        <v>1892.6990000000001</v>
      </c>
      <c r="N31" s="185">
        <v>2261.8829999999998</v>
      </c>
      <c r="O31" s="185">
        <v>2630.9859999999999</v>
      </c>
      <c r="P31" s="185">
        <v>24343.477999999996</v>
      </c>
      <c r="Q31" s="185">
        <v>4132.7390000000005</v>
      </c>
      <c r="R31" s="185">
        <v>9432.9670000000006</v>
      </c>
      <c r="S31" s="185">
        <v>12793.362999999998</v>
      </c>
      <c r="T31" s="185">
        <v>5551.753999999999</v>
      </c>
      <c r="U31" s="185">
        <v>4104.41</v>
      </c>
      <c r="V31" s="185">
        <v>6210.59</v>
      </c>
      <c r="W31" s="185">
        <v>21091.940999999999</v>
      </c>
      <c r="X31" s="185">
        <v>96.612000000000009</v>
      </c>
      <c r="Y31" s="185">
        <v>607.995</v>
      </c>
      <c r="Z31" s="185">
        <v>715.21599999999989</v>
      </c>
      <c r="AA31" s="185">
        <v>4798.6660000000002</v>
      </c>
      <c r="AB31" s="185">
        <v>1226.875</v>
      </c>
      <c r="AC31" s="185">
        <v>609.15100000000007</v>
      </c>
      <c r="AD31" s="185">
        <v>9729.362000000001</v>
      </c>
      <c r="AE31" s="185">
        <v>1762.471</v>
      </c>
      <c r="AF31" s="185">
        <v>2575.5419999999999</v>
      </c>
      <c r="AG31" s="185">
        <v>7122.7339999999995</v>
      </c>
      <c r="AH31" s="185">
        <v>18442.613999999998</v>
      </c>
      <c r="AI31" s="185">
        <v>1406.9209999999998</v>
      </c>
      <c r="AJ31" s="185">
        <v>7583.3560000000007</v>
      </c>
      <c r="AK31" s="185">
        <v>17856.897000000001</v>
      </c>
      <c r="AL31" s="185">
        <v>6074.7890000000007</v>
      </c>
      <c r="AM31" s="185">
        <v>292.45400000000001</v>
      </c>
      <c r="AN31" s="188">
        <v>224436.68799999999</v>
      </c>
      <c r="AO31" s="185">
        <v>11276.356</v>
      </c>
      <c r="AP31" s="185">
        <v>252169.55800000002</v>
      </c>
      <c r="AQ31" s="185">
        <v>57.561999999999998</v>
      </c>
      <c r="AR31" s="185">
        <v>2584.5039999999999</v>
      </c>
      <c r="AS31" s="185">
        <v>47486.833999999995</v>
      </c>
      <c r="AT31" s="185">
        <v>1153.9670000000001</v>
      </c>
      <c r="AU31" s="188">
        <v>314728.78100000002</v>
      </c>
      <c r="AV31" s="188">
        <v>539165.46900000004</v>
      </c>
      <c r="AW31" s="185">
        <v>29429.333999999999</v>
      </c>
      <c r="AX31" s="185">
        <v>181775.53899999999</v>
      </c>
      <c r="AY31" s="188">
        <v>211204.87299999999</v>
      </c>
      <c r="AZ31" s="188">
        <v>525933.65399999998</v>
      </c>
      <c r="BA31" s="188">
        <v>750370.34199999995</v>
      </c>
      <c r="BB31" s="185">
        <v>-508.83499999999998</v>
      </c>
      <c r="BC31" s="185">
        <v>0</v>
      </c>
      <c r="BD31" s="185">
        <v>0</v>
      </c>
      <c r="BE31" s="185">
        <v>-241722.03599999999</v>
      </c>
      <c r="BF31" s="188">
        <v>-242230.87100000001</v>
      </c>
      <c r="BG31" s="190">
        <v>283702.783</v>
      </c>
      <c r="BH31" s="188">
        <v>508139.47100000002</v>
      </c>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row>
    <row r="32" spans="1:254" ht="17.25" customHeight="1">
      <c r="A32" s="184" t="s">
        <v>150</v>
      </c>
      <c r="B32" s="185" t="s">
        <v>32</v>
      </c>
      <c r="C32" s="185">
        <v>480.41699999999997</v>
      </c>
      <c r="D32" s="185">
        <v>236.488</v>
      </c>
      <c r="E32" s="185">
        <v>5915.6440000000002</v>
      </c>
      <c r="F32" s="185">
        <v>466.50699999999995</v>
      </c>
      <c r="G32" s="185">
        <v>403.16499999999996</v>
      </c>
      <c r="H32" s="185">
        <v>593.596</v>
      </c>
      <c r="I32" s="185">
        <v>5.6890000000000001</v>
      </c>
      <c r="J32" s="185">
        <v>515.33699999999999</v>
      </c>
      <c r="K32" s="185">
        <v>837.42200000000014</v>
      </c>
      <c r="L32" s="185">
        <v>49.198</v>
      </c>
      <c r="M32" s="185">
        <v>350.56399999999996</v>
      </c>
      <c r="N32" s="185">
        <v>1018.423</v>
      </c>
      <c r="O32" s="185">
        <v>485.63400000000001</v>
      </c>
      <c r="P32" s="185">
        <v>4285.5059999999994</v>
      </c>
      <c r="Q32" s="185">
        <v>920.15700000000004</v>
      </c>
      <c r="R32" s="185">
        <v>1099.17</v>
      </c>
      <c r="S32" s="185">
        <v>2582.9170000000004</v>
      </c>
      <c r="T32" s="185">
        <v>1619.5810000000001</v>
      </c>
      <c r="U32" s="185">
        <v>369.197</v>
      </c>
      <c r="V32" s="185">
        <v>1839.482</v>
      </c>
      <c r="W32" s="185">
        <v>6256.7000000000007</v>
      </c>
      <c r="X32" s="185">
        <v>570.60099999999989</v>
      </c>
      <c r="Y32" s="185">
        <v>584.76</v>
      </c>
      <c r="Z32" s="185">
        <v>1177.3880000000001</v>
      </c>
      <c r="AA32" s="185">
        <v>9321.8220000000001</v>
      </c>
      <c r="AB32" s="185">
        <v>18060.222000000002</v>
      </c>
      <c r="AC32" s="185">
        <v>39672.815000000002</v>
      </c>
      <c r="AD32" s="185">
        <v>6983.8119999999999</v>
      </c>
      <c r="AE32" s="185">
        <v>1714.143</v>
      </c>
      <c r="AF32" s="185">
        <v>4441.4559999999992</v>
      </c>
      <c r="AG32" s="185">
        <v>2971.8670000000002</v>
      </c>
      <c r="AH32" s="185">
        <v>2988.3459999999995</v>
      </c>
      <c r="AI32" s="185">
        <v>1077.3090000000002</v>
      </c>
      <c r="AJ32" s="185">
        <v>4713.7830000000004</v>
      </c>
      <c r="AK32" s="185">
        <v>4065.3969999999999</v>
      </c>
      <c r="AL32" s="185">
        <v>0</v>
      </c>
      <c r="AM32" s="185">
        <v>2488.7649999999999</v>
      </c>
      <c r="AN32" s="188">
        <v>131163.28</v>
      </c>
      <c r="AO32" s="185">
        <v>1.907</v>
      </c>
      <c r="AP32" s="185">
        <v>55821.835000000006</v>
      </c>
      <c r="AQ32" s="185">
        <v>0</v>
      </c>
      <c r="AR32" s="185">
        <v>0</v>
      </c>
      <c r="AS32" s="185">
        <v>0</v>
      </c>
      <c r="AT32" s="185">
        <v>0</v>
      </c>
      <c r="AU32" s="188">
        <v>55823.741999999998</v>
      </c>
      <c r="AV32" s="188">
        <v>186987.022</v>
      </c>
      <c r="AW32" s="185">
        <v>10408.119999999999</v>
      </c>
      <c r="AX32" s="185">
        <v>74948.732999999993</v>
      </c>
      <c r="AY32" s="188">
        <v>85356.853000000003</v>
      </c>
      <c r="AZ32" s="188">
        <v>141180.595</v>
      </c>
      <c r="BA32" s="188">
        <v>272343.875</v>
      </c>
      <c r="BB32" s="185">
        <v>-10583.802</v>
      </c>
      <c r="BC32" s="185">
        <v>0</v>
      </c>
      <c r="BD32" s="185">
        <v>0</v>
      </c>
      <c r="BE32" s="185">
        <v>-26604.991999999998</v>
      </c>
      <c r="BF32" s="188">
        <v>-37188.794000000002</v>
      </c>
      <c r="BG32" s="190">
        <v>103991.80100000001</v>
      </c>
      <c r="BH32" s="188">
        <v>235155.08100000001</v>
      </c>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row>
    <row r="33" spans="1:254" ht="17.25" customHeight="1">
      <c r="A33" s="184" t="s">
        <v>151</v>
      </c>
      <c r="B33" s="185" t="s">
        <v>33</v>
      </c>
      <c r="C33" s="185">
        <v>28.166999999999998</v>
      </c>
      <c r="D33" s="185">
        <v>34.929000000000002</v>
      </c>
      <c r="E33" s="185">
        <v>1031.5420000000001</v>
      </c>
      <c r="F33" s="185">
        <v>67.558999999999997</v>
      </c>
      <c r="G33" s="185">
        <v>85.664999999999992</v>
      </c>
      <c r="H33" s="185">
        <v>222.60400000000001</v>
      </c>
      <c r="I33" s="185">
        <v>5.367</v>
      </c>
      <c r="J33" s="185">
        <v>386.93</v>
      </c>
      <c r="K33" s="185">
        <v>257.32900000000001</v>
      </c>
      <c r="L33" s="185">
        <v>11.160999999999998</v>
      </c>
      <c r="M33" s="185">
        <v>91.188000000000002</v>
      </c>
      <c r="N33" s="185">
        <v>243.14600000000002</v>
      </c>
      <c r="O33" s="185">
        <v>230.65900000000002</v>
      </c>
      <c r="P33" s="185">
        <v>2040.9</v>
      </c>
      <c r="Q33" s="185">
        <v>117.64200000000002</v>
      </c>
      <c r="R33" s="185">
        <v>282.47400000000005</v>
      </c>
      <c r="S33" s="185">
        <v>487.65999999999997</v>
      </c>
      <c r="T33" s="185">
        <v>958.89300000000003</v>
      </c>
      <c r="U33" s="185">
        <v>44.536999999999992</v>
      </c>
      <c r="V33" s="185">
        <v>182.97400000000005</v>
      </c>
      <c r="W33" s="185">
        <v>1705.8490000000002</v>
      </c>
      <c r="X33" s="185">
        <v>270.12799999999999</v>
      </c>
      <c r="Y33" s="185">
        <v>27.847000000000001</v>
      </c>
      <c r="Z33" s="185">
        <v>58.986000000000004</v>
      </c>
      <c r="AA33" s="185">
        <v>14981.511</v>
      </c>
      <c r="AB33" s="185">
        <v>3684.4270000000001</v>
      </c>
      <c r="AC33" s="185">
        <v>18168.171999999999</v>
      </c>
      <c r="AD33" s="185">
        <v>4672.2749999999996</v>
      </c>
      <c r="AE33" s="185">
        <v>4057.1910000000003</v>
      </c>
      <c r="AF33" s="185">
        <v>771.00099999999998</v>
      </c>
      <c r="AG33" s="185">
        <v>2921.2329999999997</v>
      </c>
      <c r="AH33" s="185">
        <v>6516.8619999999992</v>
      </c>
      <c r="AI33" s="185">
        <v>574.83699999999999</v>
      </c>
      <c r="AJ33" s="185">
        <v>3720.578</v>
      </c>
      <c r="AK33" s="185">
        <v>7414.1370000000006</v>
      </c>
      <c r="AL33" s="185">
        <v>0</v>
      </c>
      <c r="AM33" s="185">
        <v>1016.684</v>
      </c>
      <c r="AN33" s="188">
        <v>77373.043999999994</v>
      </c>
      <c r="AO33" s="185">
        <v>0</v>
      </c>
      <c r="AP33" s="185">
        <v>405727.29400000005</v>
      </c>
      <c r="AQ33" s="185">
        <v>20.082999999999998</v>
      </c>
      <c r="AR33" s="185">
        <v>0</v>
      </c>
      <c r="AS33" s="185">
        <v>6265.866</v>
      </c>
      <c r="AT33" s="185">
        <v>0</v>
      </c>
      <c r="AU33" s="188">
        <v>412013.24300000002</v>
      </c>
      <c r="AV33" s="188">
        <v>489386.28700000001</v>
      </c>
      <c r="AW33" s="185">
        <v>115.343</v>
      </c>
      <c r="AX33" s="185">
        <v>0</v>
      </c>
      <c r="AY33" s="188">
        <v>115.343</v>
      </c>
      <c r="AZ33" s="188">
        <v>412128.58600000001</v>
      </c>
      <c r="BA33" s="188">
        <v>489501.63</v>
      </c>
      <c r="BB33" s="185">
        <v>-6.4569999999999999</v>
      </c>
      <c r="BC33" s="185">
        <v>0</v>
      </c>
      <c r="BD33" s="185">
        <v>0</v>
      </c>
      <c r="BE33" s="185">
        <v>-1408.671</v>
      </c>
      <c r="BF33" s="188">
        <v>-1415.1279999999999</v>
      </c>
      <c r="BG33" s="190">
        <v>410713.45799999998</v>
      </c>
      <c r="BH33" s="188">
        <v>488086.50199999998</v>
      </c>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row>
    <row r="34" spans="1:254" ht="17.25" customHeight="1">
      <c r="A34" s="184" t="s">
        <v>152</v>
      </c>
      <c r="B34" s="185" t="s">
        <v>167</v>
      </c>
      <c r="C34" s="185">
        <v>10737.192000000003</v>
      </c>
      <c r="D34" s="185">
        <v>2212.2230000000004</v>
      </c>
      <c r="E34" s="185">
        <v>16641.936000000002</v>
      </c>
      <c r="F34" s="185">
        <v>634.80900000000008</v>
      </c>
      <c r="G34" s="185">
        <v>1553.3850000000002</v>
      </c>
      <c r="H34" s="185">
        <v>2061.7619999999997</v>
      </c>
      <c r="I34" s="185">
        <v>245.83700000000005</v>
      </c>
      <c r="J34" s="185">
        <v>2071.6709999999998</v>
      </c>
      <c r="K34" s="185">
        <v>5235.3649999999998</v>
      </c>
      <c r="L34" s="185">
        <v>292.61200000000008</v>
      </c>
      <c r="M34" s="185">
        <v>1702.7410000000002</v>
      </c>
      <c r="N34" s="185">
        <v>2342.6570000000002</v>
      </c>
      <c r="O34" s="185">
        <v>1529.6229999999998</v>
      </c>
      <c r="P34" s="185">
        <v>10680.546000000002</v>
      </c>
      <c r="Q34" s="185">
        <v>1851.9359999999999</v>
      </c>
      <c r="R34" s="185">
        <v>3541.46</v>
      </c>
      <c r="S34" s="185">
        <v>5343.2849999999999</v>
      </c>
      <c r="T34" s="185">
        <v>3665.8309999999997</v>
      </c>
      <c r="U34" s="185">
        <v>1380.2040000000002</v>
      </c>
      <c r="V34" s="185">
        <v>7910.472999999999</v>
      </c>
      <c r="W34" s="185">
        <v>21986.014999999999</v>
      </c>
      <c r="X34" s="185">
        <v>693.32299999999998</v>
      </c>
      <c r="Y34" s="185">
        <v>795.90200000000004</v>
      </c>
      <c r="Z34" s="185">
        <v>3370.6510000000003</v>
      </c>
      <c r="AA34" s="185">
        <v>30449.200000000004</v>
      </c>
      <c r="AB34" s="185">
        <v>8742.152</v>
      </c>
      <c r="AC34" s="185">
        <v>1274.7490000000003</v>
      </c>
      <c r="AD34" s="185">
        <v>18662.798000000006</v>
      </c>
      <c r="AE34" s="185">
        <v>5729.5519999999997</v>
      </c>
      <c r="AF34" s="185">
        <v>10373.852999999999</v>
      </c>
      <c r="AG34" s="185">
        <v>13071.583000000001</v>
      </c>
      <c r="AH34" s="185">
        <v>7901.7690000000002</v>
      </c>
      <c r="AI34" s="185">
        <v>1760.797</v>
      </c>
      <c r="AJ34" s="185">
        <v>6733.4249999999993</v>
      </c>
      <c r="AK34" s="185">
        <v>14237.059000000003</v>
      </c>
      <c r="AL34" s="185">
        <v>1565.386</v>
      </c>
      <c r="AM34" s="185">
        <v>3771.6140000000005</v>
      </c>
      <c r="AN34" s="188">
        <v>232755.37599999999</v>
      </c>
      <c r="AO34" s="185">
        <v>2531.5889999999999</v>
      </c>
      <c r="AP34" s="185">
        <v>21779.057000000001</v>
      </c>
      <c r="AQ34" s="185">
        <v>12.441999999999998</v>
      </c>
      <c r="AR34" s="185">
        <v>251.70599999999999</v>
      </c>
      <c r="AS34" s="185">
        <v>5017.1499999999996</v>
      </c>
      <c r="AT34" s="185">
        <v>372.12900000000002</v>
      </c>
      <c r="AU34" s="188">
        <v>29964.073</v>
      </c>
      <c r="AV34" s="188">
        <v>262719.44900000002</v>
      </c>
      <c r="AW34" s="185">
        <v>6903.4939999999997</v>
      </c>
      <c r="AX34" s="185">
        <v>75201.566000000006</v>
      </c>
      <c r="AY34" s="188">
        <v>82105.06</v>
      </c>
      <c r="AZ34" s="188">
        <v>112069.133</v>
      </c>
      <c r="BA34" s="188">
        <v>344824.50900000002</v>
      </c>
      <c r="BB34" s="185">
        <v>-2437.2080000000001</v>
      </c>
      <c r="BC34" s="185">
        <v>0</v>
      </c>
      <c r="BD34" s="185">
        <v>0</v>
      </c>
      <c r="BE34" s="185">
        <v>-84981.675000000003</v>
      </c>
      <c r="BF34" s="188">
        <v>-87418.883000000002</v>
      </c>
      <c r="BG34" s="190">
        <v>24650.25</v>
      </c>
      <c r="BH34" s="188">
        <v>257405.62599999999</v>
      </c>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row>
    <row r="35" spans="1:254" ht="17.25" customHeight="1">
      <c r="A35" s="184" t="s">
        <v>153</v>
      </c>
      <c r="B35" s="185" t="s">
        <v>129</v>
      </c>
      <c r="C35" s="185">
        <v>440.79299999999989</v>
      </c>
      <c r="D35" s="185">
        <v>13.850999999999999</v>
      </c>
      <c r="E35" s="185">
        <v>2222.9690000000001</v>
      </c>
      <c r="F35" s="185">
        <v>92.198000000000008</v>
      </c>
      <c r="G35" s="185">
        <v>140.21100000000001</v>
      </c>
      <c r="H35" s="185">
        <v>916.68200000000002</v>
      </c>
      <c r="I35" s="185">
        <v>13.136000000000001</v>
      </c>
      <c r="J35" s="185">
        <v>414.149</v>
      </c>
      <c r="K35" s="185">
        <v>376.86499999999995</v>
      </c>
      <c r="L35" s="185">
        <v>29.285999999999998</v>
      </c>
      <c r="M35" s="185">
        <v>117.997</v>
      </c>
      <c r="N35" s="185">
        <v>490.613</v>
      </c>
      <c r="O35" s="185">
        <v>494.28200000000004</v>
      </c>
      <c r="P35" s="185">
        <v>4025.9839999999999</v>
      </c>
      <c r="Q35" s="185">
        <v>348.91600000000005</v>
      </c>
      <c r="R35" s="185">
        <v>919.5619999999999</v>
      </c>
      <c r="S35" s="185">
        <v>3166.1260000000002</v>
      </c>
      <c r="T35" s="185">
        <v>3158.5869999999995</v>
      </c>
      <c r="U35" s="185">
        <v>206.959</v>
      </c>
      <c r="V35" s="185">
        <v>462.71199999999999</v>
      </c>
      <c r="W35" s="185">
        <v>3953.1310000000008</v>
      </c>
      <c r="X35" s="185">
        <v>366.86599999999999</v>
      </c>
      <c r="Y35" s="185">
        <v>1161.2520000000002</v>
      </c>
      <c r="Z35" s="185">
        <v>390.50799999999992</v>
      </c>
      <c r="AA35" s="185">
        <v>20767.572</v>
      </c>
      <c r="AB35" s="185">
        <v>13224.919</v>
      </c>
      <c r="AC35" s="185">
        <v>1032.4579999999999</v>
      </c>
      <c r="AD35" s="185">
        <v>2117.8029999999999</v>
      </c>
      <c r="AE35" s="185">
        <v>54121.266000000011</v>
      </c>
      <c r="AF35" s="185">
        <v>7951.4859999999999</v>
      </c>
      <c r="AG35" s="185">
        <v>12985.098999999997</v>
      </c>
      <c r="AH35" s="185">
        <v>5267.5309999999999</v>
      </c>
      <c r="AI35" s="185">
        <v>2517.8370000000004</v>
      </c>
      <c r="AJ35" s="185">
        <v>20407.314000000002</v>
      </c>
      <c r="AK35" s="185">
        <v>6430.5419999999995</v>
      </c>
      <c r="AL35" s="185">
        <v>0</v>
      </c>
      <c r="AM35" s="185">
        <v>3124.5459999999998</v>
      </c>
      <c r="AN35" s="188">
        <v>173872.008</v>
      </c>
      <c r="AO35" s="185">
        <v>1248.181</v>
      </c>
      <c r="AP35" s="185">
        <v>86748.206000000006</v>
      </c>
      <c r="AQ35" s="185">
        <v>89.256</v>
      </c>
      <c r="AR35" s="185">
        <v>5496.7569999999996</v>
      </c>
      <c r="AS35" s="185">
        <v>62324.755999999994</v>
      </c>
      <c r="AT35" s="185">
        <v>-182.553</v>
      </c>
      <c r="AU35" s="188">
        <v>155724.603</v>
      </c>
      <c r="AV35" s="188">
        <v>329596.61099999998</v>
      </c>
      <c r="AW35" s="185">
        <v>2877.6590000000001</v>
      </c>
      <c r="AX35" s="185">
        <v>61676.617999999995</v>
      </c>
      <c r="AY35" s="188">
        <v>64554.277000000002</v>
      </c>
      <c r="AZ35" s="188">
        <v>220278.88</v>
      </c>
      <c r="BA35" s="188">
        <v>394150.88799999998</v>
      </c>
      <c r="BB35" s="185">
        <v>-16289.166000000001</v>
      </c>
      <c r="BC35" s="185">
        <v>0</v>
      </c>
      <c r="BD35" s="185">
        <v>-18.391000000000002</v>
      </c>
      <c r="BE35" s="185">
        <v>-133746.55900000001</v>
      </c>
      <c r="BF35" s="188">
        <v>-150054.11600000001</v>
      </c>
      <c r="BG35" s="190">
        <v>70224.763999999996</v>
      </c>
      <c r="BH35" s="188">
        <v>244096.772</v>
      </c>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row>
    <row r="36" spans="1:254" ht="17.25" customHeight="1">
      <c r="A36" s="184" t="s">
        <v>154</v>
      </c>
      <c r="B36" s="185" t="s">
        <v>34</v>
      </c>
      <c r="C36" s="185">
        <v>0</v>
      </c>
      <c r="D36" s="185">
        <v>0</v>
      </c>
      <c r="E36" s="185">
        <v>0</v>
      </c>
      <c r="F36" s="185">
        <v>0</v>
      </c>
      <c r="G36" s="185">
        <v>0</v>
      </c>
      <c r="H36" s="185">
        <v>0</v>
      </c>
      <c r="I36" s="185">
        <v>0</v>
      </c>
      <c r="J36" s="185">
        <v>0</v>
      </c>
      <c r="K36" s="185">
        <v>0</v>
      </c>
      <c r="L36" s="185">
        <v>0</v>
      </c>
      <c r="M36" s="185">
        <v>0</v>
      </c>
      <c r="N36" s="185">
        <v>0</v>
      </c>
      <c r="O36" s="185">
        <v>0</v>
      </c>
      <c r="P36" s="185">
        <v>0</v>
      </c>
      <c r="Q36" s="185">
        <v>0</v>
      </c>
      <c r="R36" s="185">
        <v>0</v>
      </c>
      <c r="S36" s="185">
        <v>0</v>
      </c>
      <c r="T36" s="185">
        <v>0</v>
      </c>
      <c r="U36" s="185">
        <v>0</v>
      </c>
      <c r="V36" s="185">
        <v>0</v>
      </c>
      <c r="W36" s="185">
        <v>0</v>
      </c>
      <c r="X36" s="185">
        <v>0</v>
      </c>
      <c r="Y36" s="185">
        <v>0</v>
      </c>
      <c r="Z36" s="185">
        <v>0</v>
      </c>
      <c r="AA36" s="185">
        <v>0</v>
      </c>
      <c r="AB36" s="185">
        <v>0</v>
      </c>
      <c r="AC36" s="185">
        <v>0</v>
      </c>
      <c r="AD36" s="185">
        <v>0</v>
      </c>
      <c r="AE36" s="185">
        <v>0</v>
      </c>
      <c r="AF36" s="185">
        <v>0</v>
      </c>
      <c r="AG36" s="185">
        <v>0</v>
      </c>
      <c r="AH36" s="185">
        <v>0</v>
      </c>
      <c r="AI36" s="185">
        <v>0</v>
      </c>
      <c r="AJ36" s="185">
        <v>0</v>
      </c>
      <c r="AK36" s="185">
        <v>0</v>
      </c>
      <c r="AL36" s="185">
        <v>0</v>
      </c>
      <c r="AM36" s="185">
        <v>5239.5740000000005</v>
      </c>
      <c r="AN36" s="188">
        <v>5239.5739999999996</v>
      </c>
      <c r="AO36" s="185">
        <v>0</v>
      </c>
      <c r="AP36" s="185">
        <v>10004.087000000001</v>
      </c>
      <c r="AQ36" s="185">
        <v>272250.50900000002</v>
      </c>
      <c r="AR36" s="185">
        <v>0</v>
      </c>
      <c r="AS36" s="185">
        <v>0</v>
      </c>
      <c r="AT36" s="185">
        <v>0</v>
      </c>
      <c r="AU36" s="188">
        <v>282254.59600000002</v>
      </c>
      <c r="AV36" s="188">
        <v>287494.17</v>
      </c>
      <c r="AW36" s="185">
        <v>0</v>
      </c>
      <c r="AX36" s="185">
        <v>0</v>
      </c>
      <c r="AY36" s="188">
        <v>0</v>
      </c>
      <c r="AZ36" s="188">
        <v>282254.59600000002</v>
      </c>
      <c r="BA36" s="188">
        <v>287494.17</v>
      </c>
      <c r="BB36" s="185">
        <v>0</v>
      </c>
      <c r="BC36" s="185">
        <v>0</v>
      </c>
      <c r="BD36" s="185">
        <v>0</v>
      </c>
      <c r="BE36" s="185">
        <v>0</v>
      </c>
      <c r="BF36" s="188">
        <v>0</v>
      </c>
      <c r="BG36" s="190">
        <v>282254.59600000002</v>
      </c>
      <c r="BH36" s="188">
        <v>287494.17</v>
      </c>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row>
    <row r="37" spans="1:254" ht="17.25" customHeight="1">
      <c r="A37" s="184" t="s">
        <v>155</v>
      </c>
      <c r="B37" s="185" t="s">
        <v>35</v>
      </c>
      <c r="C37" s="185">
        <v>2.5449999999999999</v>
      </c>
      <c r="D37" s="185">
        <v>1.7999999999999999E-2</v>
      </c>
      <c r="E37" s="185">
        <v>76.835999999999999</v>
      </c>
      <c r="F37" s="185">
        <v>0.61699999999999999</v>
      </c>
      <c r="G37" s="185">
        <v>5.4830000000000005</v>
      </c>
      <c r="H37" s="185">
        <v>20.13</v>
      </c>
      <c r="I37" s="185">
        <v>0</v>
      </c>
      <c r="J37" s="185">
        <v>18.227</v>
      </c>
      <c r="K37" s="185">
        <v>6.5789999999999997</v>
      </c>
      <c r="L37" s="185">
        <v>2.6509999999999998</v>
      </c>
      <c r="M37" s="185">
        <v>4.3760000000000003</v>
      </c>
      <c r="N37" s="185">
        <v>26.427999999999997</v>
      </c>
      <c r="O37" s="185">
        <v>72.92</v>
      </c>
      <c r="P37" s="185">
        <v>206.50700000000001</v>
      </c>
      <c r="Q37" s="185">
        <v>26.136000000000003</v>
      </c>
      <c r="R37" s="185">
        <v>219.04199999999997</v>
      </c>
      <c r="S37" s="185">
        <v>295.87300000000005</v>
      </c>
      <c r="T37" s="185">
        <v>146.875</v>
      </c>
      <c r="U37" s="185">
        <v>18.495999999999999</v>
      </c>
      <c r="V37" s="185">
        <v>7.3970000000000002</v>
      </c>
      <c r="W37" s="185">
        <v>83.562999999999988</v>
      </c>
      <c r="X37" s="185">
        <v>24.210999999999999</v>
      </c>
      <c r="Y37" s="185">
        <v>3.903</v>
      </c>
      <c r="Z37" s="185">
        <v>9.652000000000001</v>
      </c>
      <c r="AA37" s="185">
        <v>113.95399999999999</v>
      </c>
      <c r="AB37" s="185">
        <v>46.844000000000001</v>
      </c>
      <c r="AC37" s="185">
        <v>0.505</v>
      </c>
      <c r="AD37" s="185">
        <v>136.38399999999996</v>
      </c>
      <c r="AE37" s="185">
        <v>1096.0239999999999</v>
      </c>
      <c r="AF37" s="185">
        <v>28.53</v>
      </c>
      <c r="AG37" s="185">
        <v>0.54600000000000004</v>
      </c>
      <c r="AH37" s="185">
        <v>42.72999999999999</v>
      </c>
      <c r="AI37" s="185">
        <v>0</v>
      </c>
      <c r="AJ37" s="185">
        <v>174.00599999999997</v>
      </c>
      <c r="AK37" s="185">
        <v>150.40799999999999</v>
      </c>
      <c r="AL37" s="185">
        <v>0</v>
      </c>
      <c r="AM37" s="185">
        <v>176.81700000000001</v>
      </c>
      <c r="AN37" s="188">
        <v>3245.2130000000002</v>
      </c>
      <c r="AO37" s="185">
        <v>0.32300000000000001</v>
      </c>
      <c r="AP37" s="185">
        <v>52700.311000000002</v>
      </c>
      <c r="AQ37" s="185">
        <v>204602.02900000001</v>
      </c>
      <c r="AR37" s="185">
        <v>7557.3190000000004</v>
      </c>
      <c r="AS37" s="185">
        <v>157443.495</v>
      </c>
      <c r="AT37" s="185">
        <v>0</v>
      </c>
      <c r="AU37" s="188">
        <v>422303.47700000001</v>
      </c>
      <c r="AV37" s="188">
        <v>425548.69</v>
      </c>
      <c r="AW37" s="185">
        <v>7303.7090000000007</v>
      </c>
      <c r="AX37" s="185">
        <v>14896.425999999999</v>
      </c>
      <c r="AY37" s="188">
        <v>22200.134999999998</v>
      </c>
      <c r="AZ37" s="188">
        <v>444503.61200000002</v>
      </c>
      <c r="BA37" s="188">
        <v>447748.82500000001</v>
      </c>
      <c r="BB37" s="185">
        <v>-8870.7510000000002</v>
      </c>
      <c r="BC37" s="185">
        <v>0</v>
      </c>
      <c r="BD37" s="185">
        <v>0</v>
      </c>
      <c r="BE37" s="185">
        <v>-48263.691999999995</v>
      </c>
      <c r="BF37" s="188">
        <v>-57134.442999999999</v>
      </c>
      <c r="BG37" s="190">
        <v>387369.16899999999</v>
      </c>
      <c r="BH37" s="188">
        <v>390614.38199999998</v>
      </c>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row>
    <row r="38" spans="1:254" ht="17.25" customHeight="1">
      <c r="A38" s="184" t="s">
        <v>156</v>
      </c>
      <c r="B38" s="185" t="s">
        <v>168</v>
      </c>
      <c r="C38" s="185">
        <v>0</v>
      </c>
      <c r="D38" s="185">
        <v>0</v>
      </c>
      <c r="E38" s="185">
        <v>0</v>
      </c>
      <c r="F38" s="185">
        <v>0</v>
      </c>
      <c r="G38" s="185">
        <v>1.6E-2</v>
      </c>
      <c r="H38" s="185">
        <v>0.44600000000000001</v>
      </c>
      <c r="I38" s="185">
        <v>0</v>
      </c>
      <c r="J38" s="185">
        <v>0.06</v>
      </c>
      <c r="K38" s="185">
        <v>0</v>
      </c>
      <c r="L38" s="185">
        <v>0</v>
      </c>
      <c r="M38" s="185">
        <v>0</v>
      </c>
      <c r="N38" s="185">
        <v>0</v>
      </c>
      <c r="O38" s="185">
        <v>0</v>
      </c>
      <c r="P38" s="185">
        <v>0</v>
      </c>
      <c r="Q38" s="185">
        <v>0</v>
      </c>
      <c r="R38" s="185">
        <v>0</v>
      </c>
      <c r="S38" s="185">
        <v>0</v>
      </c>
      <c r="T38" s="185">
        <v>0</v>
      </c>
      <c r="U38" s="185">
        <v>0</v>
      </c>
      <c r="V38" s="185">
        <v>0.23599999999999999</v>
      </c>
      <c r="W38" s="185">
        <v>0.86699999999999999</v>
      </c>
      <c r="X38" s="185">
        <v>3.3000000000000002E-2</v>
      </c>
      <c r="Y38" s="185">
        <v>4.0490000000000004</v>
      </c>
      <c r="Z38" s="185">
        <v>0</v>
      </c>
      <c r="AA38" s="185">
        <v>10.152999999999999</v>
      </c>
      <c r="AB38" s="185">
        <v>24.019999999999996</v>
      </c>
      <c r="AC38" s="185">
        <v>3.847</v>
      </c>
      <c r="AD38" s="185">
        <v>17.644000000000002</v>
      </c>
      <c r="AE38" s="185">
        <v>92.823999999999998</v>
      </c>
      <c r="AF38" s="185">
        <v>4.5220000000000002</v>
      </c>
      <c r="AG38" s="185">
        <v>4.4559999999999995</v>
      </c>
      <c r="AH38" s="185">
        <v>6287.45</v>
      </c>
      <c r="AI38" s="185">
        <v>0.23100000000000001</v>
      </c>
      <c r="AJ38" s="185">
        <v>7.41</v>
      </c>
      <c r="AK38" s="185">
        <v>64.438999999999993</v>
      </c>
      <c r="AL38" s="185">
        <v>0</v>
      </c>
      <c r="AM38" s="185">
        <v>9.2870000000000008</v>
      </c>
      <c r="AN38" s="188">
        <v>6531.99</v>
      </c>
      <c r="AO38" s="185">
        <v>4334.134</v>
      </c>
      <c r="AP38" s="185">
        <v>58736.430999999997</v>
      </c>
      <c r="AQ38" s="185">
        <v>352154.77399999998</v>
      </c>
      <c r="AR38" s="185">
        <v>0</v>
      </c>
      <c r="AS38" s="185">
        <v>0</v>
      </c>
      <c r="AT38" s="185">
        <v>0</v>
      </c>
      <c r="AU38" s="188">
        <v>415225.33899999998</v>
      </c>
      <c r="AV38" s="188">
        <v>421757.32900000003</v>
      </c>
      <c r="AW38" s="185">
        <v>5.8040000000000003</v>
      </c>
      <c r="AX38" s="185">
        <v>28009.913000000004</v>
      </c>
      <c r="AY38" s="188">
        <v>28015.717000000001</v>
      </c>
      <c r="AZ38" s="188">
        <v>443241.05599999998</v>
      </c>
      <c r="BA38" s="188">
        <v>449773.04599999997</v>
      </c>
      <c r="BB38" s="185">
        <v>-21.732000000000003</v>
      </c>
      <c r="BC38" s="185">
        <v>0</v>
      </c>
      <c r="BD38" s="185">
        <v>0</v>
      </c>
      <c r="BE38" s="185">
        <v>-13717.939</v>
      </c>
      <c r="BF38" s="188">
        <v>-13739.671</v>
      </c>
      <c r="BG38" s="190">
        <v>429501.38500000001</v>
      </c>
      <c r="BH38" s="188">
        <v>436033.375</v>
      </c>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row>
    <row r="39" spans="1:254" ht="17.25" customHeight="1">
      <c r="A39" s="184" t="s">
        <v>157</v>
      </c>
      <c r="B39" s="185" t="s">
        <v>228</v>
      </c>
      <c r="C39" s="185">
        <v>240.59100000000004</v>
      </c>
      <c r="D39" s="185">
        <v>7.1269999999999998</v>
      </c>
      <c r="E39" s="185">
        <v>477.90699999999993</v>
      </c>
      <c r="F39" s="185">
        <v>16.702999999999999</v>
      </c>
      <c r="G39" s="185">
        <v>28.241</v>
      </c>
      <c r="H39" s="185">
        <v>112.878</v>
      </c>
      <c r="I39" s="185">
        <v>1.6</v>
      </c>
      <c r="J39" s="185">
        <v>47.387999999999998</v>
      </c>
      <c r="K39" s="185">
        <v>41.007000000000005</v>
      </c>
      <c r="L39" s="185">
        <v>1.909</v>
      </c>
      <c r="M39" s="185">
        <v>55.672000000000004</v>
      </c>
      <c r="N39" s="185">
        <v>17.663</v>
      </c>
      <c r="O39" s="185">
        <v>107.13999999999999</v>
      </c>
      <c r="P39" s="185">
        <v>178.61600000000001</v>
      </c>
      <c r="Q39" s="185">
        <v>37.695999999999998</v>
      </c>
      <c r="R39" s="185">
        <v>139.983</v>
      </c>
      <c r="S39" s="185">
        <v>108.57899999999999</v>
      </c>
      <c r="T39" s="185">
        <v>16.395000000000003</v>
      </c>
      <c r="U39" s="185">
        <v>6.3449999999999998</v>
      </c>
      <c r="V39" s="185">
        <v>56.546000000000006</v>
      </c>
      <c r="W39" s="185">
        <v>398.66199999999998</v>
      </c>
      <c r="X39" s="185">
        <v>80.828000000000003</v>
      </c>
      <c r="Y39" s="185">
        <v>284.88499999999999</v>
      </c>
      <c r="Z39" s="185">
        <v>75.817999999999998</v>
      </c>
      <c r="AA39" s="185">
        <v>311.14499999999998</v>
      </c>
      <c r="AB39" s="185">
        <v>731.51700000000005</v>
      </c>
      <c r="AC39" s="185">
        <v>76.453000000000003</v>
      </c>
      <c r="AD39" s="185">
        <v>321.85900000000004</v>
      </c>
      <c r="AE39" s="185">
        <v>334.06300000000005</v>
      </c>
      <c r="AF39" s="185">
        <v>0.47199999999999998</v>
      </c>
      <c r="AG39" s="185">
        <v>802.5630000000001</v>
      </c>
      <c r="AH39" s="185">
        <v>467.036</v>
      </c>
      <c r="AI39" s="185">
        <v>0</v>
      </c>
      <c r="AJ39" s="185">
        <v>736.33100000000002</v>
      </c>
      <c r="AK39" s="185">
        <v>604.10099999999989</v>
      </c>
      <c r="AL39" s="185">
        <v>0</v>
      </c>
      <c r="AM39" s="185">
        <v>17.003</v>
      </c>
      <c r="AN39" s="188">
        <v>6942.7219999999998</v>
      </c>
      <c r="AO39" s="185">
        <v>0</v>
      </c>
      <c r="AP39" s="185">
        <v>33989.190999999999</v>
      </c>
      <c r="AQ39" s="185">
        <v>0</v>
      </c>
      <c r="AR39" s="185">
        <v>0</v>
      </c>
      <c r="AS39" s="185">
        <v>0</v>
      </c>
      <c r="AT39" s="185">
        <v>0</v>
      </c>
      <c r="AU39" s="188">
        <v>33989.190999999999</v>
      </c>
      <c r="AV39" s="188">
        <v>40931.913</v>
      </c>
      <c r="AW39" s="185">
        <v>123.10000000000001</v>
      </c>
      <c r="AX39" s="185">
        <v>992.07799999999997</v>
      </c>
      <c r="AY39" s="188">
        <v>1115.1780000000001</v>
      </c>
      <c r="AZ39" s="188">
        <v>35104.368999999999</v>
      </c>
      <c r="BA39" s="188">
        <v>42047.091</v>
      </c>
      <c r="BB39" s="185">
        <v>-445.31899999999996</v>
      </c>
      <c r="BC39" s="185">
        <v>0</v>
      </c>
      <c r="BD39" s="185">
        <v>0</v>
      </c>
      <c r="BE39" s="185">
        <v>-1.5269999999999999</v>
      </c>
      <c r="BF39" s="188">
        <v>-446.846</v>
      </c>
      <c r="BG39" s="190">
        <v>34657.523000000001</v>
      </c>
      <c r="BH39" s="188">
        <v>41600.245000000003</v>
      </c>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row>
    <row r="40" spans="1:254" ht="17.25" customHeight="1">
      <c r="A40" s="184" t="s">
        <v>158</v>
      </c>
      <c r="B40" s="185" t="s">
        <v>41</v>
      </c>
      <c r="C40" s="185">
        <v>1518.8729999999998</v>
      </c>
      <c r="D40" s="185">
        <v>111.86800000000002</v>
      </c>
      <c r="E40" s="185">
        <v>26941.417999999998</v>
      </c>
      <c r="F40" s="185">
        <v>464.57799999999997</v>
      </c>
      <c r="G40" s="185">
        <v>954.85400000000004</v>
      </c>
      <c r="H40" s="185">
        <v>5404.6859999999997</v>
      </c>
      <c r="I40" s="185">
        <v>116.11</v>
      </c>
      <c r="J40" s="185">
        <v>4779.0290000000005</v>
      </c>
      <c r="K40" s="185">
        <v>3363.6749999999997</v>
      </c>
      <c r="L40" s="185">
        <v>135.07399999999998</v>
      </c>
      <c r="M40" s="185">
        <v>1358.836</v>
      </c>
      <c r="N40" s="185">
        <v>2278.4879999999998</v>
      </c>
      <c r="O40" s="185">
        <v>3612.1189999999997</v>
      </c>
      <c r="P40" s="185">
        <v>28565.26</v>
      </c>
      <c r="Q40" s="185">
        <v>2891.3739999999998</v>
      </c>
      <c r="R40" s="185">
        <v>11306.953999999998</v>
      </c>
      <c r="S40" s="185">
        <v>11440.420000000002</v>
      </c>
      <c r="T40" s="185">
        <v>9161.1570000000011</v>
      </c>
      <c r="U40" s="185">
        <v>2628.3020000000006</v>
      </c>
      <c r="V40" s="185">
        <v>2726.741</v>
      </c>
      <c r="W40" s="185">
        <v>52744.845000000001</v>
      </c>
      <c r="X40" s="185">
        <v>4111.6469999999999</v>
      </c>
      <c r="Y40" s="185">
        <v>4926.5430000000006</v>
      </c>
      <c r="Z40" s="185">
        <v>2479.239</v>
      </c>
      <c r="AA40" s="185">
        <v>40347.124000000003</v>
      </c>
      <c r="AB40" s="185">
        <v>28343.664000000001</v>
      </c>
      <c r="AC40" s="185">
        <v>9296.6210000000028</v>
      </c>
      <c r="AD40" s="185">
        <v>52183.009999999995</v>
      </c>
      <c r="AE40" s="185">
        <v>35980.184000000001</v>
      </c>
      <c r="AF40" s="185">
        <v>24646.445</v>
      </c>
      <c r="AG40" s="185">
        <v>41844.913</v>
      </c>
      <c r="AH40" s="185">
        <v>20865.873000000003</v>
      </c>
      <c r="AI40" s="185">
        <v>2960.5050000000001</v>
      </c>
      <c r="AJ40" s="185">
        <v>53693.251999999993</v>
      </c>
      <c r="AK40" s="185">
        <v>10999.332999999999</v>
      </c>
      <c r="AL40" s="185">
        <v>0</v>
      </c>
      <c r="AM40" s="185">
        <v>2033.8209999999999</v>
      </c>
      <c r="AN40" s="188">
        <v>507216.83500000002</v>
      </c>
      <c r="AO40" s="185">
        <v>542.61900000000003</v>
      </c>
      <c r="AP40" s="185">
        <v>18785.085999999999</v>
      </c>
      <c r="AQ40" s="185">
        <v>0</v>
      </c>
      <c r="AR40" s="185">
        <v>6011.5009999999993</v>
      </c>
      <c r="AS40" s="185">
        <v>13583.207</v>
      </c>
      <c r="AT40" s="185">
        <v>0</v>
      </c>
      <c r="AU40" s="188">
        <v>38922.413</v>
      </c>
      <c r="AV40" s="188">
        <v>546139.24800000002</v>
      </c>
      <c r="AW40" s="185">
        <v>12813.028</v>
      </c>
      <c r="AX40" s="185">
        <v>27038.903000000002</v>
      </c>
      <c r="AY40" s="188">
        <v>39851.930999999997</v>
      </c>
      <c r="AZ40" s="188">
        <v>78774.343999999997</v>
      </c>
      <c r="BA40" s="188">
        <v>585991.179</v>
      </c>
      <c r="BB40" s="185">
        <v>-17851.440999999999</v>
      </c>
      <c r="BC40" s="185">
        <v>0</v>
      </c>
      <c r="BD40" s="185">
        <v>0</v>
      </c>
      <c r="BE40" s="185">
        <v>-196772.848</v>
      </c>
      <c r="BF40" s="188">
        <v>-214624.28899999999</v>
      </c>
      <c r="BG40" s="190">
        <v>-135849.94500000001</v>
      </c>
      <c r="BH40" s="188">
        <v>371366.89</v>
      </c>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row>
    <row r="41" spans="1:254" ht="17.25" customHeight="1">
      <c r="A41" s="184" t="s">
        <v>159</v>
      </c>
      <c r="B41" s="185" t="s">
        <v>36</v>
      </c>
      <c r="C41" s="185">
        <v>86.631999999999977</v>
      </c>
      <c r="D41" s="185">
        <v>0.879</v>
      </c>
      <c r="E41" s="185">
        <v>127.80500000000001</v>
      </c>
      <c r="F41" s="185">
        <v>4.8110000000000008</v>
      </c>
      <c r="G41" s="185">
        <v>4.6469999999999994</v>
      </c>
      <c r="H41" s="185">
        <v>16.87</v>
      </c>
      <c r="I41" s="185">
        <v>0.30500000000000005</v>
      </c>
      <c r="J41" s="185">
        <v>10.138999999999999</v>
      </c>
      <c r="K41" s="185">
        <v>12.092999999999998</v>
      </c>
      <c r="L41" s="185">
        <v>0.41899999999999998</v>
      </c>
      <c r="M41" s="185">
        <v>2.3330000000000002</v>
      </c>
      <c r="N41" s="185">
        <v>7.1479999999999997</v>
      </c>
      <c r="O41" s="185">
        <v>9.2969999999999988</v>
      </c>
      <c r="P41" s="185">
        <v>43.884</v>
      </c>
      <c r="Q41" s="185">
        <v>9.052999999999999</v>
      </c>
      <c r="R41" s="185">
        <v>53.036999999999999</v>
      </c>
      <c r="S41" s="185">
        <v>27.003999999999998</v>
      </c>
      <c r="T41" s="185">
        <v>55.113000000000007</v>
      </c>
      <c r="U41" s="185">
        <v>8.2059999999999995</v>
      </c>
      <c r="V41" s="185">
        <v>22.552</v>
      </c>
      <c r="W41" s="185">
        <v>157.393</v>
      </c>
      <c r="X41" s="185">
        <v>3.3340000000000001</v>
      </c>
      <c r="Y41" s="185">
        <v>12.673999999999999</v>
      </c>
      <c r="Z41" s="185">
        <v>2.7590000000000003</v>
      </c>
      <c r="AA41" s="185">
        <v>325.19000000000005</v>
      </c>
      <c r="AB41" s="185">
        <v>63.627000000000002</v>
      </c>
      <c r="AC41" s="185">
        <v>348.26400000000001</v>
      </c>
      <c r="AD41" s="185">
        <v>105.10000000000002</v>
      </c>
      <c r="AE41" s="185">
        <v>3466.3529999999996</v>
      </c>
      <c r="AF41" s="185">
        <v>118.941</v>
      </c>
      <c r="AG41" s="185">
        <v>2907.3609999999999</v>
      </c>
      <c r="AH41" s="185">
        <v>10209.318000000001</v>
      </c>
      <c r="AI41" s="185">
        <v>97.18</v>
      </c>
      <c r="AJ41" s="185">
        <v>738.02299999999991</v>
      </c>
      <c r="AK41" s="185">
        <v>3773.9900000000002</v>
      </c>
      <c r="AL41" s="185">
        <v>0</v>
      </c>
      <c r="AM41" s="185">
        <v>245.75800000000001</v>
      </c>
      <c r="AN41" s="188">
        <v>23077.491999999998</v>
      </c>
      <c r="AO41" s="185">
        <v>32630.739999999998</v>
      </c>
      <c r="AP41" s="185">
        <v>170714.92199999999</v>
      </c>
      <c r="AQ41" s="185">
        <v>0</v>
      </c>
      <c r="AR41" s="185">
        <v>0</v>
      </c>
      <c r="AS41" s="185">
        <v>1468.6610000000001</v>
      </c>
      <c r="AT41" s="185">
        <v>0</v>
      </c>
      <c r="AU41" s="188">
        <v>204814.323</v>
      </c>
      <c r="AV41" s="188">
        <v>227891.815</v>
      </c>
      <c r="AW41" s="185">
        <v>4418.820999999999</v>
      </c>
      <c r="AX41" s="185">
        <v>78358.668000000005</v>
      </c>
      <c r="AY41" s="188">
        <v>82777.489000000001</v>
      </c>
      <c r="AZ41" s="188">
        <v>287591.81199999998</v>
      </c>
      <c r="BA41" s="188">
        <v>310669.304</v>
      </c>
      <c r="BB41" s="185">
        <v>-1904.1130000000001</v>
      </c>
      <c r="BC41" s="185">
        <v>0</v>
      </c>
      <c r="BD41" s="185">
        <v>-6.7190000000000003</v>
      </c>
      <c r="BE41" s="185">
        <v>-26380.832000000002</v>
      </c>
      <c r="BF41" s="188">
        <v>-28291.664000000001</v>
      </c>
      <c r="BG41" s="190">
        <v>259300.14799999999</v>
      </c>
      <c r="BH41" s="188">
        <v>282377.64</v>
      </c>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row>
    <row r="42" spans="1:254" ht="17.25" customHeight="1">
      <c r="A42" s="184" t="s">
        <v>160</v>
      </c>
      <c r="B42" s="185" t="s">
        <v>1513</v>
      </c>
      <c r="C42" s="185">
        <v>99.311999999999998</v>
      </c>
      <c r="D42" s="185">
        <v>11.525</v>
      </c>
      <c r="E42" s="185">
        <v>502.036</v>
      </c>
      <c r="F42" s="185">
        <v>44.854000000000006</v>
      </c>
      <c r="G42" s="185">
        <v>67.792999999999992</v>
      </c>
      <c r="H42" s="185">
        <v>115.843</v>
      </c>
      <c r="I42" s="185">
        <v>2.331</v>
      </c>
      <c r="J42" s="185">
        <v>44.387</v>
      </c>
      <c r="K42" s="185">
        <v>317.97700000000003</v>
      </c>
      <c r="L42" s="185">
        <v>4.6879999999999997</v>
      </c>
      <c r="M42" s="185">
        <v>44.048999999999999</v>
      </c>
      <c r="N42" s="185">
        <v>95.837000000000003</v>
      </c>
      <c r="O42" s="185">
        <v>179.79700000000003</v>
      </c>
      <c r="P42" s="185">
        <v>1839.617</v>
      </c>
      <c r="Q42" s="185">
        <v>210.10300000000001</v>
      </c>
      <c r="R42" s="185">
        <v>628.83500000000004</v>
      </c>
      <c r="S42" s="185">
        <v>359.53800000000001</v>
      </c>
      <c r="T42" s="185">
        <v>523.97200000000009</v>
      </c>
      <c r="U42" s="185">
        <v>66.358000000000004</v>
      </c>
      <c r="V42" s="185">
        <v>347.31600000000003</v>
      </c>
      <c r="W42" s="185">
        <v>1145.8689999999999</v>
      </c>
      <c r="X42" s="185">
        <v>6.9610000000000003</v>
      </c>
      <c r="Y42" s="185">
        <v>69.426999999999992</v>
      </c>
      <c r="Z42" s="185">
        <v>279.75600000000003</v>
      </c>
      <c r="AA42" s="185">
        <v>2448.8530000000001</v>
      </c>
      <c r="AB42" s="185">
        <v>1896.135</v>
      </c>
      <c r="AC42" s="185">
        <v>281.69200000000001</v>
      </c>
      <c r="AD42" s="185">
        <v>1014.9110000000001</v>
      </c>
      <c r="AE42" s="185">
        <v>1216.7680000000003</v>
      </c>
      <c r="AF42" s="185">
        <v>1935.308</v>
      </c>
      <c r="AG42" s="185">
        <v>4028.884</v>
      </c>
      <c r="AH42" s="185">
        <v>2373.212</v>
      </c>
      <c r="AI42" s="185">
        <v>436.089</v>
      </c>
      <c r="AJ42" s="185">
        <v>1466.1179999999999</v>
      </c>
      <c r="AK42" s="185">
        <v>1310.414</v>
      </c>
      <c r="AL42" s="185">
        <v>0</v>
      </c>
      <c r="AM42" s="185">
        <v>17.698</v>
      </c>
      <c r="AN42" s="188">
        <v>25434.262999999999</v>
      </c>
      <c r="AO42" s="185">
        <v>0</v>
      </c>
      <c r="AP42" s="185">
        <v>0</v>
      </c>
      <c r="AQ42" s="185">
        <v>0</v>
      </c>
      <c r="AR42" s="185">
        <v>0</v>
      </c>
      <c r="AS42" s="185">
        <v>0</v>
      </c>
      <c r="AT42" s="185">
        <v>0</v>
      </c>
      <c r="AU42" s="188">
        <v>0</v>
      </c>
      <c r="AV42" s="188">
        <v>25434.262999999999</v>
      </c>
      <c r="AW42" s="185">
        <v>0</v>
      </c>
      <c r="AX42" s="185">
        <v>0</v>
      </c>
      <c r="AY42" s="188">
        <v>0</v>
      </c>
      <c r="AZ42" s="188">
        <v>0</v>
      </c>
      <c r="BA42" s="188">
        <v>25434.262999999999</v>
      </c>
      <c r="BB42" s="185">
        <v>0</v>
      </c>
      <c r="BC42" s="185">
        <v>0</v>
      </c>
      <c r="BD42" s="185">
        <v>0</v>
      </c>
      <c r="BE42" s="185">
        <v>0</v>
      </c>
      <c r="BF42" s="188">
        <v>0</v>
      </c>
      <c r="BG42" s="190">
        <v>0</v>
      </c>
      <c r="BH42" s="188">
        <v>25434.262999999999</v>
      </c>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c r="DV42" s="82"/>
      <c r="DW42" s="82"/>
      <c r="DX42" s="82"/>
      <c r="DY42" s="82"/>
      <c r="DZ42" s="82"/>
      <c r="EA42" s="82"/>
      <c r="EB42" s="82"/>
      <c r="EC42" s="82"/>
      <c r="ED42" s="82"/>
      <c r="EE42" s="82"/>
      <c r="EF42" s="82"/>
      <c r="EG42" s="82"/>
      <c r="EH42" s="82"/>
      <c r="EI42" s="82"/>
      <c r="EJ42" s="82"/>
      <c r="EK42" s="82"/>
      <c r="EL42" s="82"/>
      <c r="EM42" s="82"/>
      <c r="EN42" s="82"/>
      <c r="EO42" s="82"/>
      <c r="EP42" s="82"/>
      <c r="EQ42" s="82"/>
      <c r="ER42" s="82"/>
      <c r="ES42" s="82"/>
      <c r="ET42" s="82"/>
      <c r="EU42" s="82"/>
      <c r="EV42" s="82"/>
      <c r="EW42" s="82"/>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row>
    <row r="43" spans="1:254" ht="17.25" customHeight="1">
      <c r="A43" s="184" t="s">
        <v>161</v>
      </c>
      <c r="B43" s="185" t="s">
        <v>1586</v>
      </c>
      <c r="C43" s="185">
        <v>929.68299999999999</v>
      </c>
      <c r="D43" s="185">
        <v>17.661999999999999</v>
      </c>
      <c r="E43" s="185">
        <v>2090.3310000000038</v>
      </c>
      <c r="F43" s="185">
        <v>65.325999999999993</v>
      </c>
      <c r="G43" s="185">
        <v>156.69</v>
      </c>
      <c r="H43" s="185">
        <v>55.592999999999996</v>
      </c>
      <c r="I43" s="185">
        <v>68.316000000000003</v>
      </c>
      <c r="J43" s="185">
        <v>244.22500000000002</v>
      </c>
      <c r="K43" s="185">
        <v>441.36700000000002</v>
      </c>
      <c r="L43" s="185">
        <v>74.714999999999989</v>
      </c>
      <c r="M43" s="185">
        <v>272.24999999999994</v>
      </c>
      <c r="N43" s="185">
        <v>394.63500000000005</v>
      </c>
      <c r="O43" s="185">
        <v>534.76599999999996</v>
      </c>
      <c r="P43" s="185">
        <v>3401.1819999999998</v>
      </c>
      <c r="Q43" s="185">
        <v>168.512</v>
      </c>
      <c r="R43" s="185">
        <v>279.59300000000002</v>
      </c>
      <c r="S43" s="185">
        <v>354.77199999999999</v>
      </c>
      <c r="T43" s="185">
        <v>600.66499999999985</v>
      </c>
      <c r="U43" s="185">
        <v>43.135999999999996</v>
      </c>
      <c r="V43" s="185">
        <v>143.119</v>
      </c>
      <c r="W43" s="185">
        <v>6578.5380000000014</v>
      </c>
      <c r="X43" s="185">
        <v>66.442000000000007</v>
      </c>
      <c r="Y43" s="185">
        <v>224.21800000000002</v>
      </c>
      <c r="Z43" s="185">
        <v>300.38099999999997</v>
      </c>
      <c r="AA43" s="185">
        <v>2116.3540000000003</v>
      </c>
      <c r="AB43" s="185">
        <v>2326.1779999999999</v>
      </c>
      <c r="AC43" s="185">
        <v>1261.8</v>
      </c>
      <c r="AD43" s="185">
        <v>370.654</v>
      </c>
      <c r="AE43" s="185">
        <v>1123.643</v>
      </c>
      <c r="AF43" s="185">
        <v>80.344999999999999</v>
      </c>
      <c r="AG43" s="185">
        <v>2090.7199999999998</v>
      </c>
      <c r="AH43" s="185">
        <v>1212.0389999999998</v>
      </c>
      <c r="AI43" s="185">
        <v>509.39900000000023</v>
      </c>
      <c r="AJ43" s="185">
        <v>1594.3720000000001</v>
      </c>
      <c r="AK43" s="185">
        <v>1815.0239999999997</v>
      </c>
      <c r="AL43" s="185">
        <v>12.459999999999999</v>
      </c>
      <c r="AM43" s="185">
        <v>0</v>
      </c>
      <c r="AN43" s="188">
        <v>32019.105</v>
      </c>
      <c r="AO43" s="185">
        <v>0</v>
      </c>
      <c r="AP43" s="185">
        <v>0</v>
      </c>
      <c r="AQ43" s="185">
        <v>0</v>
      </c>
      <c r="AR43" s="185">
        <v>0</v>
      </c>
      <c r="AS43" s="185">
        <v>0</v>
      </c>
      <c r="AT43" s="185">
        <v>-25.729999999999997</v>
      </c>
      <c r="AU43" s="188">
        <v>-25.73</v>
      </c>
      <c r="AV43" s="188">
        <v>31993.375</v>
      </c>
      <c r="AW43" s="185">
        <v>30380.975999999999</v>
      </c>
      <c r="AX43" s="185">
        <v>9835.9680000000008</v>
      </c>
      <c r="AY43" s="188">
        <v>40216.944000000003</v>
      </c>
      <c r="AZ43" s="188">
        <v>40191.214</v>
      </c>
      <c r="BA43" s="188">
        <v>72210.319000000003</v>
      </c>
      <c r="BB43" s="185">
        <v>-7815.9220000000005</v>
      </c>
      <c r="BC43" s="185">
        <v>-9.6859999999999999</v>
      </c>
      <c r="BD43" s="185">
        <v>-791.67700000000002</v>
      </c>
      <c r="BE43" s="185">
        <v>0</v>
      </c>
      <c r="BF43" s="188">
        <v>-8617.2849999999999</v>
      </c>
      <c r="BG43" s="190">
        <v>31573.929</v>
      </c>
      <c r="BH43" s="188">
        <v>63593.034</v>
      </c>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c r="DM43" s="82"/>
      <c r="DN43" s="82"/>
      <c r="DO43" s="82"/>
      <c r="DP43" s="82"/>
      <c r="DQ43" s="82"/>
      <c r="DR43" s="82"/>
      <c r="DS43" s="82"/>
      <c r="DT43" s="82"/>
      <c r="DU43" s="82"/>
      <c r="DV43" s="82"/>
      <c r="DW43" s="82"/>
      <c r="DX43" s="82"/>
      <c r="DY43" s="82"/>
      <c r="DZ43" s="82"/>
      <c r="EA43" s="82"/>
      <c r="EB43" s="82"/>
      <c r="EC43" s="82"/>
      <c r="ED43" s="82"/>
      <c r="EE43" s="82"/>
      <c r="EF43" s="82"/>
      <c r="EG43" s="82"/>
      <c r="EH43" s="82"/>
      <c r="EI43" s="82"/>
      <c r="EJ43" s="82"/>
      <c r="EK43" s="82"/>
      <c r="EL43" s="82"/>
      <c r="EM43" s="82"/>
      <c r="EN43" s="82"/>
      <c r="EO43" s="82"/>
      <c r="EP43" s="82"/>
      <c r="EQ43" s="82"/>
      <c r="ER43" s="82"/>
      <c r="ES43" s="82"/>
      <c r="ET43" s="82"/>
      <c r="EU43" s="82"/>
      <c r="EV43" s="82"/>
      <c r="EW43" s="82"/>
      <c r="EX43" s="82"/>
      <c r="EY43" s="82"/>
      <c r="EZ43" s="82"/>
      <c r="FA43" s="82"/>
      <c r="FB43" s="82"/>
      <c r="FC43" s="82"/>
      <c r="FD43" s="82"/>
      <c r="FE43" s="82"/>
      <c r="FF43" s="82"/>
      <c r="FG43" s="82"/>
      <c r="FH43" s="82"/>
      <c r="FI43" s="82"/>
      <c r="FJ43" s="82"/>
      <c r="FK43" s="82"/>
      <c r="FL43" s="82"/>
      <c r="FM43" s="82"/>
      <c r="FN43" s="82"/>
      <c r="FO43" s="82"/>
      <c r="FP43" s="82"/>
      <c r="FQ43" s="82"/>
      <c r="FR43" s="82"/>
      <c r="FS43" s="82"/>
      <c r="FT43" s="82"/>
      <c r="FU43" s="82"/>
      <c r="FV43" s="82"/>
      <c r="FW43" s="82"/>
      <c r="FX43" s="82"/>
      <c r="FY43" s="82"/>
      <c r="FZ43" s="82"/>
      <c r="GA43" s="82"/>
      <c r="GB43" s="82"/>
      <c r="GC43" s="82"/>
      <c r="GD43" s="82"/>
      <c r="GE43" s="82"/>
      <c r="GF43" s="82"/>
      <c r="GG43" s="82"/>
      <c r="GH43" s="82"/>
      <c r="GI43" s="82"/>
      <c r="GJ43" s="82"/>
      <c r="GK43" s="82"/>
      <c r="GL43" s="82"/>
      <c r="GM43" s="82"/>
      <c r="GN43" s="82"/>
      <c r="GO43" s="82"/>
      <c r="GP43" s="82"/>
      <c r="GQ43" s="82"/>
      <c r="GR43" s="82"/>
      <c r="GS43" s="82"/>
      <c r="GT43" s="82"/>
      <c r="GU43" s="82"/>
      <c r="GV43" s="82"/>
      <c r="GW43" s="82"/>
      <c r="GX43" s="82"/>
      <c r="GY43" s="82"/>
      <c r="GZ43" s="82"/>
      <c r="HA43" s="82"/>
      <c r="HB43" s="82"/>
      <c r="HC43" s="82"/>
      <c r="HD43" s="82"/>
      <c r="HE43" s="82"/>
      <c r="HF43" s="82"/>
      <c r="HG43" s="82"/>
      <c r="HH43" s="82"/>
      <c r="HI43" s="82"/>
      <c r="HJ43" s="82"/>
      <c r="HK43" s="82"/>
      <c r="HL43" s="82"/>
      <c r="HM43" s="82"/>
      <c r="HN43" s="82"/>
      <c r="HO43" s="82"/>
      <c r="HP43" s="82"/>
      <c r="HQ43" s="82"/>
      <c r="HR43" s="82"/>
      <c r="HS43" s="82"/>
      <c r="HT43" s="82"/>
      <c r="HU43" s="82"/>
      <c r="HV43" s="82"/>
      <c r="HW43" s="82"/>
      <c r="HX43" s="82"/>
      <c r="HY43" s="82"/>
      <c r="HZ43" s="82"/>
      <c r="IA43" s="82"/>
      <c r="IB43" s="82"/>
      <c r="IC43" s="82"/>
      <c r="ID43" s="82"/>
      <c r="IE43" s="82"/>
      <c r="IF43" s="82"/>
      <c r="IG43" s="82"/>
      <c r="IH43" s="82"/>
      <c r="II43" s="82"/>
      <c r="IJ43" s="82"/>
      <c r="IK43" s="82"/>
      <c r="IL43" s="82"/>
      <c r="IM43" s="82"/>
      <c r="IN43" s="82"/>
      <c r="IO43" s="82"/>
      <c r="IP43" s="82"/>
      <c r="IQ43" s="82"/>
      <c r="IR43" s="82"/>
      <c r="IS43" s="82"/>
      <c r="IT43" s="82"/>
    </row>
    <row r="44" spans="1:254" ht="17.25" customHeight="1">
      <c r="A44" s="186" t="s">
        <v>169</v>
      </c>
      <c r="B44" s="187" t="s">
        <v>37</v>
      </c>
      <c r="C44" s="187">
        <v>47540.826000000001</v>
      </c>
      <c r="D44" s="187">
        <v>2977.2150000000001</v>
      </c>
      <c r="E44" s="187">
        <v>257433.21799999999</v>
      </c>
      <c r="F44" s="187">
        <v>12739.321</v>
      </c>
      <c r="G44" s="187">
        <v>21036.391</v>
      </c>
      <c r="H44" s="187">
        <v>45149.56</v>
      </c>
      <c r="I44" s="187">
        <v>1827.404</v>
      </c>
      <c r="J44" s="187">
        <v>59393.79</v>
      </c>
      <c r="K44" s="187">
        <v>39757.021999999997</v>
      </c>
      <c r="L44" s="187">
        <v>3450.3220000000001</v>
      </c>
      <c r="M44" s="187">
        <v>37412.745000000003</v>
      </c>
      <c r="N44" s="187">
        <v>39541.470999999998</v>
      </c>
      <c r="O44" s="187">
        <v>37837.962</v>
      </c>
      <c r="P44" s="187">
        <v>302952.201</v>
      </c>
      <c r="Q44" s="187">
        <v>45923.339</v>
      </c>
      <c r="R44" s="187">
        <v>139135.30900000001</v>
      </c>
      <c r="S44" s="187">
        <v>186871.11900000001</v>
      </c>
      <c r="T44" s="187">
        <v>91316.385999999999</v>
      </c>
      <c r="U44" s="187">
        <v>62191.512000000002</v>
      </c>
      <c r="V44" s="187">
        <v>43496.77</v>
      </c>
      <c r="W44" s="187">
        <v>241742.18299999999</v>
      </c>
      <c r="X44" s="187">
        <v>13404.787</v>
      </c>
      <c r="Y44" s="187">
        <v>15524.126</v>
      </c>
      <c r="Z44" s="187">
        <v>14365.259</v>
      </c>
      <c r="AA44" s="187">
        <v>155389.78899999999</v>
      </c>
      <c r="AB44" s="187">
        <v>86633.725000000006</v>
      </c>
      <c r="AC44" s="187">
        <v>78156.745999999999</v>
      </c>
      <c r="AD44" s="187">
        <v>140276.50700000001</v>
      </c>
      <c r="AE44" s="187">
        <v>122533.86900000001</v>
      </c>
      <c r="AF44" s="187">
        <v>78920.925000000003</v>
      </c>
      <c r="AG44" s="187">
        <v>123595.58199999999</v>
      </c>
      <c r="AH44" s="187">
        <v>176850.41200000001</v>
      </c>
      <c r="AI44" s="187">
        <v>15513.657999999999</v>
      </c>
      <c r="AJ44" s="187">
        <v>147762.774</v>
      </c>
      <c r="AK44" s="187">
        <v>131019.36599999999</v>
      </c>
      <c r="AL44" s="187">
        <v>25434.262999999999</v>
      </c>
      <c r="AM44" s="187">
        <v>22255.987000000001</v>
      </c>
      <c r="AN44" s="189">
        <v>3067363.841</v>
      </c>
      <c r="AO44" s="187">
        <v>64235.567000000003</v>
      </c>
      <c r="AP44" s="187">
        <v>1557965.551</v>
      </c>
      <c r="AQ44" s="187">
        <v>837123.37100000004</v>
      </c>
      <c r="AR44" s="187">
        <v>205021.62899999999</v>
      </c>
      <c r="AS44" s="187">
        <v>819806.64199999999</v>
      </c>
      <c r="AT44" s="187">
        <v>36617.538999999997</v>
      </c>
      <c r="AU44" s="189">
        <v>3520770.2990000001</v>
      </c>
      <c r="AV44" s="189">
        <v>6588134.1399999997</v>
      </c>
      <c r="AW44" s="187">
        <v>465252.03</v>
      </c>
      <c r="AX44" s="187">
        <v>2489750.9679999999</v>
      </c>
      <c r="AY44" s="189">
        <v>2955002.9980000001</v>
      </c>
      <c r="AZ44" s="189">
        <v>6475773.2970000003</v>
      </c>
      <c r="BA44" s="189">
        <v>9543137.1380000003</v>
      </c>
      <c r="BB44" s="187">
        <v>-509954.57799999998</v>
      </c>
      <c r="BC44" s="187">
        <v>-3616.7489999999998</v>
      </c>
      <c r="BD44" s="187">
        <v>-37306.858999999997</v>
      </c>
      <c r="BE44" s="187">
        <v>-2262614.5150000001</v>
      </c>
      <c r="BF44" s="189">
        <v>-2813492.7009999999</v>
      </c>
      <c r="BG44" s="187">
        <v>3662280.5959999999</v>
      </c>
      <c r="BH44" s="189">
        <v>6729644.4369999999</v>
      </c>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row>
    <row r="45" spans="1:254" ht="17.25" customHeight="1">
      <c r="A45" s="184" t="s">
        <v>170</v>
      </c>
      <c r="B45" s="185" t="s">
        <v>131</v>
      </c>
      <c r="C45" s="185">
        <v>346.25300000000004</v>
      </c>
      <c r="D45" s="185">
        <v>67.644000000000005</v>
      </c>
      <c r="E45" s="185">
        <v>2221.9650000000001</v>
      </c>
      <c r="F45" s="185">
        <v>177.947</v>
      </c>
      <c r="G45" s="185">
        <v>405.45899999999995</v>
      </c>
      <c r="H45" s="185">
        <v>683.96199999999999</v>
      </c>
      <c r="I45" s="185">
        <v>20.151</v>
      </c>
      <c r="J45" s="185">
        <v>1496.0610000000001</v>
      </c>
      <c r="K45" s="185">
        <v>932.88100000000009</v>
      </c>
      <c r="L45" s="185">
        <v>20.82</v>
      </c>
      <c r="M45" s="185">
        <v>356.18299999999999</v>
      </c>
      <c r="N45" s="185">
        <v>674.18200000000002</v>
      </c>
      <c r="O45" s="185">
        <v>611.63800000000003</v>
      </c>
      <c r="P45" s="185">
        <v>5610.5929999999998</v>
      </c>
      <c r="Q45" s="185">
        <v>763.57499999999993</v>
      </c>
      <c r="R45" s="185">
        <v>1775.93</v>
      </c>
      <c r="S45" s="185">
        <v>4683.9560000000001</v>
      </c>
      <c r="T45" s="185">
        <v>2025.962</v>
      </c>
      <c r="U45" s="185">
        <v>445.65899999999993</v>
      </c>
      <c r="V45" s="185">
        <v>906.06999999999994</v>
      </c>
      <c r="W45" s="185">
        <v>5612.2880000000005</v>
      </c>
      <c r="X45" s="185">
        <v>285.25</v>
      </c>
      <c r="Y45" s="185">
        <v>221.816</v>
      </c>
      <c r="Z45" s="185">
        <v>712.92399999999998</v>
      </c>
      <c r="AA45" s="185">
        <v>6990.9259999999995</v>
      </c>
      <c r="AB45" s="185">
        <v>5744.415</v>
      </c>
      <c r="AC45" s="185">
        <v>561.34500000000003</v>
      </c>
      <c r="AD45" s="185">
        <v>1803.8989999999999</v>
      </c>
      <c r="AE45" s="185">
        <v>1509.4190000000001</v>
      </c>
      <c r="AF45" s="185">
        <v>2500.1039999999998</v>
      </c>
      <c r="AG45" s="185">
        <v>1550.9830000000002</v>
      </c>
      <c r="AH45" s="185">
        <v>3554.5730000000003</v>
      </c>
      <c r="AI45" s="185">
        <v>1459.3799999999999</v>
      </c>
      <c r="AJ45" s="185">
        <v>3160.4920000000002</v>
      </c>
      <c r="AK45" s="185">
        <v>4213.8140000000003</v>
      </c>
      <c r="AL45" s="185">
        <v>0</v>
      </c>
      <c r="AM45" s="185">
        <v>127.048</v>
      </c>
      <c r="AN45" s="188">
        <v>64235.567000000003</v>
      </c>
      <c r="AO45" s="119"/>
      <c r="AP45" s="119"/>
      <c r="AQ45" s="119"/>
      <c r="AR45" s="119"/>
      <c r="AS45" s="119"/>
      <c r="AT45" s="119"/>
      <c r="AU45" s="119"/>
      <c r="AV45" s="119"/>
      <c r="AW45" s="119"/>
      <c r="AX45" s="119"/>
      <c r="AY45" s="119"/>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82"/>
      <c r="FJ45" s="82"/>
      <c r="FK45" s="82"/>
      <c r="FL45" s="82"/>
      <c r="FM45" s="82"/>
      <c r="FN45" s="82"/>
      <c r="FO45" s="82"/>
      <c r="FP45" s="82"/>
      <c r="FQ45" s="82"/>
      <c r="FR45" s="82"/>
      <c r="FS45" s="82"/>
      <c r="FT45" s="82"/>
      <c r="FU45" s="82"/>
      <c r="FV45" s="82"/>
      <c r="FW45" s="82"/>
      <c r="FX45" s="82"/>
      <c r="FY45" s="82"/>
      <c r="FZ45" s="82"/>
      <c r="GA45" s="82"/>
      <c r="GB45" s="82"/>
      <c r="GC45" s="82"/>
      <c r="GD45" s="82"/>
      <c r="GE45" s="82"/>
      <c r="GF45" s="82"/>
      <c r="GG45" s="82"/>
      <c r="GH45" s="82"/>
      <c r="GI45" s="82"/>
      <c r="GJ45" s="82"/>
      <c r="GK45" s="82"/>
      <c r="GL45" s="82"/>
      <c r="GM45" s="82"/>
      <c r="GN45" s="82"/>
      <c r="GO45" s="82"/>
      <c r="GP45" s="82"/>
      <c r="GQ45" s="82"/>
      <c r="GR45" s="82"/>
      <c r="GS45" s="82"/>
      <c r="GT45" s="82"/>
      <c r="GU45" s="82"/>
      <c r="GV45" s="82"/>
      <c r="GW45" s="82"/>
      <c r="GX45" s="82"/>
      <c r="GY45" s="82"/>
      <c r="GZ45" s="82"/>
      <c r="HA45" s="82"/>
      <c r="HB45" s="82"/>
      <c r="HC45" s="82"/>
      <c r="HD45" s="82"/>
      <c r="HE45" s="82"/>
      <c r="HF45" s="82"/>
      <c r="HG45" s="82"/>
      <c r="HH45" s="82"/>
      <c r="HI45" s="82"/>
      <c r="HJ45" s="82"/>
      <c r="HK45" s="82"/>
      <c r="HL45" s="82"/>
      <c r="HM45" s="82"/>
      <c r="HN45" s="82"/>
      <c r="HO45" s="82"/>
      <c r="HP45" s="82"/>
      <c r="HQ45" s="82"/>
      <c r="HR45" s="82"/>
      <c r="HS45" s="82"/>
      <c r="HT45" s="82"/>
      <c r="HU45" s="82"/>
      <c r="HV45" s="82"/>
      <c r="HW45" s="82"/>
      <c r="HX45" s="82"/>
      <c r="HY45" s="82"/>
      <c r="HZ45" s="82"/>
      <c r="IA45" s="82"/>
      <c r="IB45" s="82"/>
      <c r="IC45" s="82"/>
      <c r="ID45" s="82"/>
      <c r="IE45" s="82"/>
      <c r="IF45" s="82"/>
      <c r="IG45" s="82"/>
      <c r="IH45" s="82"/>
      <c r="II45" s="82"/>
      <c r="IJ45" s="82"/>
      <c r="IK45" s="82"/>
      <c r="IL45" s="82"/>
      <c r="IM45" s="82"/>
      <c r="IN45" s="82"/>
      <c r="IO45" s="82"/>
      <c r="IP45" s="82"/>
      <c r="IQ45" s="82"/>
      <c r="IR45" s="82"/>
      <c r="IS45" s="82"/>
      <c r="IT45" s="82"/>
    </row>
    <row r="46" spans="1:254" ht="17.25" customHeight="1">
      <c r="A46" s="184" t="s">
        <v>171</v>
      </c>
      <c r="B46" s="185" t="s">
        <v>42</v>
      </c>
      <c r="C46" s="185">
        <v>10630.199000000001</v>
      </c>
      <c r="D46" s="185">
        <v>1795.0910000000001</v>
      </c>
      <c r="E46" s="185">
        <v>58046.971000000005</v>
      </c>
      <c r="F46" s="185">
        <v>5573.9860000000008</v>
      </c>
      <c r="G46" s="185">
        <v>7681.9750000000004</v>
      </c>
      <c r="H46" s="185">
        <v>6174.9869999999992</v>
      </c>
      <c r="I46" s="185">
        <v>263.73500000000001</v>
      </c>
      <c r="J46" s="185">
        <v>20820.266</v>
      </c>
      <c r="K46" s="185">
        <v>8102.9089999999987</v>
      </c>
      <c r="L46" s="185">
        <v>1162.1780000000001</v>
      </c>
      <c r="M46" s="185">
        <v>7658.85</v>
      </c>
      <c r="N46" s="185">
        <v>20421.162000000004</v>
      </c>
      <c r="O46" s="185">
        <v>15534.021000000001</v>
      </c>
      <c r="P46" s="185">
        <v>103815.712</v>
      </c>
      <c r="Q46" s="185">
        <v>23968.613000000001</v>
      </c>
      <c r="R46" s="185">
        <v>63076.328000000001</v>
      </c>
      <c r="S46" s="185">
        <v>33276.156000000003</v>
      </c>
      <c r="T46" s="185">
        <v>15819.201000000001</v>
      </c>
      <c r="U46" s="185">
        <v>20820.645000000004</v>
      </c>
      <c r="V46" s="185">
        <v>20839.354999999996</v>
      </c>
      <c r="W46" s="185">
        <v>110429.728</v>
      </c>
      <c r="X46" s="185">
        <v>2888.05</v>
      </c>
      <c r="Y46" s="185">
        <v>4469.9230000000007</v>
      </c>
      <c r="Z46" s="185">
        <v>9863.0420000000013</v>
      </c>
      <c r="AA46" s="185">
        <v>162697.87900000002</v>
      </c>
      <c r="AB46" s="185">
        <v>50337.760000000002</v>
      </c>
      <c r="AC46" s="185">
        <v>21793.065000000002</v>
      </c>
      <c r="AD46" s="185">
        <v>66845.434999999998</v>
      </c>
      <c r="AE46" s="185">
        <v>30451.368000000002</v>
      </c>
      <c r="AF46" s="185">
        <v>99333.064000000013</v>
      </c>
      <c r="AG46" s="185">
        <v>120141.75300000003</v>
      </c>
      <c r="AH46" s="185">
        <v>197861.625</v>
      </c>
      <c r="AI46" s="185">
        <v>36128.171999999999</v>
      </c>
      <c r="AJ46" s="185">
        <v>95916.531999999992</v>
      </c>
      <c r="AK46" s="185">
        <v>89957.242999999988</v>
      </c>
      <c r="AL46" s="185">
        <v>0</v>
      </c>
      <c r="AM46" s="185">
        <v>12469.03</v>
      </c>
      <c r="AN46" s="188">
        <v>1557066.0090000001</v>
      </c>
      <c r="AO46" s="119"/>
      <c r="AP46" s="119"/>
      <c r="AQ46" s="119"/>
      <c r="AR46" s="119"/>
      <c r="AS46" s="119"/>
      <c r="AT46" s="119"/>
      <c r="AU46" s="119"/>
      <c r="AV46" s="119"/>
      <c r="AW46" s="119"/>
      <c r="AX46" s="119"/>
      <c r="AY46" s="119"/>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row>
    <row r="47" spans="1:254" ht="17.25" customHeight="1">
      <c r="A47" s="184" t="s">
        <v>172</v>
      </c>
      <c r="B47" s="185" t="s">
        <v>43</v>
      </c>
      <c r="C47" s="185">
        <v>32099.675000000007</v>
      </c>
      <c r="D47" s="185">
        <v>798.53700000000003</v>
      </c>
      <c r="E47" s="185">
        <v>41817.155000000006</v>
      </c>
      <c r="F47" s="185">
        <v>1410.7280000000001</v>
      </c>
      <c r="G47" s="185">
        <v>4107.085</v>
      </c>
      <c r="H47" s="185">
        <v>9824.0889999999999</v>
      </c>
      <c r="I47" s="185">
        <v>762.41300000000001</v>
      </c>
      <c r="J47" s="185">
        <v>11870.025000000001</v>
      </c>
      <c r="K47" s="185">
        <v>15274.765000000001</v>
      </c>
      <c r="L47" s="185">
        <v>621.05399999999997</v>
      </c>
      <c r="M47" s="185">
        <v>815.63199999999995</v>
      </c>
      <c r="N47" s="185">
        <v>6802.7280000000001</v>
      </c>
      <c r="O47" s="185">
        <v>7014.1630000000005</v>
      </c>
      <c r="P47" s="185">
        <v>75359.710000000006</v>
      </c>
      <c r="Q47" s="185">
        <v>-5331.8970000000008</v>
      </c>
      <c r="R47" s="185">
        <v>-15171.686</v>
      </c>
      <c r="S47" s="185">
        <v>22222.431</v>
      </c>
      <c r="T47" s="185">
        <v>13109.805000000002</v>
      </c>
      <c r="U47" s="185">
        <v>-7270.070999999999</v>
      </c>
      <c r="V47" s="185">
        <v>7168.168999999999</v>
      </c>
      <c r="W47" s="185">
        <v>83292.825999999986</v>
      </c>
      <c r="X47" s="185">
        <v>-3454.6210000000001</v>
      </c>
      <c r="Y47" s="185">
        <v>2226.4039999999995</v>
      </c>
      <c r="Z47" s="185">
        <v>9277.5660000000007</v>
      </c>
      <c r="AA47" s="185">
        <v>104779.76000000001</v>
      </c>
      <c r="AB47" s="185">
        <v>73497.94</v>
      </c>
      <c r="AC47" s="185">
        <v>180513.02499999999</v>
      </c>
      <c r="AD47" s="185">
        <v>19764.362000000001</v>
      </c>
      <c r="AE47" s="185">
        <v>43174.502999999997</v>
      </c>
      <c r="AF47" s="185">
        <v>0</v>
      </c>
      <c r="AG47" s="185">
        <v>50395.868000000002</v>
      </c>
      <c r="AH47" s="185">
        <v>25471.769</v>
      </c>
      <c r="AI47" s="185">
        <v>-2541.181</v>
      </c>
      <c r="AJ47" s="185">
        <v>66841.210999999996</v>
      </c>
      <c r="AK47" s="185">
        <v>4488.1020000000008</v>
      </c>
      <c r="AL47" s="185">
        <v>0</v>
      </c>
      <c r="AM47" s="185">
        <v>24602.403000000006</v>
      </c>
      <c r="AN47" s="188">
        <v>905634.44700000004</v>
      </c>
      <c r="AO47" s="119"/>
      <c r="AP47" s="119"/>
      <c r="AQ47" s="119"/>
      <c r="AR47" s="119"/>
      <c r="AS47" s="119"/>
      <c r="AT47" s="119"/>
      <c r="AU47" s="119"/>
      <c r="AV47" s="119"/>
      <c r="AW47" s="119"/>
      <c r="AX47" s="119"/>
      <c r="AY47" s="119"/>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82"/>
      <c r="FJ47" s="82"/>
      <c r="FK47" s="82"/>
      <c r="FL47" s="82"/>
      <c r="FM47" s="82"/>
      <c r="FN47" s="82"/>
      <c r="FO47" s="82"/>
      <c r="FP47" s="82"/>
      <c r="FQ47" s="82"/>
      <c r="FR47" s="82"/>
      <c r="FS47" s="82"/>
      <c r="FT47" s="82"/>
      <c r="FU47" s="82"/>
      <c r="FV47" s="82"/>
      <c r="FW47" s="82"/>
      <c r="FX47" s="82"/>
      <c r="FY47" s="82"/>
      <c r="FZ47" s="82"/>
      <c r="GA47" s="82"/>
      <c r="GB47" s="82"/>
      <c r="GC47" s="82"/>
      <c r="GD47" s="82"/>
      <c r="GE47" s="82"/>
      <c r="GF47" s="82"/>
      <c r="GG47" s="82"/>
      <c r="GH47" s="82"/>
      <c r="GI47" s="82"/>
      <c r="GJ47" s="82"/>
      <c r="GK47" s="82"/>
      <c r="GL47" s="82"/>
      <c r="GM47" s="82"/>
      <c r="GN47" s="82"/>
      <c r="GO47" s="82"/>
      <c r="GP47" s="82"/>
      <c r="GQ47" s="82"/>
      <c r="GR47" s="82"/>
      <c r="GS47" s="82"/>
      <c r="GT47" s="82"/>
      <c r="GU47" s="82"/>
      <c r="GV47" s="82"/>
      <c r="GW47" s="82"/>
      <c r="GX47" s="82"/>
      <c r="GY47" s="82"/>
      <c r="GZ47" s="82"/>
      <c r="HA47" s="82"/>
      <c r="HB47" s="82"/>
      <c r="HC47" s="82"/>
      <c r="HD47" s="82"/>
      <c r="HE47" s="82"/>
      <c r="HF47" s="82"/>
      <c r="HG47" s="82"/>
      <c r="HH47" s="82"/>
      <c r="HI47" s="82"/>
      <c r="HJ47" s="82"/>
      <c r="HK47" s="82"/>
      <c r="HL47" s="82"/>
      <c r="HM47" s="82"/>
      <c r="HN47" s="82"/>
      <c r="HO47" s="82"/>
      <c r="HP47" s="82"/>
      <c r="HQ47" s="82"/>
      <c r="HR47" s="82"/>
      <c r="HS47" s="82"/>
      <c r="HT47" s="82"/>
      <c r="HU47" s="82"/>
      <c r="HV47" s="82"/>
      <c r="HW47" s="82"/>
      <c r="HX47" s="82"/>
      <c r="HY47" s="82"/>
      <c r="HZ47" s="82"/>
      <c r="IA47" s="82"/>
      <c r="IB47" s="82"/>
      <c r="IC47" s="82"/>
      <c r="ID47" s="82"/>
      <c r="IE47" s="82"/>
      <c r="IF47" s="82"/>
      <c r="IG47" s="82"/>
      <c r="IH47" s="82"/>
      <c r="II47" s="82"/>
      <c r="IJ47" s="82"/>
      <c r="IK47" s="82"/>
      <c r="IL47" s="82"/>
      <c r="IM47" s="82"/>
      <c r="IN47" s="82"/>
      <c r="IO47" s="82"/>
      <c r="IP47" s="82"/>
      <c r="IQ47" s="82"/>
      <c r="IR47" s="82"/>
      <c r="IS47" s="82"/>
      <c r="IT47" s="82"/>
    </row>
    <row r="48" spans="1:254" ht="17.25" customHeight="1">
      <c r="A48" s="184" t="s">
        <v>173</v>
      </c>
      <c r="B48" s="185" t="s">
        <v>44</v>
      </c>
      <c r="C48" s="185">
        <v>15010.334000000003</v>
      </c>
      <c r="D48" s="185">
        <v>724.76800000000003</v>
      </c>
      <c r="E48" s="185">
        <v>37382.164000000004</v>
      </c>
      <c r="F48" s="185">
        <v>2556.1439999999998</v>
      </c>
      <c r="G48" s="185">
        <v>2550.3380000000002</v>
      </c>
      <c r="H48" s="185">
        <v>13727.254999999999</v>
      </c>
      <c r="I48" s="185">
        <v>415.15</v>
      </c>
      <c r="J48" s="185">
        <v>10714.220000000001</v>
      </c>
      <c r="K48" s="185">
        <v>12653.305999999999</v>
      </c>
      <c r="L48" s="185">
        <v>256.33199999999999</v>
      </c>
      <c r="M48" s="185">
        <v>1655.7499999999998</v>
      </c>
      <c r="N48" s="185">
        <v>6843.1500000000005</v>
      </c>
      <c r="O48" s="185">
        <v>6517.3769999999995</v>
      </c>
      <c r="P48" s="185">
        <v>81114.241999999998</v>
      </c>
      <c r="Q48" s="185">
        <v>10540.291999999999</v>
      </c>
      <c r="R48" s="185">
        <v>34465.691999999995</v>
      </c>
      <c r="S48" s="185">
        <v>52401.427000000003</v>
      </c>
      <c r="T48" s="185">
        <v>28581.144</v>
      </c>
      <c r="U48" s="185">
        <v>8231.2480000000014</v>
      </c>
      <c r="V48" s="185">
        <v>7847.2300000000005</v>
      </c>
      <c r="W48" s="185">
        <v>30196.659</v>
      </c>
      <c r="X48" s="185">
        <v>10835.297</v>
      </c>
      <c r="Y48" s="185">
        <v>4963.049</v>
      </c>
      <c r="Z48" s="185">
        <v>4758.9639999999999</v>
      </c>
      <c r="AA48" s="185">
        <v>49280.786</v>
      </c>
      <c r="AB48" s="185">
        <v>17638.686999999998</v>
      </c>
      <c r="AC48" s="185">
        <v>172128.94200000001</v>
      </c>
      <c r="AD48" s="185">
        <v>19602.349000000002</v>
      </c>
      <c r="AE48" s="185">
        <v>39136.081999999988</v>
      </c>
      <c r="AF48" s="185">
        <v>106230.588</v>
      </c>
      <c r="AG48" s="185">
        <v>91558.849000000017</v>
      </c>
      <c r="AH48" s="185">
        <v>33200.875</v>
      </c>
      <c r="AI48" s="185">
        <v>-9754.1060000000016</v>
      </c>
      <c r="AJ48" s="185">
        <v>38266.411</v>
      </c>
      <c r="AK48" s="185">
        <v>39087.75</v>
      </c>
      <c r="AL48" s="185">
        <v>0</v>
      </c>
      <c r="AM48" s="185">
        <v>2235.752</v>
      </c>
      <c r="AN48" s="188">
        <v>983554.49699999997</v>
      </c>
      <c r="AO48" s="119"/>
      <c r="AP48" s="119"/>
      <c r="AQ48" s="119"/>
      <c r="AR48" s="119"/>
      <c r="AS48" s="119"/>
      <c r="AT48" s="119"/>
      <c r="AU48" s="119"/>
      <c r="AV48" s="119"/>
      <c r="AW48" s="119"/>
      <c r="AX48" s="119"/>
      <c r="AY48" s="119"/>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82"/>
      <c r="FI48" s="82"/>
      <c r="FJ48" s="82"/>
      <c r="FK48" s="82"/>
      <c r="FL48" s="82"/>
      <c r="FM48" s="82"/>
      <c r="FN48" s="82"/>
      <c r="FO48" s="82"/>
      <c r="FP48" s="82"/>
      <c r="FQ48" s="82"/>
      <c r="FR48" s="82"/>
      <c r="FS48" s="82"/>
      <c r="FT48" s="82"/>
      <c r="FU48" s="82"/>
      <c r="FV48" s="82"/>
      <c r="FW48" s="82"/>
      <c r="FX48" s="82"/>
      <c r="FY48" s="82"/>
      <c r="FZ48" s="82"/>
      <c r="GA48" s="82"/>
      <c r="GB48" s="82"/>
      <c r="GC48" s="82"/>
      <c r="GD48" s="82"/>
      <c r="GE48" s="82"/>
      <c r="GF48" s="82"/>
      <c r="GG48" s="82"/>
      <c r="GH48" s="82"/>
      <c r="GI48" s="82"/>
      <c r="GJ48" s="82"/>
      <c r="GK48" s="82"/>
      <c r="GL48" s="82"/>
      <c r="GM48" s="82"/>
      <c r="GN48" s="82"/>
      <c r="GO48" s="82"/>
      <c r="GP48" s="82"/>
      <c r="GQ48" s="82"/>
      <c r="GR48" s="82"/>
      <c r="GS48" s="82"/>
      <c r="GT48" s="82"/>
      <c r="GU48" s="82"/>
      <c r="GV48" s="82"/>
      <c r="GW48" s="82"/>
      <c r="GX48" s="82"/>
      <c r="GY48" s="82"/>
      <c r="GZ48" s="82"/>
      <c r="HA48" s="82"/>
      <c r="HB48" s="82"/>
      <c r="HC48" s="82"/>
      <c r="HD48" s="82"/>
      <c r="HE48" s="82"/>
      <c r="HF48" s="82"/>
      <c r="HG48" s="82"/>
      <c r="HH48" s="82"/>
      <c r="HI48" s="82"/>
      <c r="HJ48" s="82"/>
      <c r="HK48" s="82"/>
      <c r="HL48" s="82"/>
      <c r="HM48" s="82"/>
      <c r="HN48" s="82"/>
      <c r="HO48" s="82"/>
      <c r="HP48" s="82"/>
      <c r="HQ48" s="82"/>
      <c r="HR48" s="82"/>
      <c r="HS48" s="82"/>
      <c r="HT48" s="82"/>
      <c r="HU48" s="82"/>
      <c r="HV48" s="82"/>
      <c r="HW48" s="82"/>
      <c r="HX48" s="82"/>
      <c r="HY48" s="82"/>
      <c r="HZ48" s="82"/>
      <c r="IA48" s="82"/>
      <c r="IB48" s="82"/>
      <c r="IC48" s="82"/>
      <c r="ID48" s="82"/>
      <c r="IE48" s="82"/>
      <c r="IF48" s="82"/>
      <c r="IG48" s="82"/>
      <c r="IH48" s="82"/>
      <c r="II48" s="82"/>
      <c r="IJ48" s="82"/>
      <c r="IK48" s="82"/>
      <c r="IL48" s="82"/>
      <c r="IM48" s="82"/>
      <c r="IN48" s="82"/>
      <c r="IO48" s="82"/>
      <c r="IP48" s="82"/>
      <c r="IQ48" s="82"/>
      <c r="IR48" s="82"/>
      <c r="IS48" s="82"/>
      <c r="IT48" s="82"/>
    </row>
    <row r="49" spans="1:254" ht="17.25" customHeight="1">
      <c r="A49" s="184" t="s">
        <v>174</v>
      </c>
      <c r="B49" s="185" t="s">
        <v>1590</v>
      </c>
      <c r="C49" s="185">
        <v>2972.0809999999997</v>
      </c>
      <c r="D49" s="185">
        <v>350.84199999999998</v>
      </c>
      <c r="E49" s="185">
        <v>30968.434000000005</v>
      </c>
      <c r="F49" s="185">
        <v>-578.02300000000002</v>
      </c>
      <c r="G49" s="185">
        <v>1633.8359999999998</v>
      </c>
      <c r="H49" s="185">
        <v>628.29400000000021</v>
      </c>
      <c r="I49" s="185">
        <v>153.154</v>
      </c>
      <c r="J49" s="185">
        <v>2766.799</v>
      </c>
      <c r="K49" s="185">
        <v>1852.683</v>
      </c>
      <c r="L49" s="185">
        <v>203.321</v>
      </c>
      <c r="M49" s="185">
        <v>498.04700000000008</v>
      </c>
      <c r="N49" s="185">
        <v>3070.8220000000001</v>
      </c>
      <c r="O49" s="185">
        <v>485.226</v>
      </c>
      <c r="P49" s="185">
        <v>169.0290000000002</v>
      </c>
      <c r="Q49" s="185">
        <v>-2362.556</v>
      </c>
      <c r="R49" s="185">
        <v>-11309.098999999998</v>
      </c>
      <c r="S49" s="185">
        <v>-12676.506000000001</v>
      </c>
      <c r="T49" s="185">
        <v>-11428.182999999999</v>
      </c>
      <c r="U49" s="185">
        <v>-368.30400000000003</v>
      </c>
      <c r="V49" s="185">
        <v>1027.82</v>
      </c>
      <c r="W49" s="185">
        <v>24605.370999999999</v>
      </c>
      <c r="X49" s="185">
        <v>928.57400000000007</v>
      </c>
      <c r="Y49" s="185">
        <v>1086.3710000000001</v>
      </c>
      <c r="Z49" s="185">
        <v>1705.9369999999999</v>
      </c>
      <c r="AA49" s="185">
        <v>29364.834999999999</v>
      </c>
      <c r="AB49" s="185">
        <v>4126.8909999999996</v>
      </c>
      <c r="AC49" s="185">
        <v>35002.962</v>
      </c>
      <c r="AD49" s="185">
        <v>9535.32</v>
      </c>
      <c r="AE49" s="185">
        <v>7292.9410000000007</v>
      </c>
      <c r="AF49" s="185">
        <v>509.48899999999998</v>
      </c>
      <c r="AG49" s="185">
        <v>3563.3519999999999</v>
      </c>
      <c r="AH49" s="185">
        <v>4615.9050000000007</v>
      </c>
      <c r="AI49" s="185">
        <v>1379.7539999999999</v>
      </c>
      <c r="AJ49" s="185">
        <v>19428.035</v>
      </c>
      <c r="AK49" s="185">
        <v>13612.564</v>
      </c>
      <c r="AL49" s="185">
        <v>0</v>
      </c>
      <c r="AM49" s="185">
        <v>2091.069</v>
      </c>
      <c r="AN49" s="188">
        <v>166907.087</v>
      </c>
      <c r="AO49" s="119"/>
      <c r="AP49" s="119"/>
      <c r="AQ49" s="119"/>
      <c r="AR49" s="119"/>
      <c r="AS49" s="119"/>
      <c r="AT49" s="119"/>
      <c r="AU49" s="119"/>
      <c r="AV49" s="119"/>
      <c r="AW49" s="119"/>
      <c r="AX49" s="119"/>
      <c r="AY49" s="119"/>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82"/>
      <c r="FI49" s="82"/>
      <c r="FJ49" s="82"/>
      <c r="FK49" s="82"/>
      <c r="FL49" s="82"/>
      <c r="FM49" s="82"/>
      <c r="FN49" s="82"/>
      <c r="FO49" s="82"/>
      <c r="FP49" s="82"/>
      <c r="FQ49" s="82"/>
      <c r="FR49" s="82"/>
      <c r="FS49" s="82"/>
      <c r="FT49" s="82"/>
      <c r="FU49" s="82"/>
      <c r="FV49" s="82"/>
      <c r="FW49" s="82"/>
      <c r="FX49" s="82"/>
      <c r="FY49" s="82"/>
      <c r="FZ49" s="82"/>
      <c r="GA49" s="82"/>
      <c r="GB49" s="82"/>
      <c r="GC49" s="82"/>
      <c r="GD49" s="82"/>
      <c r="GE49" s="82"/>
      <c r="GF49" s="82"/>
      <c r="GG49" s="82"/>
      <c r="GH49" s="82"/>
      <c r="GI49" s="82"/>
      <c r="GJ49" s="82"/>
      <c r="GK49" s="82"/>
      <c r="GL49" s="82"/>
      <c r="GM49" s="82"/>
      <c r="GN49" s="82"/>
      <c r="GO49" s="82"/>
      <c r="GP49" s="82"/>
      <c r="GQ49" s="82"/>
      <c r="GR49" s="82"/>
      <c r="GS49" s="82"/>
      <c r="GT49" s="82"/>
      <c r="GU49" s="82"/>
      <c r="GV49" s="82"/>
      <c r="GW49" s="82"/>
      <c r="GX49" s="82"/>
      <c r="GY49" s="82"/>
      <c r="GZ49" s="82"/>
      <c r="HA49" s="82"/>
      <c r="HB49" s="82"/>
      <c r="HC49" s="82"/>
      <c r="HD49" s="82"/>
      <c r="HE49" s="82"/>
      <c r="HF49" s="82"/>
      <c r="HG49" s="82"/>
      <c r="HH49" s="82"/>
      <c r="HI49" s="82"/>
      <c r="HJ49" s="82"/>
      <c r="HK49" s="82"/>
      <c r="HL49" s="82"/>
      <c r="HM49" s="82"/>
      <c r="HN49" s="82"/>
      <c r="HO49" s="82"/>
      <c r="HP49" s="82"/>
      <c r="HQ49" s="82"/>
      <c r="HR49" s="82"/>
      <c r="HS49" s="82"/>
      <c r="HT49" s="82"/>
      <c r="HU49" s="82"/>
      <c r="HV49" s="82"/>
      <c r="HW49" s="82"/>
      <c r="HX49" s="82"/>
      <c r="HY49" s="82"/>
      <c r="HZ49" s="82"/>
      <c r="IA49" s="82"/>
      <c r="IB49" s="82"/>
      <c r="IC49" s="82"/>
      <c r="ID49" s="82"/>
      <c r="IE49" s="82"/>
      <c r="IF49" s="82"/>
      <c r="IG49" s="82"/>
      <c r="IH49" s="82"/>
      <c r="II49" s="82"/>
      <c r="IJ49" s="82"/>
      <c r="IK49" s="82"/>
      <c r="IL49" s="82"/>
      <c r="IM49" s="82"/>
      <c r="IN49" s="82"/>
      <c r="IO49" s="82"/>
      <c r="IP49" s="82"/>
      <c r="IQ49" s="82"/>
      <c r="IR49" s="82"/>
      <c r="IS49" s="82"/>
      <c r="IT49" s="82"/>
    </row>
    <row r="50" spans="1:254" ht="17.25" customHeight="1">
      <c r="A50" s="184" t="s">
        <v>175</v>
      </c>
      <c r="B50" s="185" t="s">
        <v>45</v>
      </c>
      <c r="C50" s="185">
        <v>-1640.8099999999997</v>
      </c>
      <c r="D50" s="185">
        <v>-9.7000000000000003E-2</v>
      </c>
      <c r="E50" s="185">
        <v>-208.03299999999999</v>
      </c>
      <c r="F50" s="185">
        <v>-0.10300000000000001</v>
      </c>
      <c r="G50" s="185">
        <v>-8.4000000000000019E-2</v>
      </c>
      <c r="H50" s="185">
        <v>-0.14700000000000002</v>
      </c>
      <c r="I50" s="185">
        <v>-7.0000000000000001E-3</v>
      </c>
      <c r="J50" s="185">
        <v>-0.161</v>
      </c>
      <c r="K50" s="185">
        <v>-0.56600000000000006</v>
      </c>
      <c r="L50" s="185">
        <v>-2.7E-2</v>
      </c>
      <c r="M50" s="185">
        <v>-0.20699999999999999</v>
      </c>
      <c r="N50" s="185">
        <v>-0.51500000000000001</v>
      </c>
      <c r="O50" s="185">
        <v>-0.38700000000000001</v>
      </c>
      <c r="P50" s="185">
        <v>-2.4870000000000001</v>
      </c>
      <c r="Q50" s="185">
        <v>-0.36599999999999999</v>
      </c>
      <c r="R50" s="185">
        <v>-1.4740000000000002</v>
      </c>
      <c r="S50" s="185">
        <v>-1.583</v>
      </c>
      <c r="T50" s="185">
        <v>-0.315</v>
      </c>
      <c r="U50" s="185">
        <v>-0.32700000000000001</v>
      </c>
      <c r="V50" s="185">
        <v>-0.48699999999999999</v>
      </c>
      <c r="W50" s="185">
        <v>-2166.7939999999999</v>
      </c>
      <c r="X50" s="185">
        <v>-8.8140000000000001</v>
      </c>
      <c r="Y50" s="185">
        <v>-903.78300000000002</v>
      </c>
      <c r="Z50" s="185">
        <v>-0.11700000000000001</v>
      </c>
      <c r="AA50" s="185">
        <v>-364.50400000000002</v>
      </c>
      <c r="AB50" s="185">
        <v>-2824.337</v>
      </c>
      <c r="AC50" s="185">
        <v>-69.582999999999998</v>
      </c>
      <c r="AD50" s="185">
        <v>-422.24599999999998</v>
      </c>
      <c r="AE50" s="185">
        <v>-1.41</v>
      </c>
      <c r="AF50" s="185">
        <v>0</v>
      </c>
      <c r="AG50" s="185">
        <v>-192.005</v>
      </c>
      <c r="AH50" s="185">
        <v>-5521.7839999999997</v>
      </c>
      <c r="AI50" s="185">
        <v>-585.43200000000002</v>
      </c>
      <c r="AJ50" s="185">
        <v>-8.5650000000000013</v>
      </c>
      <c r="AK50" s="185">
        <v>-1.1990000000000001</v>
      </c>
      <c r="AL50" s="185">
        <v>0</v>
      </c>
      <c r="AM50" s="185">
        <v>-188.255</v>
      </c>
      <c r="AN50" s="188">
        <v>-15117.011</v>
      </c>
      <c r="AO50" s="119"/>
      <c r="AP50" s="119"/>
      <c r="AQ50" s="119"/>
      <c r="AR50" s="119"/>
      <c r="AS50" s="119"/>
      <c r="AT50" s="119"/>
      <c r="AU50" s="119"/>
      <c r="AV50" s="119"/>
      <c r="AW50" s="119"/>
      <c r="AX50" s="119"/>
      <c r="AY50" s="119"/>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82"/>
      <c r="FI50" s="82"/>
      <c r="FJ50" s="82"/>
      <c r="FK50" s="82"/>
      <c r="FL50" s="82"/>
      <c r="FM50" s="82"/>
      <c r="FN50" s="82"/>
      <c r="FO50" s="82"/>
      <c r="FP50" s="82"/>
      <c r="FQ50" s="82"/>
      <c r="FR50" s="82"/>
      <c r="FS50" s="82"/>
      <c r="FT50" s="82"/>
      <c r="FU50" s="82"/>
      <c r="FV50" s="82"/>
      <c r="FW50" s="82"/>
      <c r="FX50" s="82"/>
      <c r="FY50" s="82"/>
      <c r="FZ50" s="82"/>
      <c r="GA50" s="82"/>
      <c r="GB50" s="82"/>
      <c r="GC50" s="82"/>
      <c r="GD50" s="82"/>
      <c r="GE50" s="82"/>
      <c r="GF50" s="82"/>
      <c r="GG50" s="82"/>
      <c r="GH50" s="82"/>
      <c r="GI50" s="82"/>
      <c r="GJ50" s="82"/>
      <c r="GK50" s="82"/>
      <c r="GL50" s="82"/>
      <c r="GM50" s="82"/>
      <c r="GN50" s="82"/>
      <c r="GO50" s="82"/>
      <c r="GP50" s="82"/>
      <c r="GQ50" s="82"/>
      <c r="GR50" s="82"/>
      <c r="GS50" s="82"/>
      <c r="GT50" s="82"/>
      <c r="GU50" s="82"/>
      <c r="GV50" s="82"/>
      <c r="GW50" s="82"/>
      <c r="GX50" s="82"/>
      <c r="GY50" s="82"/>
      <c r="GZ50" s="82"/>
      <c r="HA50" s="82"/>
      <c r="HB50" s="82"/>
      <c r="HC50" s="82"/>
      <c r="HD50" s="82"/>
      <c r="HE50" s="82"/>
      <c r="HF50" s="82"/>
      <c r="HG50" s="82"/>
      <c r="HH50" s="82"/>
      <c r="HI50" s="82"/>
      <c r="HJ50" s="82"/>
      <c r="HK50" s="82"/>
      <c r="HL50" s="82"/>
      <c r="HM50" s="82"/>
      <c r="HN50" s="82"/>
      <c r="HO50" s="82"/>
      <c r="HP50" s="82"/>
      <c r="HQ50" s="82"/>
      <c r="HR50" s="82"/>
      <c r="HS50" s="82"/>
      <c r="HT50" s="82"/>
      <c r="HU50" s="82"/>
      <c r="HV50" s="82"/>
      <c r="HW50" s="82"/>
      <c r="HX50" s="82"/>
      <c r="HY50" s="82"/>
      <c r="HZ50" s="82"/>
      <c r="IA50" s="82"/>
      <c r="IB50" s="82"/>
      <c r="IC50" s="82"/>
      <c r="ID50" s="82"/>
      <c r="IE50" s="82"/>
      <c r="IF50" s="82"/>
      <c r="IG50" s="82"/>
      <c r="IH50" s="82"/>
      <c r="II50" s="82"/>
      <c r="IJ50" s="82"/>
      <c r="IK50" s="82"/>
      <c r="IL50" s="82"/>
      <c r="IM50" s="82"/>
      <c r="IN50" s="82"/>
      <c r="IO50" s="82"/>
      <c r="IP50" s="82"/>
      <c r="IQ50" s="82"/>
      <c r="IR50" s="82"/>
      <c r="IS50" s="82"/>
      <c r="IT50" s="82"/>
    </row>
    <row r="51" spans="1:254" ht="17.25" customHeight="1">
      <c r="A51" s="186" t="s">
        <v>176</v>
      </c>
      <c r="B51" s="187" t="s">
        <v>46</v>
      </c>
      <c r="C51" s="187">
        <v>59417.732000000004</v>
      </c>
      <c r="D51" s="187">
        <v>3736.7849999999999</v>
      </c>
      <c r="E51" s="187">
        <v>170228.65599999999</v>
      </c>
      <c r="F51" s="187">
        <v>9140.6790000000001</v>
      </c>
      <c r="G51" s="187">
        <v>16378.609</v>
      </c>
      <c r="H51" s="187">
        <v>31038.44</v>
      </c>
      <c r="I51" s="187">
        <v>1614.596</v>
      </c>
      <c r="J51" s="187">
        <v>47667.21</v>
      </c>
      <c r="K51" s="187">
        <v>38815.978000000003</v>
      </c>
      <c r="L51" s="187">
        <v>2263.6779999999999</v>
      </c>
      <c r="M51" s="187">
        <v>10984.254999999999</v>
      </c>
      <c r="N51" s="187">
        <v>37811.529000000002</v>
      </c>
      <c r="O51" s="187">
        <v>30162.038</v>
      </c>
      <c r="P51" s="187">
        <v>266066.799</v>
      </c>
      <c r="Q51" s="187">
        <v>27577.661</v>
      </c>
      <c r="R51" s="187">
        <v>72835.691000000006</v>
      </c>
      <c r="S51" s="187">
        <v>99905.880999999994</v>
      </c>
      <c r="T51" s="187">
        <v>48107.614000000001</v>
      </c>
      <c r="U51" s="187">
        <v>21858.85</v>
      </c>
      <c r="V51" s="187">
        <v>37788.156999999999</v>
      </c>
      <c r="W51" s="187">
        <v>251970.07800000001</v>
      </c>
      <c r="X51" s="187">
        <v>11473.736000000001</v>
      </c>
      <c r="Y51" s="187">
        <v>12063.78</v>
      </c>
      <c r="Z51" s="187">
        <v>26318.315999999999</v>
      </c>
      <c r="AA51" s="187">
        <v>352749.68199999997</v>
      </c>
      <c r="AB51" s="187">
        <v>148521.356</v>
      </c>
      <c r="AC51" s="187">
        <v>409929.75599999999</v>
      </c>
      <c r="AD51" s="187">
        <v>117129.11900000001</v>
      </c>
      <c r="AE51" s="187">
        <v>121562.90300000001</v>
      </c>
      <c r="AF51" s="187">
        <v>208573.245</v>
      </c>
      <c r="AG51" s="187">
        <v>267018.8</v>
      </c>
      <c r="AH51" s="187">
        <v>259182.96299999999</v>
      </c>
      <c r="AI51" s="187">
        <v>26086.587</v>
      </c>
      <c r="AJ51" s="187">
        <v>223604.11600000001</v>
      </c>
      <c r="AK51" s="187">
        <v>151358.274</v>
      </c>
      <c r="AL51" s="187">
        <v>0</v>
      </c>
      <c r="AM51" s="187">
        <v>41337.046999999999</v>
      </c>
      <c r="AN51" s="189">
        <v>3662280.5959999999</v>
      </c>
      <c r="AO51" s="119"/>
      <c r="AP51" s="119"/>
      <c r="AQ51" s="119"/>
      <c r="AR51" s="119"/>
      <c r="AS51" s="119"/>
      <c r="AT51" s="119"/>
      <c r="AU51" s="119"/>
      <c r="AV51" s="119"/>
      <c r="AW51" s="119"/>
      <c r="AX51" s="119"/>
      <c r="AY51" s="119"/>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c r="GT51" s="82"/>
      <c r="GU51" s="82"/>
      <c r="GV51" s="82"/>
      <c r="GW51" s="82"/>
      <c r="GX51" s="82"/>
      <c r="GY51" s="82"/>
      <c r="GZ51" s="82"/>
      <c r="HA51" s="82"/>
      <c r="HB51" s="82"/>
      <c r="HC51" s="82"/>
      <c r="HD51" s="82"/>
      <c r="HE51" s="82"/>
      <c r="HF51" s="82"/>
      <c r="HG51" s="82"/>
      <c r="HH51" s="82"/>
      <c r="HI51" s="82"/>
      <c r="HJ51" s="82"/>
      <c r="HK51" s="82"/>
      <c r="HL51" s="82"/>
      <c r="HM51" s="82"/>
      <c r="HN51" s="82"/>
      <c r="HO51" s="82"/>
      <c r="HP51" s="82"/>
      <c r="HQ51" s="82"/>
      <c r="HR51" s="82"/>
      <c r="HS51" s="82"/>
      <c r="HT51" s="82"/>
      <c r="HU51" s="82"/>
      <c r="HV51" s="82"/>
      <c r="HW51" s="82"/>
      <c r="HX51" s="82"/>
      <c r="HY51" s="82"/>
      <c r="HZ51" s="82"/>
      <c r="IA51" s="82"/>
      <c r="IB51" s="82"/>
      <c r="IC51" s="82"/>
      <c r="ID51" s="82"/>
      <c r="IE51" s="82"/>
      <c r="IF51" s="82"/>
      <c r="IG51" s="82"/>
      <c r="IH51" s="82"/>
      <c r="II51" s="82"/>
      <c r="IJ51" s="82"/>
      <c r="IK51" s="82"/>
      <c r="IL51" s="82"/>
      <c r="IM51" s="82"/>
      <c r="IN51" s="82"/>
      <c r="IO51" s="82"/>
      <c r="IP51" s="82"/>
      <c r="IQ51" s="82"/>
      <c r="IR51" s="82"/>
      <c r="IS51" s="82"/>
      <c r="IT51" s="82"/>
    </row>
    <row r="52" spans="1:254" ht="17.25" customHeight="1">
      <c r="A52" s="186" t="s">
        <v>177</v>
      </c>
      <c r="B52" s="187" t="s">
        <v>232</v>
      </c>
      <c r="C52" s="187">
        <v>106958.558</v>
      </c>
      <c r="D52" s="187">
        <v>6714</v>
      </c>
      <c r="E52" s="187">
        <v>427661.87400000001</v>
      </c>
      <c r="F52" s="187">
        <v>21880</v>
      </c>
      <c r="G52" s="187">
        <v>37415</v>
      </c>
      <c r="H52" s="187">
        <v>76188</v>
      </c>
      <c r="I52" s="187">
        <v>3442</v>
      </c>
      <c r="J52" s="187">
        <v>107061</v>
      </c>
      <c r="K52" s="187">
        <v>78573</v>
      </c>
      <c r="L52" s="187">
        <v>5714</v>
      </c>
      <c r="M52" s="187">
        <v>48397</v>
      </c>
      <c r="N52" s="187">
        <v>77353</v>
      </c>
      <c r="O52" s="187">
        <v>68000</v>
      </c>
      <c r="P52" s="187">
        <v>569019</v>
      </c>
      <c r="Q52" s="187">
        <v>73501</v>
      </c>
      <c r="R52" s="187">
        <v>211971</v>
      </c>
      <c r="S52" s="187">
        <v>286777</v>
      </c>
      <c r="T52" s="187">
        <v>139424</v>
      </c>
      <c r="U52" s="187">
        <v>84050.361999999994</v>
      </c>
      <c r="V52" s="187">
        <v>81284.926999999996</v>
      </c>
      <c r="W52" s="187">
        <v>493712.261</v>
      </c>
      <c r="X52" s="187">
        <v>24878.523000000001</v>
      </c>
      <c r="Y52" s="187">
        <v>27587.905999999999</v>
      </c>
      <c r="Z52" s="187">
        <v>40683.574999999997</v>
      </c>
      <c r="AA52" s="187">
        <v>508139.47100000002</v>
      </c>
      <c r="AB52" s="187">
        <v>235155.08100000001</v>
      </c>
      <c r="AC52" s="187">
        <v>488086.50199999998</v>
      </c>
      <c r="AD52" s="187">
        <v>257405.62599999999</v>
      </c>
      <c r="AE52" s="187">
        <v>244096.772</v>
      </c>
      <c r="AF52" s="187">
        <v>287494.17</v>
      </c>
      <c r="AG52" s="187">
        <v>390614.38199999998</v>
      </c>
      <c r="AH52" s="187">
        <v>436033.375</v>
      </c>
      <c r="AI52" s="187">
        <v>41600.245000000003</v>
      </c>
      <c r="AJ52" s="187">
        <v>371366.89</v>
      </c>
      <c r="AK52" s="187">
        <v>282377.64</v>
      </c>
      <c r="AL52" s="187">
        <v>25434.262999999999</v>
      </c>
      <c r="AM52" s="187">
        <v>63593.034</v>
      </c>
      <c r="AN52" s="189">
        <v>6729644.4369999999</v>
      </c>
      <c r="AO52" s="119"/>
      <c r="AP52" s="119"/>
      <c r="AQ52" s="119"/>
      <c r="AR52" s="119"/>
      <c r="AS52" s="119"/>
      <c r="AT52" s="119"/>
      <c r="AU52" s="119"/>
      <c r="AV52" s="119"/>
      <c r="AW52" s="119"/>
      <c r="AX52" s="119"/>
      <c r="AY52" s="119"/>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c r="CR52" s="82"/>
      <c r="CS52" s="82"/>
      <c r="CT52" s="82"/>
      <c r="CU52" s="82"/>
      <c r="CV52" s="82"/>
      <c r="CW52" s="82"/>
      <c r="CX52" s="82"/>
      <c r="CY52" s="82"/>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82"/>
      <c r="FJ52" s="82"/>
      <c r="FK52" s="82"/>
      <c r="FL52" s="82"/>
      <c r="FM52" s="82"/>
      <c r="FN52" s="82"/>
      <c r="FO52" s="82"/>
      <c r="FP52" s="82"/>
      <c r="FQ52" s="82"/>
      <c r="FR52" s="82"/>
      <c r="FS52" s="82"/>
      <c r="FT52" s="82"/>
      <c r="FU52" s="82"/>
      <c r="FV52" s="82"/>
      <c r="FW52" s="82"/>
      <c r="FX52" s="82"/>
      <c r="FY52" s="82"/>
      <c r="FZ52" s="82"/>
      <c r="GA52" s="82"/>
      <c r="GB52" s="82"/>
      <c r="GC52" s="82"/>
      <c r="GD52" s="82"/>
      <c r="GE52" s="82"/>
      <c r="GF52" s="82"/>
      <c r="GG52" s="82"/>
      <c r="GH52" s="82"/>
      <c r="GI52" s="82"/>
      <c r="GJ52" s="82"/>
      <c r="GK52" s="82"/>
      <c r="GL52" s="82"/>
      <c r="GM52" s="82"/>
      <c r="GN52" s="82"/>
      <c r="GO52" s="82"/>
      <c r="GP52" s="82"/>
      <c r="GQ52" s="82"/>
      <c r="GR52" s="82"/>
      <c r="GS52" s="82"/>
      <c r="GT52" s="82"/>
      <c r="GU52" s="82"/>
      <c r="GV52" s="82"/>
      <c r="GW52" s="82"/>
      <c r="GX52" s="82"/>
      <c r="GY52" s="82"/>
      <c r="GZ52" s="82"/>
      <c r="HA52" s="82"/>
      <c r="HB52" s="82"/>
      <c r="HC52" s="82"/>
      <c r="HD52" s="82"/>
      <c r="HE52" s="82"/>
      <c r="HF52" s="82"/>
      <c r="HG52" s="82"/>
      <c r="HH52" s="82"/>
      <c r="HI52" s="82"/>
      <c r="HJ52" s="82"/>
      <c r="HK52" s="82"/>
      <c r="HL52" s="82"/>
      <c r="HM52" s="82"/>
      <c r="HN52" s="82"/>
      <c r="HO52" s="82"/>
      <c r="HP52" s="82"/>
      <c r="HQ52" s="82"/>
      <c r="HR52" s="82"/>
      <c r="HS52" s="82"/>
      <c r="HT52" s="82"/>
      <c r="HU52" s="82"/>
      <c r="HV52" s="82"/>
      <c r="HW52" s="82"/>
      <c r="HX52" s="82"/>
      <c r="HY52" s="82"/>
      <c r="HZ52" s="82"/>
      <c r="IA52" s="82"/>
      <c r="IB52" s="82"/>
      <c r="IC52" s="82"/>
      <c r="ID52" s="82"/>
      <c r="IE52" s="82"/>
      <c r="IF52" s="82"/>
      <c r="IG52" s="82"/>
      <c r="IH52" s="82"/>
      <c r="II52" s="82"/>
      <c r="IJ52" s="82"/>
      <c r="IK52" s="82"/>
      <c r="IL52" s="82"/>
      <c r="IM52" s="82"/>
      <c r="IN52" s="82"/>
      <c r="IO52" s="82"/>
      <c r="IP52" s="82"/>
      <c r="IQ52" s="82"/>
      <c r="IR52" s="82"/>
      <c r="IS52" s="82"/>
      <c r="IT52" s="82"/>
    </row>
    <row r="54" spans="1:254">
      <c r="C54" s="93"/>
    </row>
  </sheetData>
  <mergeCells count="1">
    <mergeCell ref="A5:B6"/>
  </mergeCells>
  <phoneticPr fontId="4"/>
  <pageMargins left="1.1811023622047245" right="0.19685039370078741" top="0.59055118110236227" bottom="0.59055118110236227" header="0.39370078740157483" footer="0.39370078740157483"/>
  <pageSetup paperSize="8" scale="67" fitToWidth="2" orientation="landscape" cellComments="asDisplayed" r:id="rId1"/>
  <headerFooter alignWithMargins="0">
    <oddFooter>&amp;C&amp;"ＭＳ Ｐゴシック,標準"&amp;16１１ページ&amp;R&amp;"ＭＳ Ｐゴシック,標準"&amp;16&amp;A</oddFooter>
  </headerFooter>
  <colBreaks count="2" manualBreakCount="2">
    <brk id="25" max="47" man="1"/>
    <brk id="52" min="3" max="4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IV52"/>
  <sheetViews>
    <sheetView zoomScale="80" zoomScaleNormal="100" zoomScaleSheetLayoutView="75" workbookViewId="0">
      <pane xSplit="2" ySplit="6" topLeftCell="C7" activePane="bottomRight" state="frozen"/>
      <selection activeCell="C5" sqref="C4:AM6"/>
      <selection pane="topRight" activeCell="C5" sqref="C4:AM6"/>
      <selection pane="bottomLeft" activeCell="C5" sqref="C4:AM6"/>
      <selection pane="bottomRight"/>
    </sheetView>
  </sheetViews>
  <sheetFormatPr defaultColWidth="9.109375" defaultRowHeight="12"/>
  <cols>
    <col min="1" max="1" width="3.109375" style="84" customWidth="1"/>
    <col min="2" max="2" width="39.109375" style="84" bestFit="1" customWidth="1"/>
    <col min="3" max="40" width="15" style="197" customWidth="1"/>
    <col min="41" max="41" width="2.44140625" style="84" customWidth="1"/>
    <col min="42" max="16384" width="9.109375" style="84"/>
  </cols>
  <sheetData>
    <row r="2" spans="1:256" s="81" customFormat="1" ht="36" customHeight="1">
      <c r="A2" s="12" t="s">
        <v>89</v>
      </c>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row>
    <row r="3" spans="1:256" s="81" customFormat="1" ht="18" customHeight="1">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row>
    <row r="4" spans="1:256" ht="19.5" customHeight="1">
      <c r="A4" s="13" t="s">
        <v>1601</v>
      </c>
      <c r="B4" s="83"/>
      <c r="C4" s="196"/>
      <c r="D4" s="196"/>
      <c r="E4" s="196"/>
      <c r="F4" s="196"/>
      <c r="G4" s="196"/>
      <c r="H4" s="196"/>
      <c r="I4" s="196"/>
      <c r="J4" s="196"/>
      <c r="K4" s="196"/>
      <c r="L4" s="196"/>
      <c r="M4" s="196"/>
      <c r="N4" s="196"/>
      <c r="O4" s="196"/>
      <c r="P4" s="196"/>
      <c r="Q4" s="196"/>
      <c r="R4" s="196"/>
      <c r="S4" s="196"/>
      <c r="T4" s="196"/>
      <c r="U4" s="196"/>
      <c r="V4" s="196"/>
      <c r="W4" s="196"/>
      <c r="X4" s="196"/>
      <c r="Y4" s="196"/>
      <c r="Z4" s="196"/>
      <c r="AB4" s="196"/>
      <c r="AC4" s="196"/>
      <c r="AD4" s="196"/>
      <c r="AE4" s="196"/>
      <c r="AF4" s="196"/>
      <c r="AG4" s="196"/>
      <c r="AH4" s="196"/>
      <c r="AI4" s="196"/>
      <c r="AJ4" s="196"/>
      <c r="AK4" s="196"/>
      <c r="AL4" s="196"/>
      <c r="AM4" s="196"/>
      <c r="AN4" s="198"/>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c r="CQ4" s="86"/>
      <c r="CR4" s="86"/>
      <c r="CS4" s="86"/>
      <c r="CT4" s="86"/>
      <c r="CU4" s="86"/>
      <c r="CV4" s="86"/>
      <c r="CW4" s="86"/>
      <c r="CX4" s="86"/>
      <c r="CY4" s="86"/>
      <c r="CZ4" s="86"/>
      <c r="DA4" s="86"/>
      <c r="DB4" s="86"/>
      <c r="DC4" s="86"/>
      <c r="DD4" s="86"/>
      <c r="DE4" s="86"/>
      <c r="DF4" s="86"/>
      <c r="DG4" s="86"/>
      <c r="DH4" s="86"/>
      <c r="DI4" s="86"/>
      <c r="DJ4" s="86"/>
      <c r="DK4" s="86"/>
      <c r="DL4" s="86"/>
      <c r="DM4" s="86"/>
      <c r="DN4" s="86"/>
      <c r="DO4" s="86"/>
      <c r="DP4" s="86"/>
      <c r="DQ4" s="86"/>
      <c r="DR4" s="86"/>
      <c r="DS4" s="86"/>
      <c r="DT4" s="86"/>
      <c r="DU4" s="86"/>
      <c r="DV4" s="86"/>
      <c r="DW4" s="86"/>
      <c r="DX4" s="86"/>
      <c r="DY4" s="86"/>
      <c r="DZ4" s="86"/>
      <c r="EA4" s="86"/>
      <c r="EB4" s="86"/>
      <c r="EC4" s="86"/>
      <c r="ED4" s="86"/>
      <c r="EE4" s="86"/>
      <c r="EF4" s="86"/>
      <c r="EG4" s="86"/>
      <c r="EH4" s="86"/>
      <c r="EI4" s="86"/>
      <c r="EJ4" s="86"/>
      <c r="EK4" s="86"/>
      <c r="EL4" s="86"/>
      <c r="EM4" s="86"/>
      <c r="EN4" s="86"/>
      <c r="EO4" s="86"/>
      <c r="EP4" s="86"/>
      <c r="EQ4" s="86"/>
      <c r="ER4" s="86"/>
      <c r="ES4" s="86"/>
      <c r="ET4" s="86"/>
      <c r="EU4" s="86"/>
      <c r="EV4" s="86"/>
      <c r="EW4" s="86"/>
      <c r="EX4" s="86"/>
      <c r="EY4" s="86"/>
      <c r="EZ4" s="86"/>
      <c r="FA4" s="86"/>
      <c r="FB4" s="86"/>
      <c r="FC4" s="86"/>
      <c r="FD4" s="86"/>
      <c r="FE4" s="86"/>
      <c r="FF4" s="86"/>
      <c r="FG4" s="86"/>
      <c r="FH4" s="86"/>
      <c r="FI4" s="86"/>
      <c r="FJ4" s="86"/>
      <c r="FK4" s="86"/>
      <c r="FL4" s="86"/>
      <c r="FM4" s="86"/>
      <c r="FN4" s="86"/>
      <c r="FO4" s="86"/>
      <c r="FP4" s="86"/>
      <c r="FQ4" s="86"/>
      <c r="FR4" s="86"/>
      <c r="FS4" s="86"/>
      <c r="FT4" s="86"/>
      <c r="FU4" s="86"/>
      <c r="FV4" s="86"/>
      <c r="FW4" s="86"/>
      <c r="FX4" s="86"/>
      <c r="FY4" s="86"/>
      <c r="FZ4" s="86"/>
      <c r="GA4" s="86"/>
      <c r="GB4" s="86"/>
      <c r="GC4" s="86"/>
      <c r="GD4" s="86"/>
      <c r="GE4" s="86"/>
      <c r="GF4" s="86"/>
      <c r="GG4" s="86"/>
      <c r="GH4" s="86"/>
      <c r="GI4" s="86"/>
      <c r="GJ4" s="86"/>
      <c r="GK4" s="86"/>
      <c r="GL4" s="86"/>
      <c r="GM4" s="86"/>
      <c r="GN4" s="86"/>
      <c r="GO4" s="86"/>
      <c r="GP4" s="86"/>
      <c r="GQ4" s="86"/>
      <c r="GR4" s="86"/>
      <c r="GS4" s="86"/>
      <c r="GT4" s="86"/>
      <c r="GU4" s="86"/>
      <c r="GV4" s="86"/>
      <c r="GW4" s="86"/>
      <c r="GX4" s="86"/>
      <c r="GY4" s="86"/>
      <c r="GZ4" s="86"/>
      <c r="HA4" s="86"/>
      <c r="HB4" s="86"/>
      <c r="HC4" s="86"/>
      <c r="HD4" s="86"/>
      <c r="HE4" s="86"/>
      <c r="HF4" s="86"/>
      <c r="HG4" s="86"/>
      <c r="HH4" s="86"/>
      <c r="HI4" s="86"/>
      <c r="HJ4" s="86"/>
      <c r="HK4" s="86"/>
      <c r="HL4" s="86"/>
      <c r="HM4" s="86"/>
      <c r="HN4" s="86"/>
      <c r="HO4" s="86"/>
      <c r="HP4" s="86"/>
      <c r="HQ4" s="86"/>
      <c r="HR4" s="86"/>
      <c r="HS4" s="86"/>
      <c r="HT4" s="86"/>
      <c r="HU4" s="86"/>
      <c r="HV4" s="86"/>
      <c r="HW4" s="86"/>
      <c r="HX4" s="86"/>
      <c r="HY4" s="86"/>
      <c r="HZ4" s="86"/>
      <c r="IA4" s="86"/>
      <c r="IB4" s="86"/>
      <c r="IC4" s="86"/>
      <c r="ID4" s="86"/>
      <c r="IE4" s="86"/>
      <c r="IF4" s="86"/>
      <c r="IG4" s="86"/>
      <c r="IH4" s="86"/>
      <c r="II4" s="86"/>
      <c r="IJ4" s="86"/>
      <c r="IK4" s="86"/>
      <c r="IL4" s="86"/>
      <c r="IM4" s="86"/>
      <c r="IN4" s="86"/>
      <c r="IO4" s="86"/>
      <c r="IP4" s="86"/>
      <c r="IQ4" s="86"/>
      <c r="IR4" s="86"/>
      <c r="IS4" s="86"/>
      <c r="IT4" s="86"/>
      <c r="IU4" s="86"/>
      <c r="IV4" s="86"/>
    </row>
    <row r="5" spans="1:256" ht="13.2">
      <c r="A5" s="87" t="s">
        <v>47</v>
      </c>
      <c r="B5" s="88"/>
      <c r="C5" s="199" t="s">
        <v>0</v>
      </c>
      <c r="D5" s="200" t="s">
        <v>1</v>
      </c>
      <c r="E5" s="200" t="s">
        <v>2</v>
      </c>
      <c r="F5" s="200" t="s">
        <v>3</v>
      </c>
      <c r="G5" s="200" t="s">
        <v>4</v>
      </c>
      <c r="H5" s="200" t="s">
        <v>5</v>
      </c>
      <c r="I5" s="200" t="s">
        <v>6</v>
      </c>
      <c r="J5" s="200" t="s">
        <v>7</v>
      </c>
      <c r="K5" s="200" t="s">
        <v>8</v>
      </c>
      <c r="L5" s="200" t="s">
        <v>9</v>
      </c>
      <c r="M5" s="200" t="s">
        <v>10</v>
      </c>
      <c r="N5" s="200" t="s">
        <v>11</v>
      </c>
      <c r="O5" s="200" t="s">
        <v>12</v>
      </c>
      <c r="P5" s="200" t="s">
        <v>13</v>
      </c>
      <c r="Q5" s="200" t="s">
        <v>14</v>
      </c>
      <c r="R5" s="200" t="s">
        <v>15</v>
      </c>
      <c r="S5" s="200" t="s">
        <v>16</v>
      </c>
      <c r="T5" s="200" t="s">
        <v>17</v>
      </c>
      <c r="U5" s="200" t="s">
        <v>18</v>
      </c>
      <c r="V5" s="200" t="s">
        <v>19</v>
      </c>
      <c r="W5" s="200" t="s">
        <v>130</v>
      </c>
      <c r="X5" s="200" t="s">
        <v>132</v>
      </c>
      <c r="Y5" s="200" t="s">
        <v>147</v>
      </c>
      <c r="Z5" s="200" t="s">
        <v>148</v>
      </c>
      <c r="AA5" s="200" t="s">
        <v>149</v>
      </c>
      <c r="AB5" s="200" t="s">
        <v>150</v>
      </c>
      <c r="AC5" s="200" t="s">
        <v>151</v>
      </c>
      <c r="AD5" s="200" t="s">
        <v>152</v>
      </c>
      <c r="AE5" s="200" t="s">
        <v>153</v>
      </c>
      <c r="AF5" s="200" t="s">
        <v>154</v>
      </c>
      <c r="AG5" s="200" t="s">
        <v>155</v>
      </c>
      <c r="AH5" s="200" t="s">
        <v>156</v>
      </c>
      <c r="AI5" s="200" t="s">
        <v>157</v>
      </c>
      <c r="AJ5" s="200" t="s">
        <v>158</v>
      </c>
      <c r="AK5" s="200" t="s">
        <v>159</v>
      </c>
      <c r="AL5" s="200" t="s">
        <v>160</v>
      </c>
      <c r="AM5" s="200" t="s">
        <v>161</v>
      </c>
      <c r="AN5" s="201" t="s">
        <v>169</v>
      </c>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G5" s="86"/>
      <c r="DH5" s="86"/>
      <c r="DI5" s="86"/>
      <c r="DJ5" s="86"/>
      <c r="DK5" s="86"/>
      <c r="DL5" s="86"/>
      <c r="DM5" s="86"/>
      <c r="DN5" s="86"/>
      <c r="DO5" s="86"/>
      <c r="DP5" s="86"/>
      <c r="DQ5" s="86"/>
      <c r="DR5" s="86"/>
      <c r="DS5" s="86"/>
      <c r="DT5" s="86"/>
      <c r="DU5" s="86"/>
      <c r="DV5" s="86"/>
      <c r="DW5" s="86"/>
      <c r="DX5" s="86"/>
      <c r="DY5" s="86"/>
      <c r="DZ5" s="86"/>
      <c r="EA5" s="86"/>
      <c r="EB5" s="86"/>
      <c r="EC5" s="86"/>
      <c r="ED5" s="86"/>
      <c r="EE5" s="86"/>
      <c r="EF5" s="86"/>
      <c r="EG5" s="86"/>
      <c r="EH5" s="86"/>
      <c r="EI5" s="86"/>
      <c r="EJ5" s="86"/>
      <c r="EK5" s="86"/>
      <c r="EL5" s="86"/>
      <c r="EM5" s="86"/>
      <c r="EN5" s="86"/>
      <c r="EO5" s="86"/>
      <c r="EP5" s="86"/>
      <c r="EQ5" s="86"/>
      <c r="ER5" s="86"/>
      <c r="ES5" s="86"/>
      <c r="ET5" s="86"/>
      <c r="EU5" s="86"/>
      <c r="EV5" s="86"/>
      <c r="EW5" s="86"/>
      <c r="EX5" s="86"/>
      <c r="EY5" s="86"/>
      <c r="EZ5" s="86"/>
      <c r="FA5" s="86"/>
      <c r="FB5" s="86"/>
      <c r="FC5" s="86"/>
      <c r="FD5" s="86"/>
      <c r="FE5" s="86"/>
      <c r="FF5" s="86"/>
      <c r="FG5" s="86"/>
      <c r="FH5" s="86"/>
      <c r="FI5" s="86"/>
      <c r="FJ5" s="86"/>
      <c r="FK5" s="86"/>
      <c r="FL5" s="86"/>
      <c r="FM5" s="86"/>
      <c r="FN5" s="86"/>
      <c r="FO5" s="86"/>
      <c r="FP5" s="86"/>
      <c r="FQ5" s="86"/>
      <c r="FR5" s="86"/>
      <c r="FS5" s="86"/>
      <c r="FT5" s="86"/>
      <c r="FU5" s="86"/>
      <c r="FV5" s="86"/>
      <c r="FW5" s="86"/>
      <c r="FX5" s="86"/>
      <c r="FY5" s="86"/>
      <c r="FZ5" s="86"/>
      <c r="GA5" s="86"/>
      <c r="GB5" s="86"/>
      <c r="GC5" s="86"/>
      <c r="GD5" s="86"/>
      <c r="GE5" s="86"/>
      <c r="GF5" s="86"/>
      <c r="GG5" s="86"/>
      <c r="GH5" s="86"/>
      <c r="GI5" s="86"/>
      <c r="GJ5" s="86"/>
      <c r="GK5" s="86"/>
      <c r="GL5" s="86"/>
      <c r="GM5" s="86"/>
      <c r="GN5" s="86"/>
      <c r="GO5" s="86"/>
      <c r="GP5" s="86"/>
      <c r="GQ5" s="86"/>
      <c r="GR5" s="86"/>
      <c r="GS5" s="86"/>
      <c r="GT5" s="86"/>
      <c r="GU5" s="86"/>
      <c r="GV5" s="86"/>
      <c r="GW5" s="86"/>
      <c r="GX5" s="86"/>
      <c r="GY5" s="86"/>
      <c r="GZ5" s="86"/>
      <c r="HA5" s="86"/>
      <c r="HB5" s="86"/>
      <c r="HC5" s="86"/>
      <c r="HD5" s="86"/>
      <c r="HE5" s="86"/>
      <c r="HF5" s="86"/>
      <c r="HG5" s="86"/>
      <c r="HH5" s="86"/>
      <c r="HI5" s="86"/>
      <c r="HJ5" s="86"/>
      <c r="HK5" s="86"/>
      <c r="HL5" s="86"/>
      <c r="HM5" s="86"/>
      <c r="HN5" s="86"/>
      <c r="HO5" s="86"/>
      <c r="HP5" s="86"/>
      <c r="HQ5" s="86"/>
      <c r="HR5" s="86"/>
      <c r="HS5" s="86"/>
      <c r="HT5" s="86"/>
      <c r="HU5" s="86"/>
      <c r="HV5" s="86"/>
      <c r="HW5" s="86"/>
      <c r="HX5" s="86"/>
      <c r="HY5" s="86"/>
      <c r="HZ5" s="86"/>
      <c r="IA5" s="86"/>
      <c r="IB5" s="86"/>
      <c r="IC5" s="86"/>
      <c r="ID5" s="86"/>
      <c r="IE5" s="86"/>
      <c r="IF5" s="86"/>
      <c r="IG5" s="86"/>
      <c r="IH5" s="86"/>
      <c r="II5" s="86"/>
      <c r="IJ5" s="86"/>
      <c r="IK5" s="86"/>
      <c r="IL5" s="86"/>
      <c r="IM5" s="86"/>
      <c r="IN5" s="86"/>
      <c r="IO5" s="86"/>
      <c r="IP5" s="86"/>
      <c r="IQ5" s="86"/>
      <c r="IR5" s="86"/>
      <c r="IS5" s="86"/>
      <c r="IT5" s="86"/>
      <c r="IU5" s="86"/>
      <c r="IV5" s="86"/>
    </row>
    <row r="6" spans="1:256" ht="26.25" customHeight="1">
      <c r="A6" s="192"/>
      <c r="B6" s="193"/>
      <c r="C6" s="202" t="s">
        <v>225</v>
      </c>
      <c r="D6" s="203" t="s">
        <v>20</v>
      </c>
      <c r="E6" s="203" t="s">
        <v>127</v>
      </c>
      <c r="F6" s="203" t="s">
        <v>21</v>
      </c>
      <c r="G6" s="203" t="s">
        <v>66</v>
      </c>
      <c r="H6" s="203" t="s">
        <v>22</v>
      </c>
      <c r="I6" s="203" t="s">
        <v>23</v>
      </c>
      <c r="J6" s="203" t="s">
        <v>226</v>
      </c>
      <c r="K6" s="203" t="s">
        <v>24</v>
      </c>
      <c r="L6" s="203" t="s">
        <v>25</v>
      </c>
      <c r="M6" s="203" t="s">
        <v>26</v>
      </c>
      <c r="N6" s="203" t="s">
        <v>27</v>
      </c>
      <c r="O6" s="203" t="s">
        <v>162</v>
      </c>
      <c r="P6" s="203" t="s">
        <v>163</v>
      </c>
      <c r="Q6" s="203" t="s">
        <v>164</v>
      </c>
      <c r="R6" s="203" t="s">
        <v>128</v>
      </c>
      <c r="S6" s="203" t="s">
        <v>28</v>
      </c>
      <c r="T6" s="203" t="s">
        <v>227</v>
      </c>
      <c r="U6" s="203" t="s">
        <v>29</v>
      </c>
      <c r="V6" s="203" t="s">
        <v>40</v>
      </c>
      <c r="W6" s="203" t="s">
        <v>30</v>
      </c>
      <c r="X6" s="203" t="s">
        <v>1585</v>
      </c>
      <c r="Y6" s="203" t="s">
        <v>165</v>
      </c>
      <c r="Z6" s="203" t="s">
        <v>166</v>
      </c>
      <c r="AA6" s="203" t="s">
        <v>31</v>
      </c>
      <c r="AB6" s="203" t="s">
        <v>32</v>
      </c>
      <c r="AC6" s="203" t="s">
        <v>33</v>
      </c>
      <c r="AD6" s="203" t="s">
        <v>167</v>
      </c>
      <c r="AE6" s="203" t="s">
        <v>129</v>
      </c>
      <c r="AF6" s="203" t="s">
        <v>34</v>
      </c>
      <c r="AG6" s="203" t="s">
        <v>35</v>
      </c>
      <c r="AH6" s="203" t="s">
        <v>168</v>
      </c>
      <c r="AI6" s="203" t="s">
        <v>228</v>
      </c>
      <c r="AJ6" s="203" t="s">
        <v>41</v>
      </c>
      <c r="AK6" s="203" t="s">
        <v>36</v>
      </c>
      <c r="AL6" s="203" t="s">
        <v>1513</v>
      </c>
      <c r="AM6" s="203" t="s">
        <v>1586</v>
      </c>
      <c r="AN6" s="204" t="s">
        <v>37</v>
      </c>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H6" s="86"/>
      <c r="DI6" s="86"/>
      <c r="DJ6" s="86"/>
      <c r="DK6" s="86"/>
      <c r="DL6" s="86"/>
      <c r="DM6" s="86"/>
      <c r="DN6" s="86"/>
      <c r="DO6" s="86"/>
      <c r="DP6" s="86"/>
      <c r="DQ6" s="86"/>
      <c r="DR6" s="86"/>
      <c r="DS6" s="86"/>
      <c r="DT6" s="86"/>
      <c r="DU6" s="86"/>
      <c r="DV6" s="86"/>
      <c r="DW6" s="86"/>
      <c r="DX6" s="86"/>
      <c r="DY6" s="86"/>
      <c r="DZ6" s="86"/>
      <c r="EA6" s="86"/>
      <c r="EB6" s="86"/>
      <c r="EC6" s="86"/>
      <c r="ED6" s="86"/>
      <c r="EE6" s="86"/>
      <c r="EF6" s="86"/>
      <c r="EG6" s="86"/>
      <c r="EH6" s="86"/>
      <c r="EI6" s="86"/>
      <c r="EJ6" s="86"/>
      <c r="EK6" s="86"/>
      <c r="EL6" s="86"/>
      <c r="EM6" s="86"/>
      <c r="EN6" s="86"/>
      <c r="EO6" s="86"/>
      <c r="EP6" s="86"/>
      <c r="EQ6" s="86"/>
      <c r="ER6" s="86"/>
      <c r="ES6" s="86"/>
      <c r="ET6" s="86"/>
      <c r="EU6" s="86"/>
      <c r="EV6" s="86"/>
      <c r="EW6" s="86"/>
      <c r="EX6" s="86"/>
      <c r="EY6" s="86"/>
      <c r="EZ6" s="86"/>
      <c r="FA6" s="86"/>
      <c r="FB6" s="86"/>
      <c r="FC6" s="86"/>
      <c r="FD6" s="86"/>
      <c r="FE6" s="86"/>
      <c r="FF6" s="86"/>
      <c r="FG6" s="86"/>
      <c r="FH6" s="86"/>
      <c r="FI6" s="86"/>
      <c r="FJ6" s="86"/>
      <c r="FK6" s="86"/>
      <c r="FL6" s="86"/>
      <c r="FM6" s="86"/>
      <c r="FN6" s="86"/>
      <c r="FO6" s="86"/>
      <c r="FP6" s="86"/>
      <c r="FQ6" s="86"/>
      <c r="FR6" s="86"/>
      <c r="FS6" s="86"/>
      <c r="FT6" s="86"/>
      <c r="FU6" s="86"/>
      <c r="FV6" s="86"/>
      <c r="FW6" s="86"/>
      <c r="FX6" s="86"/>
      <c r="FY6" s="86"/>
      <c r="FZ6" s="86"/>
      <c r="GA6" s="86"/>
      <c r="GB6" s="86"/>
      <c r="GC6" s="86"/>
      <c r="GD6" s="86"/>
      <c r="GE6" s="86"/>
      <c r="GF6" s="86"/>
      <c r="GG6" s="86"/>
      <c r="GH6" s="86"/>
      <c r="GI6" s="86"/>
      <c r="GJ6" s="86"/>
      <c r="GK6" s="86"/>
      <c r="GL6" s="86"/>
      <c r="GM6" s="86"/>
      <c r="GN6" s="86"/>
      <c r="GO6" s="86"/>
      <c r="GP6" s="86"/>
      <c r="GQ6" s="86"/>
      <c r="GR6" s="86"/>
      <c r="GS6" s="86"/>
      <c r="GT6" s="86"/>
      <c r="GU6" s="86"/>
      <c r="GV6" s="86"/>
      <c r="GW6" s="86"/>
      <c r="GX6" s="86"/>
      <c r="GY6" s="86"/>
      <c r="GZ6" s="86"/>
      <c r="HA6" s="86"/>
      <c r="HB6" s="86"/>
      <c r="HC6" s="86"/>
      <c r="HD6" s="86"/>
      <c r="HE6" s="86"/>
      <c r="HF6" s="86"/>
      <c r="HG6" s="86"/>
      <c r="HH6" s="86"/>
      <c r="HI6" s="86"/>
      <c r="HJ6" s="86"/>
      <c r="HK6" s="86"/>
      <c r="HL6" s="86"/>
      <c r="HM6" s="86"/>
      <c r="HN6" s="86"/>
      <c r="HO6" s="86"/>
      <c r="HP6" s="86"/>
      <c r="HQ6" s="86"/>
      <c r="HR6" s="86"/>
      <c r="HS6" s="86"/>
      <c r="HT6" s="86"/>
      <c r="HU6" s="86"/>
      <c r="HV6" s="86"/>
      <c r="HW6" s="86"/>
      <c r="HX6" s="86"/>
      <c r="HY6" s="86"/>
      <c r="HZ6" s="86"/>
      <c r="IA6" s="86"/>
      <c r="IB6" s="86"/>
      <c r="IC6" s="86"/>
      <c r="ID6" s="86"/>
      <c r="IE6" s="86"/>
      <c r="IF6" s="86"/>
      <c r="IG6" s="86"/>
      <c r="IH6" s="86"/>
      <c r="II6" s="86"/>
      <c r="IJ6" s="86"/>
      <c r="IK6" s="86"/>
      <c r="IL6" s="86"/>
      <c r="IM6" s="86"/>
      <c r="IN6" s="86"/>
      <c r="IO6" s="86"/>
      <c r="IP6" s="86"/>
      <c r="IQ6" s="86"/>
      <c r="IR6" s="86"/>
      <c r="IS6" s="86"/>
      <c r="IT6" s="86"/>
      <c r="IU6" s="86"/>
      <c r="IV6" s="86"/>
    </row>
    <row r="7" spans="1:256" ht="18.75" customHeight="1">
      <c r="A7" s="182" t="s">
        <v>0</v>
      </c>
      <c r="B7" s="183" t="s">
        <v>225</v>
      </c>
      <c r="C7" s="205">
        <v>7.4388091507366805E-2</v>
      </c>
      <c r="D7" s="206">
        <v>0</v>
      </c>
      <c r="E7" s="206">
        <v>9.139057366614825E-2</v>
      </c>
      <c r="F7" s="206">
        <v>3.8688299817184637E-3</v>
      </c>
      <c r="G7" s="206">
        <v>2.3967606574903114E-2</v>
      </c>
      <c r="H7" s="206">
        <v>1.5102115818764108E-3</v>
      </c>
      <c r="I7" s="206">
        <v>0</v>
      </c>
      <c r="J7" s="206">
        <v>2.655542167549341E-3</v>
      </c>
      <c r="K7" s="206">
        <v>2.2178101892507608E-4</v>
      </c>
      <c r="L7" s="206">
        <v>5.2502625131256563E-7</v>
      </c>
      <c r="M7" s="206">
        <v>7.8104014711655684E-6</v>
      </c>
      <c r="N7" s="206">
        <v>0</v>
      </c>
      <c r="O7" s="206">
        <v>0</v>
      </c>
      <c r="P7" s="206">
        <v>0</v>
      </c>
      <c r="Q7" s="206">
        <v>0</v>
      </c>
      <c r="R7" s="206">
        <v>0</v>
      </c>
      <c r="S7" s="206">
        <v>0</v>
      </c>
      <c r="T7" s="206">
        <v>0</v>
      </c>
      <c r="U7" s="206">
        <v>0</v>
      </c>
      <c r="V7" s="206">
        <v>3.0967758635004988E-2</v>
      </c>
      <c r="W7" s="206">
        <v>9.9710507290804362E-4</v>
      </c>
      <c r="X7" s="206">
        <v>0</v>
      </c>
      <c r="Y7" s="206">
        <v>0</v>
      </c>
      <c r="Z7" s="206">
        <v>0</v>
      </c>
      <c r="AA7" s="206">
        <v>1.5354445866300358E-4</v>
      </c>
      <c r="AB7" s="206">
        <v>0</v>
      </c>
      <c r="AC7" s="206">
        <v>5.8944469642391381E-6</v>
      </c>
      <c r="AD7" s="206">
        <v>0</v>
      </c>
      <c r="AE7" s="206">
        <v>0</v>
      </c>
      <c r="AF7" s="206">
        <v>1.8942992826602363E-5</v>
      </c>
      <c r="AG7" s="206">
        <v>1.2955257750852604E-3</v>
      </c>
      <c r="AH7" s="206">
        <v>2.000484481262472E-3</v>
      </c>
      <c r="AI7" s="206">
        <v>2.2976066607300026E-3</v>
      </c>
      <c r="AJ7" s="206">
        <v>8.7433750488634028E-6</v>
      </c>
      <c r="AK7" s="206">
        <v>1.7627684684948849E-2</v>
      </c>
      <c r="AL7" s="206">
        <v>0</v>
      </c>
      <c r="AM7" s="206">
        <v>0</v>
      </c>
      <c r="AN7" s="207">
        <v>8.6170879521015632E-3</v>
      </c>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6"/>
      <c r="BV7" s="86"/>
      <c r="BW7" s="86"/>
      <c r="BX7" s="86"/>
      <c r="BY7" s="86"/>
      <c r="BZ7" s="86"/>
      <c r="CA7" s="86"/>
      <c r="CB7" s="86"/>
      <c r="CC7" s="86"/>
      <c r="CD7" s="86"/>
      <c r="CE7" s="86"/>
      <c r="CF7" s="86"/>
      <c r="CG7" s="86"/>
      <c r="CH7" s="86"/>
      <c r="CI7" s="86"/>
      <c r="CJ7" s="86"/>
      <c r="CK7" s="86"/>
      <c r="CL7" s="86"/>
      <c r="CM7" s="86"/>
      <c r="CN7" s="86"/>
      <c r="CO7" s="86"/>
      <c r="CP7" s="86"/>
      <c r="CQ7" s="86"/>
      <c r="CR7" s="86"/>
      <c r="CS7" s="86"/>
      <c r="CT7" s="86"/>
      <c r="CU7" s="86"/>
      <c r="CV7" s="86"/>
      <c r="CW7" s="86"/>
      <c r="CX7" s="86"/>
      <c r="CY7" s="86"/>
      <c r="CZ7" s="86"/>
      <c r="DA7" s="86"/>
      <c r="DB7" s="86"/>
      <c r="DC7" s="86"/>
      <c r="DD7" s="86"/>
      <c r="DE7" s="86"/>
      <c r="DF7" s="86"/>
      <c r="DG7" s="86"/>
      <c r="DH7" s="86"/>
      <c r="DI7" s="86"/>
      <c r="DJ7" s="86"/>
      <c r="DK7" s="86"/>
      <c r="DL7" s="86"/>
      <c r="DM7" s="86"/>
      <c r="DN7" s="86"/>
      <c r="DO7" s="86"/>
      <c r="DP7" s="86"/>
      <c r="DQ7" s="86"/>
      <c r="DR7" s="86"/>
      <c r="DS7" s="86"/>
      <c r="DT7" s="86"/>
      <c r="DU7" s="86"/>
      <c r="DV7" s="86"/>
      <c r="DW7" s="86"/>
      <c r="DX7" s="86"/>
      <c r="DY7" s="86"/>
      <c r="DZ7" s="86"/>
      <c r="EA7" s="86"/>
      <c r="EB7" s="86"/>
      <c r="EC7" s="86"/>
      <c r="ED7" s="86"/>
      <c r="EE7" s="86"/>
      <c r="EF7" s="86"/>
      <c r="EG7" s="86"/>
      <c r="EH7" s="86"/>
      <c r="EI7" s="86"/>
      <c r="EJ7" s="86"/>
      <c r="EK7" s="86"/>
      <c r="EL7" s="86"/>
      <c r="EM7" s="86"/>
      <c r="EN7" s="86"/>
      <c r="EO7" s="86"/>
      <c r="EP7" s="86"/>
      <c r="EQ7" s="86"/>
      <c r="ER7" s="86"/>
      <c r="ES7" s="86"/>
      <c r="ET7" s="86"/>
      <c r="EU7" s="86"/>
      <c r="EV7" s="86"/>
      <c r="EW7" s="86"/>
      <c r="EX7" s="86"/>
      <c r="EY7" s="86"/>
      <c r="EZ7" s="86"/>
      <c r="FA7" s="86"/>
      <c r="FB7" s="86"/>
      <c r="FC7" s="86"/>
      <c r="FD7" s="86"/>
      <c r="FE7" s="86"/>
      <c r="FF7" s="86"/>
      <c r="FG7" s="86"/>
      <c r="FH7" s="86"/>
      <c r="FI7" s="86"/>
      <c r="FJ7" s="86"/>
      <c r="FK7" s="86"/>
      <c r="FL7" s="86"/>
      <c r="FM7" s="86"/>
      <c r="FN7" s="86"/>
      <c r="FO7" s="86"/>
      <c r="FP7" s="86"/>
      <c r="FQ7" s="86"/>
      <c r="FR7" s="86"/>
      <c r="FS7" s="86"/>
      <c r="FT7" s="86"/>
      <c r="FU7" s="86"/>
      <c r="FV7" s="86"/>
      <c r="FW7" s="86"/>
      <c r="FX7" s="86"/>
      <c r="FY7" s="86"/>
      <c r="FZ7" s="86"/>
      <c r="GA7" s="86"/>
      <c r="GB7" s="86"/>
      <c r="GC7" s="86"/>
      <c r="GD7" s="86"/>
      <c r="GE7" s="86"/>
      <c r="GF7" s="86"/>
      <c r="GG7" s="86"/>
      <c r="GH7" s="86"/>
      <c r="GI7" s="86"/>
      <c r="GJ7" s="86"/>
      <c r="GK7" s="86"/>
      <c r="GL7" s="86"/>
      <c r="GM7" s="86"/>
      <c r="GN7" s="86"/>
      <c r="GO7" s="86"/>
      <c r="GP7" s="86"/>
      <c r="GQ7" s="86"/>
      <c r="GR7" s="86"/>
      <c r="GS7" s="86"/>
      <c r="GT7" s="86"/>
      <c r="GU7" s="86"/>
      <c r="GV7" s="86"/>
      <c r="GW7" s="86"/>
      <c r="GX7" s="86"/>
      <c r="GY7" s="86"/>
      <c r="GZ7" s="86"/>
      <c r="HA7" s="86"/>
      <c r="HB7" s="86"/>
      <c r="HC7" s="86"/>
      <c r="HD7" s="86"/>
      <c r="HE7" s="86"/>
      <c r="HF7" s="86"/>
      <c r="HG7" s="86"/>
      <c r="HH7" s="86"/>
      <c r="HI7" s="86"/>
      <c r="HJ7" s="86"/>
      <c r="HK7" s="86"/>
      <c r="HL7" s="86"/>
      <c r="HM7" s="86"/>
      <c r="HN7" s="86"/>
      <c r="HO7" s="86"/>
      <c r="HP7" s="86"/>
      <c r="HQ7" s="86"/>
      <c r="HR7" s="86"/>
      <c r="HS7" s="86"/>
      <c r="HT7" s="86"/>
      <c r="HU7" s="86"/>
      <c r="HV7" s="86"/>
      <c r="HW7" s="86"/>
      <c r="HX7" s="86"/>
      <c r="HY7" s="86"/>
      <c r="HZ7" s="86"/>
      <c r="IA7" s="86"/>
      <c r="IB7" s="86"/>
      <c r="IC7" s="86"/>
      <c r="ID7" s="86"/>
      <c r="IE7" s="86"/>
      <c r="IF7" s="86"/>
      <c r="IG7" s="86"/>
      <c r="IH7" s="86"/>
      <c r="II7" s="86"/>
      <c r="IJ7" s="86"/>
      <c r="IK7" s="86"/>
      <c r="IL7" s="86"/>
      <c r="IM7" s="86"/>
      <c r="IN7" s="86"/>
      <c r="IO7" s="86"/>
      <c r="IP7" s="86"/>
      <c r="IQ7" s="86"/>
      <c r="IR7" s="86"/>
      <c r="IS7" s="86"/>
      <c r="IT7" s="86"/>
      <c r="IU7" s="86"/>
      <c r="IV7" s="86"/>
    </row>
    <row r="8" spans="1:256" ht="18.75" customHeight="1">
      <c r="A8" s="184" t="s">
        <v>1</v>
      </c>
      <c r="B8" s="185" t="s">
        <v>20</v>
      </c>
      <c r="C8" s="208">
        <v>1.2743253326208829E-5</v>
      </c>
      <c r="D8" s="209">
        <v>0</v>
      </c>
      <c r="E8" s="209">
        <v>1.8416184557990318E-4</v>
      </c>
      <c r="F8" s="209">
        <v>1.2929616087751375E-4</v>
      </c>
      <c r="G8" s="209">
        <v>1.6210076172658026E-4</v>
      </c>
      <c r="H8" s="209">
        <v>6.2367301937312943E-3</v>
      </c>
      <c r="I8" s="209">
        <v>4.5395409645554913E-2</v>
      </c>
      <c r="J8" s="209">
        <v>7.1912274310906874E-5</v>
      </c>
      <c r="K8" s="209">
        <v>4.0814592799053105E-2</v>
      </c>
      <c r="L8" s="209">
        <v>2.4343717185859294E-4</v>
      </c>
      <c r="M8" s="209">
        <v>2.4628716655991072E-2</v>
      </c>
      <c r="N8" s="209">
        <v>1.014569570669528E-4</v>
      </c>
      <c r="O8" s="209">
        <v>2.0544117647058821E-5</v>
      </c>
      <c r="P8" s="209">
        <v>1.1140225546071398E-5</v>
      </c>
      <c r="Q8" s="209">
        <v>1.5040611692357925E-4</v>
      </c>
      <c r="R8" s="209">
        <v>8.4365314123158348E-5</v>
      </c>
      <c r="S8" s="209">
        <v>5.1921876580060469E-6</v>
      </c>
      <c r="T8" s="209">
        <v>4.9489327518935048E-7</v>
      </c>
      <c r="U8" s="209">
        <v>1.1190909564434717E-4</v>
      </c>
      <c r="V8" s="209">
        <v>1.4381510116875666E-3</v>
      </c>
      <c r="W8" s="209">
        <v>2.291498691380484E-3</v>
      </c>
      <c r="X8" s="209">
        <v>0.14023641998361397</v>
      </c>
      <c r="Y8" s="209">
        <v>0</v>
      </c>
      <c r="Z8" s="209">
        <v>1.2535771499923495E-6</v>
      </c>
      <c r="AA8" s="209">
        <v>1.9187645432881559E-6</v>
      </c>
      <c r="AB8" s="209">
        <v>8.7176513102857423E-7</v>
      </c>
      <c r="AC8" s="209">
        <v>5.2654600966613094E-7</v>
      </c>
      <c r="AD8" s="209">
        <v>4.6036289820642853E-6</v>
      </c>
      <c r="AE8" s="209">
        <v>2.253204724886735E-7</v>
      </c>
      <c r="AF8" s="209">
        <v>4.7479223665648608E-6</v>
      </c>
      <c r="AG8" s="209">
        <v>4.1055835983018154E-5</v>
      </c>
      <c r="AH8" s="209">
        <v>5.1303412267466901E-6</v>
      </c>
      <c r="AI8" s="209">
        <v>2.8365217560617729E-5</v>
      </c>
      <c r="AJ8" s="209">
        <v>4.1226076993562885E-6</v>
      </c>
      <c r="AK8" s="209">
        <v>5.0358094925646367E-6</v>
      </c>
      <c r="AL8" s="209">
        <v>0</v>
      </c>
      <c r="AM8" s="209">
        <v>1.4970193118950733E-4</v>
      </c>
      <c r="AN8" s="210">
        <v>1.479576535315249E-3</v>
      </c>
      <c r="AO8" s="86"/>
      <c r="AP8" s="86"/>
      <c r="AQ8" s="86"/>
      <c r="AR8" s="86"/>
      <c r="AS8" s="86"/>
      <c r="AT8" s="86"/>
      <c r="AU8" s="86"/>
      <c r="AV8" s="86"/>
      <c r="AW8" s="86"/>
      <c r="AX8" s="86"/>
      <c r="AY8" s="86"/>
      <c r="AZ8" s="86"/>
      <c r="BA8" s="86"/>
      <c r="BB8" s="86"/>
      <c r="BC8" s="86"/>
      <c r="BD8" s="86"/>
      <c r="BE8" s="86"/>
      <c r="BF8" s="86"/>
      <c r="BG8" s="86"/>
      <c r="BH8" s="86"/>
      <c r="BI8" s="86"/>
      <c r="BJ8" s="86"/>
      <c r="BK8" s="86"/>
      <c r="BL8" s="86"/>
      <c r="BM8" s="86"/>
      <c r="BN8" s="86"/>
      <c r="BO8" s="86"/>
      <c r="BP8" s="86"/>
      <c r="BQ8" s="86"/>
      <c r="BR8" s="86"/>
      <c r="BS8" s="86"/>
      <c r="BT8" s="86"/>
      <c r="BU8" s="86"/>
      <c r="BV8" s="86"/>
      <c r="BW8" s="86"/>
      <c r="BX8" s="86"/>
      <c r="BY8" s="86"/>
      <c r="BZ8" s="86"/>
      <c r="CA8" s="86"/>
      <c r="CB8" s="86"/>
      <c r="CC8" s="86"/>
      <c r="CD8" s="86"/>
      <c r="CE8" s="86"/>
      <c r="CF8" s="86"/>
      <c r="CG8" s="86"/>
      <c r="CH8" s="86"/>
      <c r="CI8" s="86"/>
      <c r="CJ8" s="86"/>
      <c r="CK8" s="86"/>
      <c r="CL8" s="86"/>
      <c r="CM8" s="86"/>
      <c r="CN8" s="86"/>
      <c r="CO8" s="86"/>
      <c r="CP8" s="86"/>
      <c r="CQ8" s="86"/>
      <c r="CR8" s="86"/>
      <c r="CS8" s="86"/>
      <c r="CT8" s="86"/>
      <c r="CU8" s="86"/>
      <c r="CV8" s="86"/>
      <c r="CW8" s="86"/>
      <c r="CX8" s="86"/>
      <c r="CY8" s="86"/>
      <c r="CZ8" s="86"/>
      <c r="DA8" s="86"/>
      <c r="DB8" s="86"/>
      <c r="DC8" s="86"/>
      <c r="DD8" s="86"/>
      <c r="DE8" s="86"/>
      <c r="DF8" s="86"/>
      <c r="DG8" s="86"/>
      <c r="DH8" s="86"/>
      <c r="DI8" s="86"/>
      <c r="DJ8" s="86"/>
      <c r="DK8" s="86"/>
      <c r="DL8" s="86"/>
      <c r="DM8" s="86"/>
      <c r="DN8" s="86"/>
      <c r="DO8" s="86"/>
      <c r="DP8" s="86"/>
      <c r="DQ8" s="86"/>
      <c r="DR8" s="86"/>
      <c r="DS8" s="86"/>
      <c r="DT8" s="86"/>
      <c r="DU8" s="86"/>
      <c r="DV8" s="86"/>
      <c r="DW8" s="86"/>
      <c r="DX8" s="86"/>
      <c r="DY8" s="86"/>
      <c r="DZ8" s="86"/>
      <c r="EA8" s="86"/>
      <c r="EB8" s="86"/>
      <c r="EC8" s="86"/>
      <c r="ED8" s="86"/>
      <c r="EE8" s="86"/>
      <c r="EF8" s="86"/>
      <c r="EG8" s="86"/>
      <c r="EH8" s="86"/>
      <c r="EI8" s="86"/>
      <c r="EJ8" s="86"/>
      <c r="EK8" s="86"/>
      <c r="EL8" s="86"/>
      <c r="EM8" s="86"/>
      <c r="EN8" s="86"/>
      <c r="EO8" s="86"/>
      <c r="EP8" s="86"/>
      <c r="EQ8" s="86"/>
      <c r="ER8" s="86"/>
      <c r="ES8" s="86"/>
      <c r="ET8" s="86"/>
      <c r="EU8" s="86"/>
      <c r="EV8" s="86"/>
      <c r="EW8" s="86"/>
      <c r="EX8" s="86"/>
      <c r="EY8" s="86"/>
      <c r="EZ8" s="86"/>
      <c r="FA8" s="86"/>
      <c r="FB8" s="86"/>
      <c r="FC8" s="86"/>
      <c r="FD8" s="86"/>
      <c r="FE8" s="86"/>
      <c r="FF8" s="86"/>
      <c r="FG8" s="86"/>
      <c r="FH8" s="86"/>
      <c r="FI8" s="86"/>
      <c r="FJ8" s="86"/>
      <c r="FK8" s="86"/>
      <c r="FL8" s="86"/>
      <c r="FM8" s="86"/>
      <c r="FN8" s="86"/>
      <c r="FO8" s="86"/>
      <c r="FP8" s="86"/>
      <c r="FQ8" s="86"/>
      <c r="FR8" s="86"/>
      <c r="FS8" s="86"/>
      <c r="FT8" s="86"/>
      <c r="FU8" s="86"/>
      <c r="FV8" s="86"/>
      <c r="FW8" s="86"/>
      <c r="FX8" s="86"/>
      <c r="FY8" s="86"/>
      <c r="FZ8" s="86"/>
      <c r="GA8" s="86"/>
      <c r="GB8" s="86"/>
      <c r="GC8" s="86"/>
      <c r="GD8" s="86"/>
      <c r="GE8" s="86"/>
      <c r="GF8" s="86"/>
      <c r="GG8" s="86"/>
      <c r="GH8" s="86"/>
      <c r="GI8" s="86"/>
      <c r="GJ8" s="86"/>
      <c r="GK8" s="86"/>
      <c r="GL8" s="86"/>
      <c r="GM8" s="86"/>
      <c r="GN8" s="86"/>
      <c r="GO8" s="86"/>
      <c r="GP8" s="86"/>
      <c r="GQ8" s="86"/>
      <c r="GR8" s="86"/>
      <c r="GS8" s="86"/>
      <c r="GT8" s="86"/>
      <c r="GU8" s="86"/>
      <c r="GV8" s="86"/>
      <c r="GW8" s="86"/>
      <c r="GX8" s="86"/>
      <c r="GY8" s="86"/>
      <c r="GZ8" s="86"/>
      <c r="HA8" s="86"/>
      <c r="HB8" s="86"/>
      <c r="HC8" s="86"/>
      <c r="HD8" s="86"/>
      <c r="HE8" s="86"/>
      <c r="HF8" s="86"/>
      <c r="HG8" s="86"/>
      <c r="HH8" s="86"/>
      <c r="HI8" s="86"/>
      <c r="HJ8" s="86"/>
      <c r="HK8" s="86"/>
      <c r="HL8" s="86"/>
      <c r="HM8" s="86"/>
      <c r="HN8" s="86"/>
      <c r="HO8" s="86"/>
      <c r="HP8" s="86"/>
      <c r="HQ8" s="86"/>
      <c r="HR8" s="86"/>
      <c r="HS8" s="86"/>
      <c r="HT8" s="86"/>
      <c r="HU8" s="86"/>
      <c r="HV8" s="86"/>
      <c r="HW8" s="86"/>
      <c r="HX8" s="86"/>
      <c r="HY8" s="86"/>
      <c r="HZ8" s="86"/>
      <c r="IA8" s="86"/>
      <c r="IB8" s="86"/>
      <c r="IC8" s="86"/>
      <c r="ID8" s="86"/>
      <c r="IE8" s="86"/>
      <c r="IF8" s="86"/>
      <c r="IG8" s="86"/>
      <c r="IH8" s="86"/>
      <c r="II8" s="86"/>
      <c r="IJ8" s="86"/>
      <c r="IK8" s="86"/>
      <c r="IL8" s="86"/>
      <c r="IM8" s="86"/>
      <c r="IN8" s="86"/>
      <c r="IO8" s="86"/>
      <c r="IP8" s="86"/>
      <c r="IQ8" s="86"/>
      <c r="IR8" s="86"/>
      <c r="IS8" s="86"/>
      <c r="IT8" s="86"/>
      <c r="IU8" s="86"/>
      <c r="IV8" s="86"/>
    </row>
    <row r="9" spans="1:256" ht="18.75" customHeight="1">
      <c r="A9" s="184" t="s">
        <v>2</v>
      </c>
      <c r="B9" s="185" t="s">
        <v>127</v>
      </c>
      <c r="C9" s="208">
        <v>5.0270124247561374E-2</v>
      </c>
      <c r="D9" s="209">
        <v>0</v>
      </c>
      <c r="E9" s="209">
        <v>0.20792372293631206</v>
      </c>
      <c r="F9" s="209">
        <v>9.3909049360146237E-3</v>
      </c>
      <c r="G9" s="209">
        <v>8.7488975010022738E-4</v>
      </c>
      <c r="H9" s="209">
        <v>1.1393460912479654E-2</v>
      </c>
      <c r="I9" s="209">
        <v>0</v>
      </c>
      <c r="J9" s="209">
        <v>1.7223825669478146E-5</v>
      </c>
      <c r="K9" s="209">
        <v>1.1488679317322745E-4</v>
      </c>
      <c r="L9" s="209">
        <v>1.0500525026251312E-5</v>
      </c>
      <c r="M9" s="209">
        <v>0</v>
      </c>
      <c r="N9" s="209">
        <v>0</v>
      </c>
      <c r="O9" s="209">
        <v>0</v>
      </c>
      <c r="P9" s="209">
        <v>0</v>
      </c>
      <c r="Q9" s="209">
        <v>0</v>
      </c>
      <c r="R9" s="209">
        <v>0</v>
      </c>
      <c r="S9" s="209">
        <v>0</v>
      </c>
      <c r="T9" s="209">
        <v>0</v>
      </c>
      <c r="U9" s="209">
        <v>0</v>
      </c>
      <c r="V9" s="209">
        <v>1.9242312907533277E-3</v>
      </c>
      <c r="W9" s="209">
        <v>7.2894685513998197E-5</v>
      </c>
      <c r="X9" s="209">
        <v>0</v>
      </c>
      <c r="Y9" s="209">
        <v>0</v>
      </c>
      <c r="Z9" s="209">
        <v>0</v>
      </c>
      <c r="AA9" s="209">
        <v>1.407802465319605E-4</v>
      </c>
      <c r="AB9" s="209">
        <v>0</v>
      </c>
      <c r="AC9" s="209">
        <v>0</v>
      </c>
      <c r="AD9" s="209">
        <v>0</v>
      </c>
      <c r="AE9" s="209">
        <v>1.9664332144466048E-7</v>
      </c>
      <c r="AF9" s="209">
        <v>7.0988222126382606E-4</v>
      </c>
      <c r="AG9" s="209">
        <v>4.6674881520363479E-3</v>
      </c>
      <c r="AH9" s="209">
        <v>7.2001369161248273E-3</v>
      </c>
      <c r="AI9" s="209">
        <v>1.6960477035652072E-3</v>
      </c>
      <c r="AJ9" s="209">
        <v>4.0095119949977231E-6</v>
      </c>
      <c r="AK9" s="209">
        <v>0.10707389579429874</v>
      </c>
      <c r="AL9" s="209">
        <v>0</v>
      </c>
      <c r="AM9" s="209">
        <v>4.3791431621268452E-3</v>
      </c>
      <c r="AN9" s="210">
        <v>1.9530246245608594E-2</v>
      </c>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c r="DL9" s="86"/>
      <c r="DM9" s="86"/>
      <c r="DN9" s="86"/>
      <c r="DO9" s="86"/>
      <c r="DP9" s="86"/>
      <c r="DQ9" s="86"/>
      <c r="DR9" s="86"/>
      <c r="DS9" s="86"/>
      <c r="DT9" s="86"/>
      <c r="DU9" s="86"/>
      <c r="DV9" s="86"/>
      <c r="DW9" s="86"/>
      <c r="DX9" s="86"/>
      <c r="DY9" s="86"/>
      <c r="DZ9" s="86"/>
      <c r="EA9" s="86"/>
      <c r="EB9" s="86"/>
      <c r="EC9" s="86"/>
      <c r="ED9" s="86"/>
      <c r="EE9" s="86"/>
      <c r="EF9" s="86"/>
      <c r="EG9" s="86"/>
      <c r="EH9" s="86"/>
      <c r="EI9" s="86"/>
      <c r="EJ9" s="86"/>
      <c r="EK9" s="86"/>
      <c r="EL9" s="86"/>
      <c r="EM9" s="86"/>
      <c r="EN9" s="86"/>
      <c r="EO9" s="86"/>
      <c r="EP9" s="86"/>
      <c r="EQ9" s="86"/>
      <c r="ER9" s="86"/>
      <c r="ES9" s="86"/>
      <c r="ET9" s="86"/>
      <c r="EU9" s="86"/>
      <c r="EV9" s="86"/>
      <c r="EW9" s="86"/>
      <c r="EX9" s="86"/>
      <c r="EY9" s="86"/>
      <c r="EZ9" s="86"/>
      <c r="FA9" s="86"/>
      <c r="FB9" s="86"/>
      <c r="FC9" s="86"/>
      <c r="FD9" s="86"/>
      <c r="FE9" s="86"/>
      <c r="FF9" s="86"/>
      <c r="FG9" s="86"/>
      <c r="FH9" s="86"/>
      <c r="FI9" s="86"/>
      <c r="FJ9" s="86"/>
      <c r="FK9" s="86"/>
      <c r="FL9" s="86"/>
      <c r="FM9" s="86"/>
      <c r="FN9" s="86"/>
      <c r="FO9" s="86"/>
      <c r="FP9" s="86"/>
      <c r="FQ9" s="86"/>
      <c r="FR9" s="86"/>
      <c r="FS9" s="86"/>
      <c r="FT9" s="86"/>
      <c r="FU9" s="86"/>
      <c r="FV9" s="86"/>
      <c r="FW9" s="86"/>
      <c r="FX9" s="86"/>
      <c r="FY9" s="86"/>
      <c r="FZ9" s="86"/>
      <c r="GA9" s="86"/>
      <c r="GB9" s="86"/>
      <c r="GC9" s="86"/>
      <c r="GD9" s="86"/>
      <c r="GE9" s="86"/>
      <c r="GF9" s="86"/>
      <c r="GG9" s="86"/>
      <c r="GH9" s="86"/>
      <c r="GI9" s="86"/>
      <c r="GJ9" s="86"/>
      <c r="GK9" s="86"/>
      <c r="GL9" s="86"/>
      <c r="GM9" s="86"/>
      <c r="GN9" s="86"/>
      <c r="GO9" s="86"/>
      <c r="GP9" s="86"/>
      <c r="GQ9" s="86"/>
      <c r="GR9" s="86"/>
      <c r="GS9" s="86"/>
      <c r="GT9" s="86"/>
      <c r="GU9" s="86"/>
      <c r="GV9" s="86"/>
      <c r="GW9" s="86"/>
      <c r="GX9" s="86"/>
      <c r="GY9" s="86"/>
      <c r="GZ9" s="86"/>
      <c r="HA9" s="86"/>
      <c r="HB9" s="86"/>
      <c r="HC9" s="86"/>
      <c r="HD9" s="86"/>
      <c r="HE9" s="86"/>
      <c r="HF9" s="86"/>
      <c r="HG9" s="86"/>
      <c r="HH9" s="86"/>
      <c r="HI9" s="86"/>
      <c r="HJ9" s="86"/>
      <c r="HK9" s="86"/>
      <c r="HL9" s="86"/>
      <c r="HM9" s="86"/>
      <c r="HN9" s="86"/>
      <c r="HO9" s="86"/>
      <c r="HP9" s="86"/>
      <c r="HQ9" s="86"/>
      <c r="HR9" s="86"/>
      <c r="HS9" s="86"/>
      <c r="HT9" s="86"/>
      <c r="HU9" s="86"/>
      <c r="HV9" s="86"/>
      <c r="HW9" s="86"/>
      <c r="HX9" s="86"/>
      <c r="HY9" s="86"/>
      <c r="HZ9" s="86"/>
      <c r="IA9" s="86"/>
      <c r="IB9" s="86"/>
      <c r="IC9" s="86"/>
      <c r="ID9" s="86"/>
      <c r="IE9" s="86"/>
      <c r="IF9" s="86"/>
      <c r="IG9" s="86"/>
      <c r="IH9" s="86"/>
      <c r="II9" s="86"/>
      <c r="IJ9" s="86"/>
      <c r="IK9" s="86"/>
      <c r="IL9" s="86"/>
      <c r="IM9" s="86"/>
      <c r="IN9" s="86"/>
      <c r="IO9" s="86"/>
      <c r="IP9" s="86"/>
      <c r="IQ9" s="86"/>
      <c r="IR9" s="86"/>
      <c r="IS9" s="86"/>
      <c r="IT9" s="86"/>
      <c r="IU9" s="86"/>
      <c r="IV9" s="86"/>
    </row>
    <row r="10" spans="1:256" ht="18.75" customHeight="1">
      <c r="A10" s="184" t="s">
        <v>3</v>
      </c>
      <c r="B10" s="185" t="s">
        <v>21</v>
      </c>
      <c r="C10" s="208">
        <v>2.157358927744706E-3</v>
      </c>
      <c r="D10" s="209">
        <v>1.6209413166517724E-3</v>
      </c>
      <c r="E10" s="209">
        <v>6.9014803035727249E-4</v>
      </c>
      <c r="F10" s="209">
        <v>0.21155228519195618</v>
      </c>
      <c r="G10" s="209">
        <v>2.4765468395028731E-3</v>
      </c>
      <c r="H10" s="209">
        <v>1.2320837927232635E-3</v>
      </c>
      <c r="I10" s="209">
        <v>6.121441022661244E-4</v>
      </c>
      <c r="J10" s="209">
        <v>2.7799759015888141E-3</v>
      </c>
      <c r="K10" s="209">
        <v>2.9034401130159215E-3</v>
      </c>
      <c r="L10" s="209">
        <v>9.8862443122156108E-4</v>
      </c>
      <c r="M10" s="209">
        <v>2.0839514845961528E-3</v>
      </c>
      <c r="N10" s="209">
        <v>1.1654493038408336E-3</v>
      </c>
      <c r="O10" s="209">
        <v>1.1226323529411762E-3</v>
      </c>
      <c r="P10" s="209">
        <v>1.8733750542600509E-3</v>
      </c>
      <c r="Q10" s="209">
        <v>1.9516741268826273E-3</v>
      </c>
      <c r="R10" s="209">
        <v>3.0961405097867161E-3</v>
      </c>
      <c r="S10" s="209">
        <v>7.1585587407637296E-4</v>
      </c>
      <c r="T10" s="209">
        <v>1.4822053591921048E-3</v>
      </c>
      <c r="U10" s="209">
        <v>1.2201970052193231E-3</v>
      </c>
      <c r="V10" s="209">
        <v>4.6124787686651911E-3</v>
      </c>
      <c r="W10" s="209">
        <v>3.089155608391909E-3</v>
      </c>
      <c r="X10" s="209">
        <v>3.6433031012331397E-4</v>
      </c>
      <c r="Y10" s="209">
        <v>9.6919280499215856E-4</v>
      </c>
      <c r="Z10" s="209">
        <v>2.6711025272484045E-3</v>
      </c>
      <c r="AA10" s="209">
        <v>4.2884230105399539E-3</v>
      </c>
      <c r="AB10" s="209">
        <v>1.3785540955417416E-3</v>
      </c>
      <c r="AC10" s="209">
        <v>3.9720418246682025E-5</v>
      </c>
      <c r="AD10" s="209">
        <v>1.2768135844863004E-3</v>
      </c>
      <c r="AE10" s="209">
        <v>7.0571191330625227E-4</v>
      </c>
      <c r="AF10" s="209">
        <v>4.392534290347523E-3</v>
      </c>
      <c r="AG10" s="209">
        <v>4.9937997418640883E-4</v>
      </c>
      <c r="AH10" s="209">
        <v>3.17214937962031E-3</v>
      </c>
      <c r="AI10" s="209">
        <v>1.8741980966698633E-2</v>
      </c>
      <c r="AJ10" s="209">
        <v>1.7613201866219146E-3</v>
      </c>
      <c r="AK10" s="209">
        <v>4.526781936416778E-3</v>
      </c>
      <c r="AL10" s="209">
        <v>2.0060931193484947E-2</v>
      </c>
      <c r="AM10" s="209">
        <v>2.4007346465023196E-4</v>
      </c>
      <c r="AN10" s="210">
        <v>2.9243604449291053E-3</v>
      </c>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c r="CY10" s="86"/>
      <c r="CZ10" s="86"/>
      <c r="DA10" s="86"/>
      <c r="DB10" s="86"/>
      <c r="DC10" s="86"/>
      <c r="DD10" s="86"/>
      <c r="DE10" s="86"/>
      <c r="DF10" s="86"/>
      <c r="DG10" s="86"/>
      <c r="DH10" s="86"/>
      <c r="DI10" s="86"/>
      <c r="DJ10" s="86"/>
      <c r="DK10" s="86"/>
      <c r="DL10" s="86"/>
      <c r="DM10" s="86"/>
      <c r="DN10" s="86"/>
      <c r="DO10" s="86"/>
      <c r="DP10" s="86"/>
      <c r="DQ10" s="86"/>
      <c r="DR10" s="86"/>
      <c r="DS10" s="86"/>
      <c r="DT10" s="86"/>
      <c r="DU10" s="86"/>
      <c r="DV10" s="86"/>
      <c r="DW10" s="86"/>
      <c r="DX10" s="86"/>
      <c r="DY10" s="86"/>
      <c r="DZ10" s="86"/>
      <c r="EA10" s="86"/>
      <c r="EB10" s="86"/>
      <c r="EC10" s="86"/>
      <c r="ED10" s="86"/>
      <c r="EE10" s="86"/>
      <c r="EF10" s="86"/>
      <c r="EG10" s="86"/>
      <c r="EH10" s="86"/>
      <c r="EI10" s="86"/>
      <c r="EJ10" s="86"/>
      <c r="EK10" s="86"/>
      <c r="EL10" s="86"/>
      <c r="EM10" s="86"/>
      <c r="EN10" s="86"/>
      <c r="EO10" s="86"/>
      <c r="EP10" s="86"/>
      <c r="EQ10" s="86"/>
      <c r="ER10" s="86"/>
      <c r="ES10" s="86"/>
      <c r="ET10" s="86"/>
      <c r="EU10" s="86"/>
      <c r="EV10" s="86"/>
      <c r="EW10" s="86"/>
      <c r="EX10" s="86"/>
      <c r="EY10" s="86"/>
      <c r="EZ10" s="86"/>
      <c r="FA10" s="86"/>
      <c r="FB10" s="86"/>
      <c r="FC10" s="86"/>
      <c r="FD10" s="86"/>
      <c r="FE10" s="86"/>
      <c r="FF10" s="86"/>
      <c r="FG10" s="86"/>
      <c r="FH10" s="86"/>
      <c r="FI10" s="86"/>
      <c r="FJ10" s="86"/>
      <c r="FK10" s="86"/>
      <c r="FL10" s="86"/>
      <c r="FM10" s="86"/>
      <c r="FN10" s="86"/>
      <c r="FO10" s="86"/>
      <c r="FP10" s="86"/>
      <c r="FQ10" s="86"/>
      <c r="FR10" s="86"/>
      <c r="FS10" s="86"/>
      <c r="FT10" s="86"/>
      <c r="FU10" s="86"/>
      <c r="FV10" s="86"/>
      <c r="FW10" s="86"/>
      <c r="FX10" s="86"/>
      <c r="FY10" s="86"/>
      <c r="FZ10" s="86"/>
      <c r="GA10" s="86"/>
      <c r="GB10" s="86"/>
      <c r="GC10" s="86"/>
      <c r="GD10" s="86"/>
      <c r="GE10" s="86"/>
      <c r="GF10" s="86"/>
      <c r="GG10" s="86"/>
      <c r="GH10" s="86"/>
      <c r="GI10" s="86"/>
      <c r="GJ10" s="86"/>
      <c r="GK10" s="86"/>
      <c r="GL10" s="86"/>
      <c r="GM10" s="86"/>
      <c r="GN10" s="86"/>
      <c r="GO10" s="86"/>
      <c r="GP10" s="86"/>
      <c r="GQ10" s="86"/>
      <c r="GR10" s="86"/>
      <c r="GS10" s="86"/>
      <c r="GT10" s="86"/>
      <c r="GU10" s="86"/>
      <c r="GV10" s="86"/>
      <c r="GW10" s="86"/>
      <c r="GX10" s="86"/>
      <c r="GY10" s="86"/>
      <c r="GZ10" s="86"/>
      <c r="HA10" s="86"/>
      <c r="HB10" s="86"/>
      <c r="HC10" s="86"/>
      <c r="HD10" s="86"/>
      <c r="HE10" s="86"/>
      <c r="HF10" s="86"/>
      <c r="HG10" s="86"/>
      <c r="HH10" s="86"/>
      <c r="HI10" s="86"/>
      <c r="HJ10" s="86"/>
      <c r="HK10" s="86"/>
      <c r="HL10" s="86"/>
      <c r="HM10" s="86"/>
      <c r="HN10" s="86"/>
      <c r="HO10" s="86"/>
      <c r="HP10" s="86"/>
      <c r="HQ10" s="86"/>
      <c r="HR10" s="86"/>
      <c r="HS10" s="86"/>
      <c r="HT10" s="86"/>
      <c r="HU10" s="86"/>
      <c r="HV10" s="86"/>
      <c r="HW10" s="86"/>
      <c r="HX10" s="86"/>
      <c r="HY10" s="86"/>
      <c r="HZ10" s="86"/>
      <c r="IA10" s="86"/>
      <c r="IB10" s="86"/>
      <c r="IC10" s="86"/>
      <c r="ID10" s="86"/>
      <c r="IE10" s="86"/>
      <c r="IF10" s="86"/>
      <c r="IG10" s="86"/>
      <c r="IH10" s="86"/>
      <c r="II10" s="86"/>
      <c r="IJ10" s="86"/>
      <c r="IK10" s="86"/>
      <c r="IL10" s="86"/>
      <c r="IM10" s="86"/>
      <c r="IN10" s="86"/>
      <c r="IO10" s="86"/>
      <c r="IP10" s="86"/>
      <c r="IQ10" s="86"/>
      <c r="IR10" s="86"/>
      <c r="IS10" s="86"/>
      <c r="IT10" s="86"/>
      <c r="IU10" s="86"/>
      <c r="IV10" s="86"/>
    </row>
    <row r="11" spans="1:256" ht="18.75" customHeight="1">
      <c r="A11" s="184" t="s">
        <v>4</v>
      </c>
      <c r="B11" s="185" t="s">
        <v>66</v>
      </c>
      <c r="C11" s="208">
        <v>4.1771916932537546E-2</v>
      </c>
      <c r="D11" s="209">
        <v>4.8838248436103662E-4</v>
      </c>
      <c r="E11" s="209">
        <v>1.9203937735165048E-2</v>
      </c>
      <c r="F11" s="209">
        <v>4.6752285191956119E-3</v>
      </c>
      <c r="G11" s="209">
        <v>0.26931952425497796</v>
      </c>
      <c r="H11" s="209">
        <v>2.0703312857667872E-2</v>
      </c>
      <c r="I11" s="209">
        <v>7.3358512492736796E-4</v>
      </c>
      <c r="J11" s="209">
        <v>6.0906585965010609E-3</v>
      </c>
      <c r="K11" s="209">
        <v>3.7503073574892139E-2</v>
      </c>
      <c r="L11" s="209">
        <v>1.2115855792789638E-3</v>
      </c>
      <c r="M11" s="209">
        <v>4.4983366737607697E-3</v>
      </c>
      <c r="N11" s="209">
        <v>5.1646219280441618E-3</v>
      </c>
      <c r="O11" s="209">
        <v>1.9816176470588238E-3</v>
      </c>
      <c r="P11" s="209">
        <v>7.692502359323678E-4</v>
      </c>
      <c r="Q11" s="209">
        <v>7.3393967429014571E-3</v>
      </c>
      <c r="R11" s="209">
        <v>3.4280585551797176E-3</v>
      </c>
      <c r="S11" s="209">
        <v>1.8434846588115507E-3</v>
      </c>
      <c r="T11" s="209">
        <v>3.1313045099839345E-3</v>
      </c>
      <c r="U11" s="209">
        <v>1.5905939822127119E-3</v>
      </c>
      <c r="V11" s="209">
        <v>5.0279334076291912E-2</v>
      </c>
      <c r="W11" s="209">
        <v>3.5090621336625057E-2</v>
      </c>
      <c r="X11" s="209">
        <v>8.3626347110718729E-4</v>
      </c>
      <c r="Y11" s="209">
        <v>4.0561976686450943E-3</v>
      </c>
      <c r="Z11" s="209">
        <v>4.4945165217166886E-3</v>
      </c>
      <c r="AA11" s="209">
        <v>7.3395813804041201E-3</v>
      </c>
      <c r="AB11" s="209">
        <v>4.5262726005057064E-3</v>
      </c>
      <c r="AC11" s="209">
        <v>4.4407702141289703E-4</v>
      </c>
      <c r="AD11" s="209">
        <v>8.3523698895376901E-3</v>
      </c>
      <c r="AE11" s="209">
        <v>7.3954890317025571E-3</v>
      </c>
      <c r="AF11" s="209">
        <v>1.2390964310684978E-3</v>
      </c>
      <c r="AG11" s="209">
        <v>8.0355208221698296E-3</v>
      </c>
      <c r="AH11" s="209">
        <v>5.4646894862119223E-3</v>
      </c>
      <c r="AI11" s="209">
        <v>1.8112874094852086E-2</v>
      </c>
      <c r="AJ11" s="209">
        <v>3.8849693897051512E-3</v>
      </c>
      <c r="AK11" s="209">
        <v>4.836374438146023E-3</v>
      </c>
      <c r="AL11" s="209">
        <v>0.43243026149411135</v>
      </c>
      <c r="AM11" s="209">
        <v>6.8255903626173885E-4</v>
      </c>
      <c r="AN11" s="210">
        <v>1.2300474233806834E-2</v>
      </c>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c r="CY11" s="86"/>
      <c r="CZ11" s="86"/>
      <c r="DA11" s="86"/>
      <c r="DB11" s="86"/>
      <c r="DC11" s="86"/>
      <c r="DD11" s="86"/>
      <c r="DE11" s="86"/>
      <c r="DF11" s="86"/>
      <c r="DG11" s="86"/>
      <c r="DH11" s="86"/>
      <c r="DI11" s="86"/>
      <c r="DJ11" s="86"/>
      <c r="DK11" s="86"/>
      <c r="DL11" s="86"/>
      <c r="DM11" s="86"/>
      <c r="DN11" s="86"/>
      <c r="DO11" s="86"/>
      <c r="DP11" s="86"/>
      <c r="DQ11" s="86"/>
      <c r="DR11" s="86"/>
      <c r="DS11" s="86"/>
      <c r="DT11" s="86"/>
      <c r="DU11" s="86"/>
      <c r="DV11" s="86"/>
      <c r="DW11" s="86"/>
      <c r="DX11" s="86"/>
      <c r="DY11" s="86"/>
      <c r="DZ11" s="86"/>
      <c r="EA11" s="86"/>
      <c r="EB11" s="86"/>
      <c r="EC11" s="86"/>
      <c r="ED11" s="86"/>
      <c r="EE11" s="86"/>
      <c r="EF11" s="86"/>
      <c r="EG11" s="86"/>
      <c r="EH11" s="86"/>
      <c r="EI11" s="86"/>
      <c r="EJ11" s="86"/>
      <c r="EK11" s="86"/>
      <c r="EL11" s="86"/>
      <c r="EM11" s="86"/>
      <c r="EN11" s="86"/>
      <c r="EO11" s="86"/>
      <c r="EP11" s="86"/>
      <c r="EQ11" s="86"/>
      <c r="ER11" s="86"/>
      <c r="ES11" s="86"/>
      <c r="ET11" s="86"/>
      <c r="EU11" s="86"/>
      <c r="EV11" s="86"/>
      <c r="EW11" s="86"/>
      <c r="EX11" s="86"/>
      <c r="EY11" s="86"/>
      <c r="EZ11" s="86"/>
      <c r="FA11" s="86"/>
      <c r="FB11" s="86"/>
      <c r="FC11" s="86"/>
      <c r="FD11" s="86"/>
      <c r="FE11" s="86"/>
      <c r="FF11" s="86"/>
      <c r="FG11" s="86"/>
      <c r="FH11" s="86"/>
      <c r="FI11" s="86"/>
      <c r="FJ11" s="86"/>
      <c r="FK11" s="86"/>
      <c r="FL11" s="86"/>
      <c r="FM11" s="86"/>
      <c r="FN11" s="86"/>
      <c r="FO11" s="86"/>
      <c r="FP11" s="86"/>
      <c r="FQ11" s="86"/>
      <c r="FR11" s="86"/>
      <c r="FS11" s="86"/>
      <c r="FT11" s="86"/>
      <c r="FU11" s="86"/>
      <c r="FV11" s="86"/>
      <c r="FW11" s="86"/>
      <c r="FX11" s="86"/>
      <c r="FY11" s="86"/>
      <c r="FZ11" s="86"/>
      <c r="GA11" s="86"/>
      <c r="GB11" s="86"/>
      <c r="GC11" s="86"/>
      <c r="GD11" s="86"/>
      <c r="GE11" s="86"/>
      <c r="GF11" s="86"/>
      <c r="GG11" s="86"/>
      <c r="GH11" s="86"/>
      <c r="GI11" s="86"/>
      <c r="GJ11" s="86"/>
      <c r="GK11" s="86"/>
      <c r="GL11" s="86"/>
      <c r="GM11" s="86"/>
      <c r="GN11" s="86"/>
      <c r="GO11" s="86"/>
      <c r="GP11" s="86"/>
      <c r="GQ11" s="86"/>
      <c r="GR11" s="86"/>
      <c r="GS11" s="86"/>
      <c r="GT11" s="86"/>
      <c r="GU11" s="86"/>
      <c r="GV11" s="86"/>
      <c r="GW11" s="86"/>
      <c r="GX11" s="86"/>
      <c r="GY11" s="86"/>
      <c r="GZ11" s="86"/>
      <c r="HA11" s="86"/>
      <c r="HB11" s="86"/>
      <c r="HC11" s="86"/>
      <c r="HD11" s="86"/>
      <c r="HE11" s="86"/>
      <c r="HF11" s="86"/>
      <c r="HG11" s="86"/>
      <c r="HH11" s="86"/>
      <c r="HI11" s="86"/>
      <c r="HJ11" s="86"/>
      <c r="HK11" s="86"/>
      <c r="HL11" s="86"/>
      <c r="HM11" s="86"/>
      <c r="HN11" s="86"/>
      <c r="HO11" s="86"/>
      <c r="HP11" s="86"/>
      <c r="HQ11" s="86"/>
      <c r="HR11" s="86"/>
      <c r="HS11" s="86"/>
      <c r="HT11" s="86"/>
      <c r="HU11" s="86"/>
      <c r="HV11" s="86"/>
      <c r="HW11" s="86"/>
      <c r="HX11" s="86"/>
      <c r="HY11" s="86"/>
      <c r="HZ11" s="86"/>
      <c r="IA11" s="86"/>
      <c r="IB11" s="86"/>
      <c r="IC11" s="86"/>
      <c r="ID11" s="86"/>
      <c r="IE11" s="86"/>
      <c r="IF11" s="86"/>
      <c r="IG11" s="86"/>
      <c r="IH11" s="86"/>
      <c r="II11" s="86"/>
      <c r="IJ11" s="86"/>
      <c r="IK11" s="86"/>
      <c r="IL11" s="86"/>
      <c r="IM11" s="86"/>
      <c r="IN11" s="86"/>
      <c r="IO11" s="86"/>
      <c r="IP11" s="86"/>
      <c r="IQ11" s="86"/>
      <c r="IR11" s="86"/>
      <c r="IS11" s="86"/>
      <c r="IT11" s="86"/>
      <c r="IU11" s="86"/>
      <c r="IV11" s="86"/>
    </row>
    <row r="12" spans="1:256" ht="18.75" customHeight="1">
      <c r="A12" s="184" t="s">
        <v>5</v>
      </c>
      <c r="B12" s="185" t="s">
        <v>22</v>
      </c>
      <c r="C12" s="208">
        <v>5.147524520665283E-2</v>
      </c>
      <c r="D12" s="209">
        <v>1.574471254095919E-3</v>
      </c>
      <c r="E12" s="209">
        <v>1.1625116247795332E-2</v>
      </c>
      <c r="F12" s="209">
        <v>0.13910283363802559</v>
      </c>
      <c r="G12" s="209">
        <v>3.3525885340104235E-2</v>
      </c>
      <c r="H12" s="209">
        <v>0.25674372604609663</v>
      </c>
      <c r="I12" s="209">
        <v>3.7252760023242307E-2</v>
      </c>
      <c r="J12" s="209">
        <v>0.15386220939464421</v>
      </c>
      <c r="K12" s="209">
        <v>4.7676911916307116E-2</v>
      </c>
      <c r="L12" s="209">
        <v>5.0990549527476382E-3</v>
      </c>
      <c r="M12" s="209">
        <v>1.1882472054052937E-2</v>
      </c>
      <c r="N12" s="209">
        <v>7.0539474874924063E-3</v>
      </c>
      <c r="O12" s="209">
        <v>3.5536176470588239E-3</v>
      </c>
      <c r="P12" s="209">
        <v>4.8762888409701602E-3</v>
      </c>
      <c r="Q12" s="209">
        <v>2.1223153426483992E-2</v>
      </c>
      <c r="R12" s="209">
        <v>1.1788947544711305E-2</v>
      </c>
      <c r="S12" s="209">
        <v>6.1279565655544222E-3</v>
      </c>
      <c r="T12" s="209">
        <v>8.3571479802616502E-3</v>
      </c>
      <c r="U12" s="209">
        <v>1.6863651342750911E-2</v>
      </c>
      <c r="V12" s="209">
        <v>3.1223513308931191E-2</v>
      </c>
      <c r="W12" s="209">
        <v>4.0448418193122409E-3</v>
      </c>
      <c r="X12" s="209">
        <v>2.01611647122299E-3</v>
      </c>
      <c r="Y12" s="209">
        <v>1.0175582010465022E-2</v>
      </c>
      <c r="Z12" s="209">
        <v>1.5366594504047393E-2</v>
      </c>
      <c r="AA12" s="209">
        <v>9.4167059893680244E-6</v>
      </c>
      <c r="AB12" s="209">
        <v>2.7169304498251514E-5</v>
      </c>
      <c r="AC12" s="209">
        <v>3.8679619130299166E-5</v>
      </c>
      <c r="AD12" s="209">
        <v>6.3277171727396512E-4</v>
      </c>
      <c r="AE12" s="209">
        <v>6.9807969439268126E-4</v>
      </c>
      <c r="AF12" s="209">
        <v>8.9987911754871427E-4</v>
      </c>
      <c r="AG12" s="209">
        <v>1.0152816134660399E-2</v>
      </c>
      <c r="AH12" s="209">
        <v>0.15643288773479783</v>
      </c>
      <c r="AI12" s="209">
        <v>2.0998434023645771E-3</v>
      </c>
      <c r="AJ12" s="209">
        <v>4.4802540151061927E-3</v>
      </c>
      <c r="AK12" s="209">
        <v>8.346468226025262E-3</v>
      </c>
      <c r="AL12" s="209">
        <v>9.3294623870170713E-3</v>
      </c>
      <c r="AM12" s="209">
        <v>4.1553136150100974E-3</v>
      </c>
      <c r="AN12" s="210">
        <v>2.2312775423085851E-2</v>
      </c>
      <c r="AO12" s="86"/>
      <c r="AP12" s="86"/>
      <c r="AQ12" s="86"/>
      <c r="AR12" s="86"/>
      <c r="AS12" s="86"/>
      <c r="AT12" s="86"/>
      <c r="AU12" s="86"/>
      <c r="AV12" s="86"/>
      <c r="AW12" s="86"/>
      <c r="AX12" s="86"/>
      <c r="AY12" s="86"/>
      <c r="AZ12" s="86"/>
      <c r="BA12" s="86"/>
      <c r="BB12" s="86"/>
      <c r="BC12" s="86"/>
      <c r="BD12" s="86"/>
      <c r="BE12" s="86"/>
      <c r="BF12" s="86"/>
      <c r="BG12" s="86"/>
      <c r="BH12" s="86"/>
      <c r="BI12" s="86"/>
      <c r="BJ12" s="86"/>
      <c r="BK12" s="86"/>
      <c r="BL12" s="86"/>
      <c r="BM12" s="86"/>
      <c r="BN12" s="86"/>
      <c r="BO12" s="86"/>
      <c r="BP12" s="86"/>
      <c r="BQ12" s="86"/>
      <c r="BR12" s="86"/>
      <c r="BS12" s="86"/>
      <c r="BT12" s="86"/>
      <c r="BU12" s="86"/>
      <c r="BV12" s="86"/>
      <c r="BW12" s="86"/>
      <c r="BX12" s="86"/>
      <c r="BY12" s="86"/>
      <c r="BZ12" s="86"/>
      <c r="CA12" s="86"/>
      <c r="CB12" s="86"/>
      <c r="CC12" s="86"/>
      <c r="CD12" s="86"/>
      <c r="CE12" s="86"/>
      <c r="CF12" s="86"/>
      <c r="CG12" s="86"/>
      <c r="CH12" s="86"/>
      <c r="CI12" s="86"/>
      <c r="CJ12" s="86"/>
      <c r="CK12" s="86"/>
      <c r="CL12" s="86"/>
      <c r="CM12" s="86"/>
      <c r="CN12" s="86"/>
      <c r="CO12" s="86"/>
      <c r="CP12" s="86"/>
      <c r="CQ12" s="86"/>
      <c r="CR12" s="86"/>
      <c r="CS12" s="86"/>
      <c r="CT12" s="86"/>
      <c r="CU12" s="86"/>
      <c r="CV12" s="86"/>
      <c r="CW12" s="86"/>
      <c r="CX12" s="86"/>
      <c r="CY12" s="86"/>
      <c r="CZ12" s="86"/>
      <c r="DA12" s="86"/>
      <c r="DB12" s="86"/>
      <c r="DC12" s="86"/>
      <c r="DD12" s="86"/>
      <c r="DE12" s="86"/>
      <c r="DF12" s="86"/>
      <c r="DG12" s="86"/>
      <c r="DH12" s="86"/>
      <c r="DI12" s="86"/>
      <c r="DJ12" s="86"/>
      <c r="DK12" s="86"/>
      <c r="DL12" s="86"/>
      <c r="DM12" s="86"/>
      <c r="DN12" s="86"/>
      <c r="DO12" s="86"/>
      <c r="DP12" s="86"/>
      <c r="DQ12" s="86"/>
      <c r="DR12" s="86"/>
      <c r="DS12" s="86"/>
      <c r="DT12" s="86"/>
      <c r="DU12" s="86"/>
      <c r="DV12" s="86"/>
      <c r="DW12" s="86"/>
      <c r="DX12" s="86"/>
      <c r="DY12" s="86"/>
      <c r="DZ12" s="86"/>
      <c r="EA12" s="86"/>
      <c r="EB12" s="86"/>
      <c r="EC12" s="86"/>
      <c r="ED12" s="86"/>
      <c r="EE12" s="86"/>
      <c r="EF12" s="86"/>
      <c r="EG12" s="86"/>
      <c r="EH12" s="86"/>
      <c r="EI12" s="86"/>
      <c r="EJ12" s="86"/>
      <c r="EK12" s="86"/>
      <c r="EL12" s="86"/>
      <c r="EM12" s="86"/>
      <c r="EN12" s="86"/>
      <c r="EO12" s="86"/>
      <c r="EP12" s="86"/>
      <c r="EQ12" s="86"/>
      <c r="ER12" s="86"/>
      <c r="ES12" s="86"/>
      <c r="ET12" s="86"/>
      <c r="EU12" s="86"/>
      <c r="EV12" s="86"/>
      <c r="EW12" s="86"/>
      <c r="EX12" s="86"/>
      <c r="EY12" s="86"/>
      <c r="EZ12" s="86"/>
      <c r="FA12" s="86"/>
      <c r="FB12" s="86"/>
      <c r="FC12" s="86"/>
      <c r="FD12" s="86"/>
      <c r="FE12" s="86"/>
      <c r="FF12" s="86"/>
      <c r="FG12" s="86"/>
      <c r="FH12" s="86"/>
      <c r="FI12" s="86"/>
      <c r="FJ12" s="86"/>
      <c r="FK12" s="86"/>
      <c r="FL12" s="86"/>
      <c r="FM12" s="86"/>
      <c r="FN12" s="86"/>
      <c r="FO12" s="86"/>
      <c r="FP12" s="86"/>
      <c r="FQ12" s="86"/>
      <c r="FR12" s="86"/>
      <c r="FS12" s="86"/>
      <c r="FT12" s="86"/>
      <c r="FU12" s="86"/>
      <c r="FV12" s="86"/>
      <c r="FW12" s="86"/>
      <c r="FX12" s="86"/>
      <c r="FY12" s="86"/>
      <c r="FZ12" s="86"/>
      <c r="GA12" s="86"/>
      <c r="GB12" s="86"/>
      <c r="GC12" s="86"/>
      <c r="GD12" s="86"/>
      <c r="GE12" s="86"/>
      <c r="GF12" s="86"/>
      <c r="GG12" s="86"/>
      <c r="GH12" s="86"/>
      <c r="GI12" s="86"/>
      <c r="GJ12" s="86"/>
      <c r="GK12" s="86"/>
      <c r="GL12" s="86"/>
      <c r="GM12" s="86"/>
      <c r="GN12" s="86"/>
      <c r="GO12" s="86"/>
      <c r="GP12" s="86"/>
      <c r="GQ12" s="86"/>
      <c r="GR12" s="86"/>
      <c r="GS12" s="86"/>
      <c r="GT12" s="86"/>
      <c r="GU12" s="86"/>
      <c r="GV12" s="86"/>
      <c r="GW12" s="86"/>
      <c r="GX12" s="86"/>
      <c r="GY12" s="86"/>
      <c r="GZ12" s="86"/>
      <c r="HA12" s="86"/>
      <c r="HB12" s="86"/>
      <c r="HC12" s="86"/>
      <c r="HD12" s="86"/>
      <c r="HE12" s="86"/>
      <c r="HF12" s="86"/>
      <c r="HG12" s="86"/>
      <c r="HH12" s="86"/>
      <c r="HI12" s="86"/>
      <c r="HJ12" s="86"/>
      <c r="HK12" s="86"/>
      <c r="HL12" s="86"/>
      <c r="HM12" s="86"/>
      <c r="HN12" s="86"/>
      <c r="HO12" s="86"/>
      <c r="HP12" s="86"/>
      <c r="HQ12" s="86"/>
      <c r="HR12" s="86"/>
      <c r="HS12" s="86"/>
      <c r="HT12" s="86"/>
      <c r="HU12" s="86"/>
      <c r="HV12" s="86"/>
      <c r="HW12" s="86"/>
      <c r="HX12" s="86"/>
      <c r="HY12" s="86"/>
      <c r="HZ12" s="86"/>
      <c r="IA12" s="86"/>
      <c r="IB12" s="86"/>
      <c r="IC12" s="86"/>
      <c r="ID12" s="86"/>
      <c r="IE12" s="86"/>
      <c r="IF12" s="86"/>
      <c r="IG12" s="86"/>
      <c r="IH12" s="86"/>
      <c r="II12" s="86"/>
      <c r="IJ12" s="86"/>
      <c r="IK12" s="86"/>
      <c r="IL12" s="86"/>
      <c r="IM12" s="86"/>
      <c r="IN12" s="86"/>
      <c r="IO12" s="86"/>
      <c r="IP12" s="86"/>
      <c r="IQ12" s="86"/>
      <c r="IR12" s="86"/>
      <c r="IS12" s="86"/>
      <c r="IT12" s="86"/>
      <c r="IU12" s="86"/>
      <c r="IV12" s="86"/>
    </row>
    <row r="13" spans="1:256" ht="18.75" customHeight="1">
      <c r="A13" s="184" t="s">
        <v>6</v>
      </c>
      <c r="B13" s="185" t="s">
        <v>23</v>
      </c>
      <c r="C13" s="208">
        <v>9.330838211188297E-3</v>
      </c>
      <c r="D13" s="209">
        <v>1.2159368483765268E-2</v>
      </c>
      <c r="E13" s="209">
        <v>2.8733985297927215E-3</v>
      </c>
      <c r="F13" s="209">
        <v>3.7614259597806214E-3</v>
      </c>
      <c r="G13" s="209">
        <v>1.7361486035012694E-3</v>
      </c>
      <c r="H13" s="209">
        <v>6.0936236677692022E-3</v>
      </c>
      <c r="I13" s="209">
        <v>0.23979546775130736</v>
      </c>
      <c r="J13" s="209">
        <v>1.1297858230354654E-3</v>
      </c>
      <c r="K13" s="209">
        <v>1.9406730047217241E-2</v>
      </c>
      <c r="L13" s="209">
        <v>1.6196534826741337E-2</v>
      </c>
      <c r="M13" s="209">
        <v>6.1115151765605315E-3</v>
      </c>
      <c r="N13" s="209">
        <v>3.8408465088619705E-3</v>
      </c>
      <c r="O13" s="209">
        <v>9.5870588235294127E-4</v>
      </c>
      <c r="P13" s="209">
        <v>1.4739455097281461E-3</v>
      </c>
      <c r="Q13" s="209">
        <v>1.1887593366076653E-3</v>
      </c>
      <c r="R13" s="209">
        <v>1.1283241575498536E-3</v>
      </c>
      <c r="S13" s="209">
        <v>3.6800719722990331E-4</v>
      </c>
      <c r="T13" s="209">
        <v>3.1291599724581136E-4</v>
      </c>
      <c r="U13" s="209">
        <v>1.7576723821843862E-3</v>
      </c>
      <c r="V13" s="209">
        <v>1.6166834965601928E-3</v>
      </c>
      <c r="W13" s="209">
        <v>1.4776629175105697E-2</v>
      </c>
      <c r="X13" s="209">
        <v>8.7704563490364762E-3</v>
      </c>
      <c r="Y13" s="209">
        <v>1.3135610944882881E-2</v>
      </c>
      <c r="Z13" s="209">
        <v>1.1772170955969333E-2</v>
      </c>
      <c r="AA13" s="209">
        <v>1.4116419623698159E-3</v>
      </c>
      <c r="AB13" s="209">
        <v>3.8045956574504118E-4</v>
      </c>
      <c r="AC13" s="209">
        <v>3.0502175206639911E-4</v>
      </c>
      <c r="AD13" s="209">
        <v>0.12123778522230125</v>
      </c>
      <c r="AE13" s="209">
        <v>7.9101414745460065E-4</v>
      </c>
      <c r="AF13" s="209">
        <v>7.6067316425929617E-3</v>
      </c>
      <c r="AG13" s="209">
        <v>3.1574695065887254E-3</v>
      </c>
      <c r="AH13" s="209">
        <v>2.0219094467252654E-3</v>
      </c>
      <c r="AI13" s="209">
        <v>3.019429332687824E-3</v>
      </c>
      <c r="AJ13" s="209">
        <v>2.00451364956095E-3</v>
      </c>
      <c r="AK13" s="209">
        <v>3.6930013297086831E-3</v>
      </c>
      <c r="AL13" s="209">
        <v>0</v>
      </c>
      <c r="AM13" s="209">
        <v>1.0087944538076292E-2</v>
      </c>
      <c r="AN13" s="210">
        <v>8.2177505093646887E-3</v>
      </c>
      <c r="AO13" s="86"/>
      <c r="AP13" s="86"/>
      <c r="AQ13" s="86"/>
      <c r="AR13" s="86"/>
      <c r="AS13" s="86"/>
      <c r="AT13" s="86"/>
      <c r="AU13" s="86"/>
      <c r="AV13" s="86"/>
      <c r="AW13" s="86"/>
      <c r="AX13" s="86"/>
      <c r="AY13" s="86"/>
      <c r="AZ13" s="86"/>
      <c r="BA13" s="86"/>
      <c r="BB13" s="86"/>
      <c r="BC13" s="86"/>
      <c r="BD13" s="86"/>
      <c r="BE13" s="86"/>
      <c r="BF13" s="86"/>
      <c r="BG13" s="86"/>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c r="CN13" s="86"/>
      <c r="CO13" s="86"/>
      <c r="CP13" s="86"/>
      <c r="CQ13" s="86"/>
      <c r="CR13" s="86"/>
      <c r="CS13" s="86"/>
      <c r="CT13" s="86"/>
      <c r="CU13" s="86"/>
      <c r="CV13" s="86"/>
      <c r="CW13" s="86"/>
      <c r="CX13" s="86"/>
      <c r="CY13" s="86"/>
      <c r="CZ13" s="86"/>
      <c r="DA13" s="86"/>
      <c r="DB13" s="86"/>
      <c r="DC13" s="86"/>
      <c r="DD13" s="86"/>
      <c r="DE13" s="86"/>
      <c r="DF13" s="86"/>
      <c r="DG13" s="86"/>
      <c r="DH13" s="86"/>
      <c r="DI13" s="86"/>
      <c r="DJ13" s="86"/>
      <c r="DK13" s="86"/>
      <c r="DL13" s="86"/>
      <c r="DM13" s="86"/>
      <c r="DN13" s="86"/>
      <c r="DO13" s="86"/>
      <c r="DP13" s="86"/>
      <c r="DQ13" s="86"/>
      <c r="DR13" s="86"/>
      <c r="DS13" s="86"/>
      <c r="DT13" s="86"/>
      <c r="DU13" s="86"/>
      <c r="DV13" s="86"/>
      <c r="DW13" s="86"/>
      <c r="DX13" s="86"/>
      <c r="DY13" s="86"/>
      <c r="DZ13" s="86"/>
      <c r="EA13" s="86"/>
      <c r="EB13" s="86"/>
      <c r="EC13" s="86"/>
      <c r="ED13" s="86"/>
      <c r="EE13" s="86"/>
      <c r="EF13" s="86"/>
      <c r="EG13" s="86"/>
      <c r="EH13" s="86"/>
      <c r="EI13" s="86"/>
      <c r="EJ13" s="86"/>
      <c r="EK13" s="86"/>
      <c r="EL13" s="86"/>
      <c r="EM13" s="86"/>
      <c r="EN13" s="86"/>
      <c r="EO13" s="86"/>
      <c r="EP13" s="86"/>
      <c r="EQ13" s="86"/>
      <c r="ER13" s="86"/>
      <c r="ES13" s="86"/>
      <c r="ET13" s="86"/>
      <c r="EU13" s="86"/>
      <c r="EV13" s="86"/>
      <c r="EW13" s="86"/>
      <c r="EX13" s="86"/>
      <c r="EY13" s="86"/>
      <c r="EZ13" s="86"/>
      <c r="FA13" s="86"/>
      <c r="FB13" s="86"/>
      <c r="FC13" s="86"/>
      <c r="FD13" s="86"/>
      <c r="FE13" s="86"/>
      <c r="FF13" s="86"/>
      <c r="FG13" s="86"/>
      <c r="FH13" s="86"/>
      <c r="FI13" s="86"/>
      <c r="FJ13" s="86"/>
      <c r="FK13" s="86"/>
      <c r="FL13" s="86"/>
      <c r="FM13" s="86"/>
      <c r="FN13" s="86"/>
      <c r="FO13" s="86"/>
      <c r="FP13" s="86"/>
      <c r="FQ13" s="86"/>
      <c r="FR13" s="86"/>
      <c r="FS13" s="86"/>
      <c r="FT13" s="86"/>
      <c r="FU13" s="86"/>
      <c r="FV13" s="86"/>
      <c r="FW13" s="86"/>
      <c r="FX13" s="86"/>
      <c r="FY13" s="86"/>
      <c r="FZ13" s="86"/>
      <c r="GA13" s="86"/>
      <c r="GB13" s="86"/>
      <c r="GC13" s="86"/>
      <c r="GD13" s="86"/>
      <c r="GE13" s="86"/>
      <c r="GF13" s="86"/>
      <c r="GG13" s="86"/>
      <c r="GH13" s="86"/>
      <c r="GI13" s="86"/>
      <c r="GJ13" s="86"/>
      <c r="GK13" s="86"/>
      <c r="GL13" s="86"/>
      <c r="GM13" s="86"/>
      <c r="GN13" s="86"/>
      <c r="GO13" s="86"/>
      <c r="GP13" s="86"/>
      <c r="GQ13" s="86"/>
      <c r="GR13" s="86"/>
      <c r="GS13" s="86"/>
      <c r="GT13" s="86"/>
      <c r="GU13" s="86"/>
      <c r="GV13" s="86"/>
      <c r="GW13" s="86"/>
      <c r="GX13" s="86"/>
      <c r="GY13" s="86"/>
      <c r="GZ13" s="86"/>
      <c r="HA13" s="86"/>
      <c r="HB13" s="86"/>
      <c r="HC13" s="86"/>
      <c r="HD13" s="86"/>
      <c r="HE13" s="86"/>
      <c r="HF13" s="86"/>
      <c r="HG13" s="86"/>
      <c r="HH13" s="86"/>
      <c r="HI13" s="86"/>
      <c r="HJ13" s="86"/>
      <c r="HK13" s="86"/>
      <c r="HL13" s="86"/>
      <c r="HM13" s="86"/>
      <c r="HN13" s="86"/>
      <c r="HO13" s="86"/>
      <c r="HP13" s="86"/>
      <c r="HQ13" s="86"/>
      <c r="HR13" s="86"/>
      <c r="HS13" s="86"/>
      <c r="HT13" s="86"/>
      <c r="HU13" s="86"/>
      <c r="HV13" s="86"/>
      <c r="HW13" s="86"/>
      <c r="HX13" s="86"/>
      <c r="HY13" s="86"/>
      <c r="HZ13" s="86"/>
      <c r="IA13" s="86"/>
      <c r="IB13" s="86"/>
      <c r="IC13" s="86"/>
      <c r="ID13" s="86"/>
      <c r="IE13" s="86"/>
      <c r="IF13" s="86"/>
      <c r="IG13" s="86"/>
      <c r="IH13" s="86"/>
      <c r="II13" s="86"/>
      <c r="IJ13" s="86"/>
      <c r="IK13" s="86"/>
      <c r="IL13" s="86"/>
      <c r="IM13" s="86"/>
      <c r="IN13" s="86"/>
      <c r="IO13" s="86"/>
      <c r="IP13" s="86"/>
      <c r="IQ13" s="86"/>
      <c r="IR13" s="86"/>
      <c r="IS13" s="86"/>
      <c r="IT13" s="86"/>
      <c r="IU13" s="86"/>
      <c r="IV13" s="86"/>
    </row>
    <row r="14" spans="1:256" ht="18.75" customHeight="1">
      <c r="A14" s="184" t="s">
        <v>7</v>
      </c>
      <c r="B14" s="185" t="s">
        <v>226</v>
      </c>
      <c r="C14" s="208">
        <v>1.1960931634848704E-2</v>
      </c>
      <c r="D14" s="209">
        <v>2.0357462019660408E-3</v>
      </c>
      <c r="E14" s="209">
        <v>2.6584123325428814E-2</v>
      </c>
      <c r="F14" s="209">
        <v>8.4201096892138946E-3</v>
      </c>
      <c r="G14" s="209">
        <v>2.0543231324335158E-2</v>
      </c>
      <c r="H14" s="209">
        <v>3.5745261721005936E-2</v>
      </c>
      <c r="I14" s="209">
        <v>7.6118535735037775E-4</v>
      </c>
      <c r="J14" s="209">
        <v>0.20124440272368091</v>
      </c>
      <c r="K14" s="209">
        <v>1.209276723556438E-2</v>
      </c>
      <c r="L14" s="209">
        <v>5.7122856142807147E-4</v>
      </c>
      <c r="M14" s="209">
        <v>1.4057978800338865E-2</v>
      </c>
      <c r="N14" s="209">
        <v>6.960208395278787E-3</v>
      </c>
      <c r="O14" s="209">
        <v>1.5749132352941175E-2</v>
      </c>
      <c r="P14" s="209">
        <v>1.1788207423653694E-2</v>
      </c>
      <c r="Q14" s="209">
        <v>6.2021659569257558E-2</v>
      </c>
      <c r="R14" s="209">
        <v>1.7469767090781286E-2</v>
      </c>
      <c r="S14" s="209">
        <v>8.3101748048134937E-3</v>
      </c>
      <c r="T14" s="209">
        <v>2.3682106380537065E-2</v>
      </c>
      <c r="U14" s="209">
        <v>5.4083181700038369E-2</v>
      </c>
      <c r="V14" s="209">
        <v>4.356187709930525E-2</v>
      </c>
      <c r="W14" s="209">
        <v>1.2656349646540378E-2</v>
      </c>
      <c r="X14" s="209">
        <v>0</v>
      </c>
      <c r="Y14" s="209">
        <v>4.5290135467331238E-2</v>
      </c>
      <c r="Z14" s="209">
        <v>2.0318322566293647E-2</v>
      </c>
      <c r="AA14" s="209">
        <v>5.7608356899320661E-3</v>
      </c>
      <c r="AB14" s="209">
        <v>2.4669762504515051E-3</v>
      </c>
      <c r="AC14" s="209">
        <v>6.4719265684589646E-4</v>
      </c>
      <c r="AD14" s="209">
        <v>5.0446139044373487E-3</v>
      </c>
      <c r="AE14" s="209">
        <v>2.3902159591033018E-3</v>
      </c>
      <c r="AF14" s="209">
        <v>1.6676755566904192E-3</v>
      </c>
      <c r="AG14" s="209">
        <v>4.2746377935464763E-3</v>
      </c>
      <c r="AH14" s="209">
        <v>2.1791382368379487E-3</v>
      </c>
      <c r="AI14" s="209">
        <v>6.7298161344963225E-3</v>
      </c>
      <c r="AJ14" s="209">
        <v>1.5167192207145876E-2</v>
      </c>
      <c r="AK14" s="209">
        <v>2.806613866452032E-3</v>
      </c>
      <c r="AL14" s="209">
        <v>4.610194523820093E-2</v>
      </c>
      <c r="AM14" s="209">
        <v>2.3272674802715027E-3</v>
      </c>
      <c r="AN14" s="210">
        <v>1.412042833608625E-2</v>
      </c>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86"/>
      <c r="BW14" s="86"/>
      <c r="BX14" s="86"/>
      <c r="BY14" s="86"/>
      <c r="BZ14" s="86"/>
      <c r="CA14" s="86"/>
      <c r="CB14" s="86"/>
      <c r="CC14" s="86"/>
      <c r="CD14" s="86"/>
      <c r="CE14" s="86"/>
      <c r="CF14" s="86"/>
      <c r="CG14" s="86"/>
      <c r="CH14" s="86"/>
      <c r="CI14" s="86"/>
      <c r="CJ14" s="86"/>
      <c r="CK14" s="86"/>
      <c r="CL14" s="86"/>
      <c r="CM14" s="86"/>
      <c r="CN14" s="86"/>
      <c r="CO14" s="86"/>
      <c r="CP14" s="86"/>
      <c r="CQ14" s="86"/>
      <c r="CR14" s="86"/>
      <c r="CS14" s="86"/>
      <c r="CT14" s="86"/>
      <c r="CU14" s="86"/>
      <c r="CV14" s="86"/>
      <c r="CW14" s="86"/>
      <c r="CX14" s="86"/>
      <c r="CY14" s="86"/>
      <c r="CZ14" s="86"/>
      <c r="DA14" s="86"/>
      <c r="DB14" s="86"/>
      <c r="DC14" s="86"/>
      <c r="DD14" s="86"/>
      <c r="DE14" s="86"/>
      <c r="DF14" s="86"/>
      <c r="DG14" s="86"/>
      <c r="DH14" s="86"/>
      <c r="DI14" s="86"/>
      <c r="DJ14" s="86"/>
      <c r="DK14" s="86"/>
      <c r="DL14" s="86"/>
      <c r="DM14" s="86"/>
      <c r="DN14" s="86"/>
      <c r="DO14" s="86"/>
      <c r="DP14" s="86"/>
      <c r="DQ14" s="86"/>
      <c r="DR14" s="86"/>
      <c r="DS14" s="86"/>
      <c r="DT14" s="86"/>
      <c r="DU14" s="86"/>
      <c r="DV14" s="86"/>
      <c r="DW14" s="86"/>
      <c r="DX14" s="86"/>
      <c r="DY14" s="86"/>
      <c r="DZ14" s="86"/>
      <c r="EA14" s="86"/>
      <c r="EB14" s="86"/>
      <c r="EC14" s="86"/>
      <c r="ED14" s="86"/>
      <c r="EE14" s="86"/>
      <c r="EF14" s="86"/>
      <c r="EG14" s="86"/>
      <c r="EH14" s="86"/>
      <c r="EI14" s="86"/>
      <c r="EJ14" s="86"/>
      <c r="EK14" s="86"/>
      <c r="EL14" s="86"/>
      <c r="EM14" s="86"/>
      <c r="EN14" s="86"/>
      <c r="EO14" s="86"/>
      <c r="EP14" s="86"/>
      <c r="EQ14" s="86"/>
      <c r="ER14" s="86"/>
      <c r="ES14" s="86"/>
      <c r="ET14" s="86"/>
      <c r="EU14" s="86"/>
      <c r="EV14" s="86"/>
      <c r="EW14" s="86"/>
      <c r="EX14" s="86"/>
      <c r="EY14" s="86"/>
      <c r="EZ14" s="86"/>
      <c r="FA14" s="86"/>
      <c r="FB14" s="86"/>
      <c r="FC14" s="86"/>
      <c r="FD14" s="86"/>
      <c r="FE14" s="86"/>
      <c r="FF14" s="86"/>
      <c r="FG14" s="86"/>
      <c r="FH14" s="86"/>
      <c r="FI14" s="86"/>
      <c r="FJ14" s="86"/>
      <c r="FK14" s="86"/>
      <c r="FL14" s="86"/>
      <c r="FM14" s="86"/>
      <c r="FN14" s="86"/>
      <c r="FO14" s="86"/>
      <c r="FP14" s="86"/>
      <c r="FQ14" s="86"/>
      <c r="FR14" s="86"/>
      <c r="FS14" s="86"/>
      <c r="FT14" s="86"/>
      <c r="FU14" s="86"/>
      <c r="FV14" s="86"/>
      <c r="FW14" s="86"/>
      <c r="FX14" s="86"/>
      <c r="FY14" s="86"/>
      <c r="FZ14" s="86"/>
      <c r="GA14" s="86"/>
      <c r="GB14" s="86"/>
      <c r="GC14" s="86"/>
      <c r="GD14" s="86"/>
      <c r="GE14" s="86"/>
      <c r="GF14" s="86"/>
      <c r="GG14" s="86"/>
      <c r="GH14" s="86"/>
      <c r="GI14" s="86"/>
      <c r="GJ14" s="86"/>
      <c r="GK14" s="86"/>
      <c r="GL14" s="86"/>
      <c r="GM14" s="86"/>
      <c r="GN14" s="86"/>
      <c r="GO14" s="86"/>
      <c r="GP14" s="86"/>
      <c r="GQ14" s="86"/>
      <c r="GR14" s="86"/>
      <c r="GS14" s="86"/>
      <c r="GT14" s="86"/>
      <c r="GU14" s="86"/>
      <c r="GV14" s="86"/>
      <c r="GW14" s="86"/>
      <c r="GX14" s="86"/>
      <c r="GY14" s="86"/>
      <c r="GZ14" s="86"/>
      <c r="HA14" s="86"/>
      <c r="HB14" s="86"/>
      <c r="HC14" s="86"/>
      <c r="HD14" s="86"/>
      <c r="HE14" s="86"/>
      <c r="HF14" s="86"/>
      <c r="HG14" s="86"/>
      <c r="HH14" s="86"/>
      <c r="HI14" s="86"/>
      <c r="HJ14" s="86"/>
      <c r="HK14" s="86"/>
      <c r="HL14" s="86"/>
      <c r="HM14" s="86"/>
      <c r="HN14" s="86"/>
      <c r="HO14" s="86"/>
      <c r="HP14" s="86"/>
      <c r="HQ14" s="86"/>
      <c r="HR14" s="86"/>
      <c r="HS14" s="86"/>
      <c r="HT14" s="86"/>
      <c r="HU14" s="86"/>
      <c r="HV14" s="86"/>
      <c r="HW14" s="86"/>
      <c r="HX14" s="86"/>
      <c r="HY14" s="86"/>
      <c r="HZ14" s="86"/>
      <c r="IA14" s="86"/>
      <c r="IB14" s="86"/>
      <c r="IC14" s="86"/>
      <c r="ID14" s="86"/>
      <c r="IE14" s="86"/>
      <c r="IF14" s="86"/>
      <c r="IG14" s="86"/>
      <c r="IH14" s="86"/>
      <c r="II14" s="86"/>
      <c r="IJ14" s="86"/>
      <c r="IK14" s="86"/>
      <c r="IL14" s="86"/>
      <c r="IM14" s="86"/>
      <c r="IN14" s="86"/>
      <c r="IO14" s="86"/>
      <c r="IP14" s="86"/>
      <c r="IQ14" s="86"/>
      <c r="IR14" s="86"/>
      <c r="IS14" s="86"/>
      <c r="IT14" s="86"/>
      <c r="IU14" s="86"/>
      <c r="IV14" s="86"/>
    </row>
    <row r="15" spans="1:256" ht="18.75" customHeight="1">
      <c r="A15" s="184" t="s">
        <v>8</v>
      </c>
      <c r="B15" s="185" t="s">
        <v>24</v>
      </c>
      <c r="C15" s="208">
        <v>3.2682471280138237E-3</v>
      </c>
      <c r="D15" s="209">
        <v>2.7256478999106345E-5</v>
      </c>
      <c r="E15" s="209">
        <v>3.5063167683729501E-3</v>
      </c>
      <c r="F15" s="209">
        <v>2.0553016453382083E-4</v>
      </c>
      <c r="G15" s="209">
        <v>1.3946010958171857E-3</v>
      </c>
      <c r="H15" s="209">
        <v>1.2214377592271747E-2</v>
      </c>
      <c r="I15" s="209">
        <v>2.6140325392213833E-2</v>
      </c>
      <c r="J15" s="209">
        <v>2.7687019549602564E-3</v>
      </c>
      <c r="K15" s="209">
        <v>9.050916981660366E-2</v>
      </c>
      <c r="L15" s="209">
        <v>8.1694084704235208E-3</v>
      </c>
      <c r="M15" s="209">
        <v>4.5835072421844328E-3</v>
      </c>
      <c r="N15" s="209">
        <v>5.4773441236926823E-3</v>
      </c>
      <c r="O15" s="209">
        <v>8.2169852941176465E-3</v>
      </c>
      <c r="P15" s="209">
        <v>2.590679748830883E-3</v>
      </c>
      <c r="Q15" s="209">
        <v>6.542604862518878E-3</v>
      </c>
      <c r="R15" s="209">
        <v>2.9114185431025938E-2</v>
      </c>
      <c r="S15" s="209">
        <v>3.2169595190688232E-3</v>
      </c>
      <c r="T15" s="209">
        <v>2.885665308698646E-3</v>
      </c>
      <c r="U15" s="209">
        <v>2.6673174828205975E-3</v>
      </c>
      <c r="V15" s="209">
        <v>4.8365547526419009E-3</v>
      </c>
      <c r="W15" s="209">
        <v>4.7438153455135683E-2</v>
      </c>
      <c r="X15" s="209">
        <v>1.2126925702140756E-4</v>
      </c>
      <c r="Y15" s="209">
        <v>5.9618515446587354E-3</v>
      </c>
      <c r="Z15" s="209">
        <v>5.0285649675575457E-4</v>
      </c>
      <c r="AA15" s="209">
        <v>2.0584506020395336E-4</v>
      </c>
      <c r="AB15" s="209">
        <v>1.1983581167017182E-5</v>
      </c>
      <c r="AC15" s="209">
        <v>8.1376968707895151E-5</v>
      </c>
      <c r="AD15" s="209">
        <v>2.7268246265914952E-5</v>
      </c>
      <c r="AE15" s="209">
        <v>8.5007269166181346E-6</v>
      </c>
      <c r="AF15" s="209">
        <v>2.1734353778374012E-4</v>
      </c>
      <c r="AG15" s="209">
        <v>2.2031574864030483E-3</v>
      </c>
      <c r="AH15" s="209">
        <v>6.9223141462508467E-4</v>
      </c>
      <c r="AI15" s="209">
        <v>3.878342543415309E-4</v>
      </c>
      <c r="AJ15" s="209">
        <v>1.6734125112769205E-3</v>
      </c>
      <c r="AK15" s="209">
        <v>1.0989219967983302E-3</v>
      </c>
      <c r="AL15" s="209">
        <v>5.3910742371422364E-3</v>
      </c>
      <c r="AM15" s="209">
        <v>3.1135957438357159E-3</v>
      </c>
      <c r="AN15" s="210">
        <v>7.1217673457596971E-3</v>
      </c>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86"/>
      <c r="BW15" s="86"/>
      <c r="BX15" s="86"/>
      <c r="BY15" s="86"/>
      <c r="BZ15" s="86"/>
      <c r="CA15" s="86"/>
      <c r="CB15" s="86"/>
      <c r="CC15" s="86"/>
      <c r="CD15" s="86"/>
      <c r="CE15" s="86"/>
      <c r="CF15" s="86"/>
      <c r="CG15" s="86"/>
      <c r="CH15" s="86"/>
      <c r="CI15" s="86"/>
      <c r="CJ15" s="86"/>
      <c r="CK15" s="86"/>
      <c r="CL15" s="86"/>
      <c r="CM15" s="86"/>
      <c r="CN15" s="86"/>
      <c r="CO15" s="86"/>
      <c r="CP15" s="86"/>
      <c r="CQ15" s="86"/>
      <c r="CR15" s="86"/>
      <c r="CS15" s="86"/>
      <c r="CT15" s="86"/>
      <c r="CU15" s="86"/>
      <c r="CV15" s="86"/>
      <c r="CW15" s="86"/>
      <c r="CX15" s="86"/>
      <c r="CY15" s="86"/>
      <c r="CZ15" s="86"/>
      <c r="DA15" s="86"/>
      <c r="DB15" s="86"/>
      <c r="DC15" s="86"/>
      <c r="DD15" s="86"/>
      <c r="DE15" s="86"/>
      <c r="DF15" s="86"/>
      <c r="DG15" s="86"/>
      <c r="DH15" s="86"/>
      <c r="DI15" s="86"/>
      <c r="DJ15" s="86"/>
      <c r="DK15" s="86"/>
      <c r="DL15" s="86"/>
      <c r="DM15" s="86"/>
      <c r="DN15" s="86"/>
      <c r="DO15" s="86"/>
      <c r="DP15" s="86"/>
      <c r="DQ15" s="86"/>
      <c r="DR15" s="86"/>
      <c r="DS15" s="86"/>
      <c r="DT15" s="86"/>
      <c r="DU15" s="86"/>
      <c r="DV15" s="86"/>
      <c r="DW15" s="86"/>
      <c r="DX15" s="86"/>
      <c r="DY15" s="86"/>
      <c r="DZ15" s="86"/>
      <c r="EA15" s="86"/>
      <c r="EB15" s="86"/>
      <c r="EC15" s="86"/>
      <c r="ED15" s="86"/>
      <c r="EE15" s="86"/>
      <c r="EF15" s="86"/>
      <c r="EG15" s="86"/>
      <c r="EH15" s="86"/>
      <c r="EI15" s="86"/>
      <c r="EJ15" s="86"/>
      <c r="EK15" s="86"/>
      <c r="EL15" s="86"/>
      <c r="EM15" s="86"/>
      <c r="EN15" s="86"/>
      <c r="EO15" s="86"/>
      <c r="EP15" s="86"/>
      <c r="EQ15" s="86"/>
      <c r="ER15" s="86"/>
      <c r="ES15" s="86"/>
      <c r="ET15" s="86"/>
      <c r="EU15" s="86"/>
      <c r="EV15" s="86"/>
      <c r="EW15" s="86"/>
      <c r="EX15" s="86"/>
      <c r="EY15" s="86"/>
      <c r="EZ15" s="86"/>
      <c r="FA15" s="86"/>
      <c r="FB15" s="86"/>
      <c r="FC15" s="86"/>
      <c r="FD15" s="86"/>
      <c r="FE15" s="86"/>
      <c r="FF15" s="86"/>
      <c r="FG15" s="86"/>
      <c r="FH15" s="86"/>
      <c r="FI15" s="86"/>
      <c r="FJ15" s="86"/>
      <c r="FK15" s="86"/>
      <c r="FL15" s="86"/>
      <c r="FM15" s="86"/>
      <c r="FN15" s="86"/>
      <c r="FO15" s="86"/>
      <c r="FP15" s="86"/>
      <c r="FQ15" s="86"/>
      <c r="FR15" s="86"/>
      <c r="FS15" s="86"/>
      <c r="FT15" s="86"/>
      <c r="FU15" s="86"/>
      <c r="FV15" s="86"/>
      <c r="FW15" s="86"/>
      <c r="FX15" s="86"/>
      <c r="FY15" s="86"/>
      <c r="FZ15" s="86"/>
      <c r="GA15" s="86"/>
      <c r="GB15" s="86"/>
      <c r="GC15" s="86"/>
      <c r="GD15" s="86"/>
      <c r="GE15" s="86"/>
      <c r="GF15" s="86"/>
      <c r="GG15" s="86"/>
      <c r="GH15" s="86"/>
      <c r="GI15" s="86"/>
      <c r="GJ15" s="86"/>
      <c r="GK15" s="86"/>
      <c r="GL15" s="86"/>
      <c r="GM15" s="86"/>
      <c r="GN15" s="86"/>
      <c r="GO15" s="86"/>
      <c r="GP15" s="86"/>
      <c r="GQ15" s="86"/>
      <c r="GR15" s="86"/>
      <c r="GS15" s="86"/>
      <c r="GT15" s="86"/>
      <c r="GU15" s="86"/>
      <c r="GV15" s="86"/>
      <c r="GW15" s="86"/>
      <c r="GX15" s="86"/>
      <c r="GY15" s="86"/>
      <c r="GZ15" s="86"/>
      <c r="HA15" s="86"/>
      <c r="HB15" s="86"/>
      <c r="HC15" s="86"/>
      <c r="HD15" s="86"/>
      <c r="HE15" s="86"/>
      <c r="HF15" s="86"/>
      <c r="HG15" s="86"/>
      <c r="HH15" s="86"/>
      <c r="HI15" s="86"/>
      <c r="HJ15" s="86"/>
      <c r="HK15" s="86"/>
      <c r="HL15" s="86"/>
      <c r="HM15" s="86"/>
      <c r="HN15" s="86"/>
      <c r="HO15" s="86"/>
      <c r="HP15" s="86"/>
      <c r="HQ15" s="86"/>
      <c r="HR15" s="86"/>
      <c r="HS15" s="86"/>
      <c r="HT15" s="86"/>
      <c r="HU15" s="86"/>
      <c r="HV15" s="86"/>
      <c r="HW15" s="86"/>
      <c r="HX15" s="86"/>
      <c r="HY15" s="86"/>
      <c r="HZ15" s="86"/>
      <c r="IA15" s="86"/>
      <c r="IB15" s="86"/>
      <c r="IC15" s="86"/>
      <c r="ID15" s="86"/>
      <c r="IE15" s="86"/>
      <c r="IF15" s="86"/>
      <c r="IG15" s="86"/>
      <c r="IH15" s="86"/>
      <c r="II15" s="86"/>
      <c r="IJ15" s="86"/>
      <c r="IK15" s="86"/>
      <c r="IL15" s="86"/>
      <c r="IM15" s="86"/>
      <c r="IN15" s="86"/>
      <c r="IO15" s="86"/>
      <c r="IP15" s="86"/>
      <c r="IQ15" s="86"/>
      <c r="IR15" s="86"/>
      <c r="IS15" s="86"/>
      <c r="IT15" s="86"/>
      <c r="IU15" s="86"/>
      <c r="IV15" s="86"/>
    </row>
    <row r="16" spans="1:256" ht="18.75" customHeight="1">
      <c r="A16" s="184" t="s">
        <v>9</v>
      </c>
      <c r="B16" s="185" t="s">
        <v>25</v>
      </c>
      <c r="C16" s="208">
        <v>2.4158889651447988E-5</v>
      </c>
      <c r="D16" s="209">
        <v>1.3644623175454273E-3</v>
      </c>
      <c r="E16" s="209">
        <v>0</v>
      </c>
      <c r="F16" s="209">
        <v>9.6252285191956123E-5</v>
      </c>
      <c r="G16" s="209">
        <v>7.3515969530936788E-3</v>
      </c>
      <c r="H16" s="209">
        <v>6.1295742111618624E-6</v>
      </c>
      <c r="I16" s="209">
        <v>0</v>
      </c>
      <c r="J16" s="209">
        <v>2.2322040705765873E-3</v>
      </c>
      <c r="K16" s="209">
        <v>3.4157153220571949E-3</v>
      </c>
      <c r="L16" s="209">
        <v>0.31578403920196013</v>
      </c>
      <c r="M16" s="209">
        <v>2.1654028142240223E-3</v>
      </c>
      <c r="N16" s="209">
        <v>0.18342237534420125</v>
      </c>
      <c r="O16" s="209">
        <v>9.9527808823529407E-2</v>
      </c>
      <c r="P16" s="209">
        <v>5.3397122064465334E-2</v>
      </c>
      <c r="Q16" s="209">
        <v>1.8215221561611407E-2</v>
      </c>
      <c r="R16" s="209">
        <v>5.8136443192700893E-3</v>
      </c>
      <c r="S16" s="209">
        <v>1.472571022083361E-2</v>
      </c>
      <c r="T16" s="209">
        <v>7.021179997704843E-3</v>
      </c>
      <c r="U16" s="209">
        <v>4.8489654333672E-2</v>
      </c>
      <c r="V16" s="209">
        <v>3.8863908926189974E-3</v>
      </c>
      <c r="W16" s="209">
        <v>1.8997452040187428E-2</v>
      </c>
      <c r="X16" s="209">
        <v>0</v>
      </c>
      <c r="Y16" s="209">
        <v>3.1789292018031382E-5</v>
      </c>
      <c r="Z16" s="209">
        <v>0</v>
      </c>
      <c r="AA16" s="209">
        <v>0</v>
      </c>
      <c r="AB16" s="209">
        <v>0</v>
      </c>
      <c r="AC16" s="209">
        <v>0</v>
      </c>
      <c r="AD16" s="209">
        <v>4.3710388831983028E-4</v>
      </c>
      <c r="AE16" s="209">
        <v>0</v>
      </c>
      <c r="AF16" s="209">
        <v>2.4664847986308732E-5</v>
      </c>
      <c r="AG16" s="209">
        <v>0</v>
      </c>
      <c r="AH16" s="209">
        <v>2.5731975218640088E-6</v>
      </c>
      <c r="AI16" s="209">
        <v>4.9759322330914148E-6</v>
      </c>
      <c r="AJ16" s="209">
        <v>2.0865888178668809E-4</v>
      </c>
      <c r="AK16" s="209">
        <v>2.9768645987692222E-5</v>
      </c>
      <c r="AL16" s="209">
        <v>2.4297932281348198E-5</v>
      </c>
      <c r="AM16" s="209">
        <v>2.8302942740552365E-3</v>
      </c>
      <c r="AN16" s="210">
        <v>1.1290078058547507E-2</v>
      </c>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c r="DN16" s="86"/>
      <c r="DO16" s="86"/>
      <c r="DP16" s="86"/>
      <c r="DQ16" s="86"/>
      <c r="DR16" s="86"/>
      <c r="DS16" s="86"/>
      <c r="DT16" s="86"/>
      <c r="DU16" s="86"/>
      <c r="DV16" s="86"/>
      <c r="DW16" s="86"/>
      <c r="DX16" s="86"/>
      <c r="DY16" s="86"/>
      <c r="DZ16" s="86"/>
      <c r="EA16" s="86"/>
      <c r="EB16" s="86"/>
      <c r="EC16" s="86"/>
      <c r="ED16" s="86"/>
      <c r="EE16" s="86"/>
      <c r="EF16" s="86"/>
      <c r="EG16" s="86"/>
      <c r="EH16" s="86"/>
      <c r="EI16" s="86"/>
      <c r="EJ16" s="86"/>
      <c r="EK16" s="86"/>
      <c r="EL16" s="86"/>
      <c r="EM16" s="86"/>
      <c r="EN16" s="86"/>
      <c r="EO16" s="86"/>
      <c r="EP16" s="86"/>
      <c r="EQ16" s="86"/>
      <c r="ER16" s="86"/>
      <c r="ES16" s="86"/>
      <c r="ET16" s="86"/>
      <c r="EU16" s="86"/>
      <c r="EV16" s="86"/>
      <c r="EW16" s="86"/>
      <c r="EX16" s="86"/>
      <c r="EY16" s="86"/>
      <c r="EZ16" s="86"/>
      <c r="FA16" s="86"/>
      <c r="FB16" s="86"/>
      <c r="FC16" s="86"/>
      <c r="FD16" s="86"/>
      <c r="FE16" s="86"/>
      <c r="FF16" s="86"/>
      <c r="FG16" s="86"/>
      <c r="FH16" s="86"/>
      <c r="FI16" s="86"/>
      <c r="FJ16" s="86"/>
      <c r="FK16" s="86"/>
      <c r="FL16" s="86"/>
      <c r="FM16" s="86"/>
      <c r="FN16" s="86"/>
      <c r="FO16" s="86"/>
      <c r="FP16" s="86"/>
      <c r="FQ16" s="86"/>
      <c r="FR16" s="86"/>
      <c r="FS16" s="86"/>
      <c r="FT16" s="86"/>
      <c r="FU16" s="86"/>
      <c r="FV16" s="86"/>
      <c r="FW16" s="86"/>
      <c r="FX16" s="86"/>
      <c r="FY16" s="86"/>
      <c r="FZ16" s="86"/>
      <c r="GA16" s="86"/>
      <c r="GB16" s="86"/>
      <c r="GC16" s="86"/>
      <c r="GD16" s="86"/>
      <c r="GE16" s="86"/>
      <c r="GF16" s="86"/>
      <c r="GG16" s="86"/>
      <c r="GH16" s="86"/>
      <c r="GI16" s="86"/>
      <c r="GJ16" s="86"/>
      <c r="GK16" s="86"/>
      <c r="GL16" s="86"/>
      <c r="GM16" s="86"/>
      <c r="GN16" s="86"/>
      <c r="GO16" s="86"/>
      <c r="GP16" s="86"/>
      <c r="GQ16" s="86"/>
      <c r="GR16" s="86"/>
      <c r="GS16" s="86"/>
      <c r="GT16" s="86"/>
      <c r="GU16" s="86"/>
      <c r="GV16" s="86"/>
      <c r="GW16" s="86"/>
      <c r="GX16" s="86"/>
      <c r="GY16" s="86"/>
      <c r="GZ16" s="86"/>
      <c r="HA16" s="86"/>
      <c r="HB16" s="86"/>
      <c r="HC16" s="86"/>
      <c r="HD16" s="86"/>
      <c r="HE16" s="86"/>
      <c r="HF16" s="86"/>
      <c r="HG16" s="86"/>
      <c r="HH16" s="86"/>
      <c r="HI16" s="86"/>
      <c r="HJ16" s="86"/>
      <c r="HK16" s="86"/>
      <c r="HL16" s="86"/>
      <c r="HM16" s="86"/>
      <c r="HN16" s="86"/>
      <c r="HO16" s="86"/>
      <c r="HP16" s="86"/>
      <c r="HQ16" s="86"/>
      <c r="HR16" s="86"/>
      <c r="HS16" s="86"/>
      <c r="HT16" s="86"/>
      <c r="HU16" s="86"/>
      <c r="HV16" s="86"/>
      <c r="HW16" s="86"/>
      <c r="HX16" s="86"/>
      <c r="HY16" s="86"/>
      <c r="HZ16" s="86"/>
      <c r="IA16" s="86"/>
      <c r="IB16" s="86"/>
      <c r="IC16" s="86"/>
      <c r="ID16" s="86"/>
      <c r="IE16" s="86"/>
      <c r="IF16" s="86"/>
      <c r="IG16" s="86"/>
      <c r="IH16" s="86"/>
      <c r="II16" s="86"/>
      <c r="IJ16" s="86"/>
      <c r="IK16" s="86"/>
      <c r="IL16" s="86"/>
      <c r="IM16" s="86"/>
      <c r="IN16" s="86"/>
      <c r="IO16" s="86"/>
      <c r="IP16" s="86"/>
      <c r="IQ16" s="86"/>
      <c r="IR16" s="86"/>
      <c r="IS16" s="86"/>
      <c r="IT16" s="86"/>
      <c r="IU16" s="86"/>
      <c r="IV16" s="86"/>
    </row>
    <row r="17" spans="1:256" ht="18.75" customHeight="1">
      <c r="A17" s="184" t="s">
        <v>10</v>
      </c>
      <c r="B17" s="185" t="s">
        <v>26</v>
      </c>
      <c r="C17" s="208">
        <v>0</v>
      </c>
      <c r="D17" s="209">
        <v>1.3702710753649092E-5</v>
      </c>
      <c r="E17" s="209">
        <v>1.6167585703466283E-3</v>
      </c>
      <c r="F17" s="209">
        <v>1.2157221206581353E-5</v>
      </c>
      <c r="G17" s="209">
        <v>2.105599358546038E-3</v>
      </c>
      <c r="H17" s="209">
        <v>8.449348978841812E-3</v>
      </c>
      <c r="I17" s="209">
        <v>0</v>
      </c>
      <c r="J17" s="209">
        <v>2.2604589906688711E-3</v>
      </c>
      <c r="K17" s="209">
        <v>1.1267992821961743E-2</v>
      </c>
      <c r="L17" s="209">
        <v>1.8736436821841088E-3</v>
      </c>
      <c r="M17" s="209">
        <v>0.52307066553712001</v>
      </c>
      <c r="N17" s="209">
        <v>6.9563274856825216E-2</v>
      </c>
      <c r="O17" s="209">
        <v>2.5069294117647058E-2</v>
      </c>
      <c r="P17" s="209">
        <v>2.4145007460207833E-2</v>
      </c>
      <c r="Q17" s="209">
        <v>5.1094107563162405E-2</v>
      </c>
      <c r="R17" s="209">
        <v>3.322258233437593E-2</v>
      </c>
      <c r="S17" s="209">
        <v>3.4166530091325316E-2</v>
      </c>
      <c r="T17" s="209">
        <v>3.1605799575395908E-2</v>
      </c>
      <c r="U17" s="209">
        <v>3.4543801250969036E-2</v>
      </c>
      <c r="V17" s="209">
        <v>3.2623563775852314E-2</v>
      </c>
      <c r="W17" s="209">
        <v>1.6538098493770245E-2</v>
      </c>
      <c r="X17" s="209">
        <v>7.3798593268579484E-4</v>
      </c>
      <c r="Y17" s="209">
        <v>2.6855970873613968E-4</v>
      </c>
      <c r="Z17" s="209">
        <v>4.3998099970319716E-6</v>
      </c>
      <c r="AA17" s="209">
        <v>1.2642198385726267E-5</v>
      </c>
      <c r="AB17" s="209">
        <v>0</v>
      </c>
      <c r="AC17" s="209">
        <v>0</v>
      </c>
      <c r="AD17" s="209">
        <v>7.0317033396931274E-6</v>
      </c>
      <c r="AE17" s="209">
        <v>5.4802035645108814E-5</v>
      </c>
      <c r="AF17" s="209">
        <v>1.5676491805033822E-4</v>
      </c>
      <c r="AG17" s="209">
        <v>9.7620573530239363E-5</v>
      </c>
      <c r="AH17" s="209">
        <v>1.6198530674400786E-3</v>
      </c>
      <c r="AI17" s="209">
        <v>1.9687384052666034E-4</v>
      </c>
      <c r="AJ17" s="209">
        <v>3.6461785809715027E-4</v>
      </c>
      <c r="AK17" s="209">
        <v>3.8608935183394826E-4</v>
      </c>
      <c r="AL17" s="209">
        <v>9.655479303646424E-4</v>
      </c>
      <c r="AM17" s="209">
        <v>2.465285741831409E-3</v>
      </c>
      <c r="AN17" s="210">
        <v>1.3178380942743409E-2</v>
      </c>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c r="BV17" s="86"/>
      <c r="BW17" s="86"/>
      <c r="BX17" s="86"/>
      <c r="BY17" s="86"/>
      <c r="BZ17" s="86"/>
      <c r="CA17" s="86"/>
      <c r="CB17" s="86"/>
      <c r="CC17" s="86"/>
      <c r="CD17" s="86"/>
      <c r="CE17" s="86"/>
      <c r="CF17" s="86"/>
      <c r="CG17" s="86"/>
      <c r="CH17" s="86"/>
      <c r="CI17" s="86"/>
      <c r="CJ17" s="86"/>
      <c r="CK17" s="86"/>
      <c r="CL17" s="86"/>
      <c r="CM17" s="86"/>
      <c r="CN17" s="86"/>
      <c r="CO17" s="86"/>
      <c r="CP17" s="86"/>
      <c r="CQ17" s="86"/>
      <c r="CR17" s="86"/>
      <c r="CS17" s="86"/>
      <c r="CT17" s="86"/>
      <c r="CU17" s="86"/>
      <c r="CV17" s="86"/>
      <c r="CW17" s="86"/>
      <c r="CX17" s="86"/>
      <c r="CY17" s="86"/>
      <c r="CZ17" s="86"/>
      <c r="DA17" s="86"/>
      <c r="DB17" s="86"/>
      <c r="DC17" s="86"/>
      <c r="DD17" s="86"/>
      <c r="DE17" s="86"/>
      <c r="DF17" s="86"/>
      <c r="DG17" s="86"/>
      <c r="DH17" s="86"/>
      <c r="DI17" s="86"/>
      <c r="DJ17" s="86"/>
      <c r="DK17" s="86"/>
      <c r="DL17" s="86"/>
      <c r="DM17" s="86"/>
      <c r="DN17" s="86"/>
      <c r="DO17" s="86"/>
      <c r="DP17" s="86"/>
      <c r="DQ17" s="86"/>
      <c r="DR17" s="86"/>
      <c r="DS17" s="86"/>
      <c r="DT17" s="86"/>
      <c r="DU17" s="86"/>
      <c r="DV17" s="86"/>
      <c r="DW17" s="86"/>
      <c r="DX17" s="86"/>
      <c r="DY17" s="86"/>
      <c r="DZ17" s="86"/>
      <c r="EA17" s="86"/>
      <c r="EB17" s="86"/>
      <c r="EC17" s="86"/>
      <c r="ED17" s="86"/>
      <c r="EE17" s="86"/>
      <c r="EF17" s="86"/>
      <c r="EG17" s="86"/>
      <c r="EH17" s="86"/>
      <c r="EI17" s="86"/>
      <c r="EJ17" s="86"/>
      <c r="EK17" s="86"/>
      <c r="EL17" s="86"/>
      <c r="EM17" s="86"/>
      <c r="EN17" s="86"/>
      <c r="EO17" s="86"/>
      <c r="EP17" s="86"/>
      <c r="EQ17" s="86"/>
      <c r="ER17" s="86"/>
      <c r="ES17" s="86"/>
      <c r="ET17" s="86"/>
      <c r="EU17" s="86"/>
      <c r="EV17" s="86"/>
      <c r="EW17" s="86"/>
      <c r="EX17" s="86"/>
      <c r="EY17" s="86"/>
      <c r="EZ17" s="86"/>
      <c r="FA17" s="86"/>
      <c r="FB17" s="86"/>
      <c r="FC17" s="86"/>
      <c r="FD17" s="86"/>
      <c r="FE17" s="86"/>
      <c r="FF17" s="86"/>
      <c r="FG17" s="86"/>
      <c r="FH17" s="86"/>
      <c r="FI17" s="86"/>
      <c r="FJ17" s="86"/>
      <c r="FK17" s="86"/>
      <c r="FL17" s="86"/>
      <c r="FM17" s="86"/>
      <c r="FN17" s="86"/>
      <c r="FO17" s="86"/>
      <c r="FP17" s="86"/>
      <c r="FQ17" s="86"/>
      <c r="FR17" s="86"/>
      <c r="FS17" s="86"/>
      <c r="FT17" s="86"/>
      <c r="FU17" s="86"/>
      <c r="FV17" s="86"/>
      <c r="FW17" s="86"/>
      <c r="FX17" s="86"/>
      <c r="FY17" s="86"/>
      <c r="FZ17" s="86"/>
      <c r="GA17" s="86"/>
      <c r="GB17" s="86"/>
      <c r="GC17" s="86"/>
      <c r="GD17" s="86"/>
      <c r="GE17" s="86"/>
      <c r="GF17" s="86"/>
      <c r="GG17" s="86"/>
      <c r="GH17" s="86"/>
      <c r="GI17" s="86"/>
      <c r="GJ17" s="86"/>
      <c r="GK17" s="86"/>
      <c r="GL17" s="86"/>
      <c r="GM17" s="86"/>
      <c r="GN17" s="86"/>
      <c r="GO17" s="86"/>
      <c r="GP17" s="86"/>
      <c r="GQ17" s="86"/>
      <c r="GR17" s="86"/>
      <c r="GS17" s="86"/>
      <c r="GT17" s="86"/>
      <c r="GU17" s="86"/>
      <c r="GV17" s="86"/>
      <c r="GW17" s="86"/>
      <c r="GX17" s="86"/>
      <c r="GY17" s="86"/>
      <c r="GZ17" s="86"/>
      <c r="HA17" s="86"/>
      <c r="HB17" s="86"/>
      <c r="HC17" s="86"/>
      <c r="HD17" s="86"/>
      <c r="HE17" s="86"/>
      <c r="HF17" s="86"/>
      <c r="HG17" s="86"/>
      <c r="HH17" s="86"/>
      <c r="HI17" s="86"/>
      <c r="HJ17" s="86"/>
      <c r="HK17" s="86"/>
      <c r="HL17" s="86"/>
      <c r="HM17" s="86"/>
      <c r="HN17" s="86"/>
      <c r="HO17" s="86"/>
      <c r="HP17" s="86"/>
      <c r="HQ17" s="86"/>
      <c r="HR17" s="86"/>
      <c r="HS17" s="86"/>
      <c r="HT17" s="86"/>
      <c r="HU17" s="86"/>
      <c r="HV17" s="86"/>
      <c r="HW17" s="86"/>
      <c r="HX17" s="86"/>
      <c r="HY17" s="86"/>
      <c r="HZ17" s="86"/>
      <c r="IA17" s="86"/>
      <c r="IB17" s="86"/>
      <c r="IC17" s="86"/>
      <c r="ID17" s="86"/>
      <c r="IE17" s="86"/>
      <c r="IF17" s="86"/>
      <c r="IG17" s="86"/>
      <c r="IH17" s="86"/>
      <c r="II17" s="86"/>
      <c r="IJ17" s="86"/>
      <c r="IK17" s="86"/>
      <c r="IL17" s="86"/>
      <c r="IM17" s="86"/>
      <c r="IN17" s="86"/>
      <c r="IO17" s="86"/>
      <c r="IP17" s="86"/>
      <c r="IQ17" s="86"/>
      <c r="IR17" s="86"/>
      <c r="IS17" s="86"/>
      <c r="IT17" s="86"/>
      <c r="IU17" s="86"/>
      <c r="IV17" s="86"/>
    </row>
    <row r="18" spans="1:256" ht="18.75" customHeight="1">
      <c r="A18" s="184" t="s">
        <v>11</v>
      </c>
      <c r="B18" s="185" t="s">
        <v>27</v>
      </c>
      <c r="C18" s="208">
        <v>1.9882934472620693E-3</v>
      </c>
      <c r="D18" s="209">
        <v>5.3293118856121537E-3</v>
      </c>
      <c r="E18" s="209">
        <v>2.1939175714316771E-2</v>
      </c>
      <c r="F18" s="209">
        <v>5.5795246800731271E-4</v>
      </c>
      <c r="G18" s="209">
        <v>1.2054764132032608E-2</v>
      </c>
      <c r="H18" s="209">
        <v>1.8126581613902452E-2</v>
      </c>
      <c r="I18" s="209">
        <v>1.3451481696687972E-4</v>
      </c>
      <c r="J18" s="209">
        <v>8.1733497725595683E-3</v>
      </c>
      <c r="K18" s="209">
        <v>6.2953050029908499E-3</v>
      </c>
      <c r="L18" s="209">
        <v>1.0004550227511375E-2</v>
      </c>
      <c r="M18" s="209">
        <v>5.5347645515217885E-3</v>
      </c>
      <c r="N18" s="209">
        <v>8.2043760422995882E-2</v>
      </c>
      <c r="O18" s="209">
        <v>2.5470191176470588E-2</v>
      </c>
      <c r="P18" s="209">
        <v>2.882073006349524E-2</v>
      </c>
      <c r="Q18" s="209">
        <v>2.6390579720003811E-2</v>
      </c>
      <c r="R18" s="209">
        <v>1.670548329724349E-2</v>
      </c>
      <c r="S18" s="209">
        <v>2.2662588003919421E-2</v>
      </c>
      <c r="T18" s="209">
        <v>1.7858654177186139E-2</v>
      </c>
      <c r="U18" s="209">
        <v>9.935531271120521E-3</v>
      </c>
      <c r="V18" s="209">
        <v>1.3157445537227339E-2</v>
      </c>
      <c r="W18" s="209">
        <v>7.4221942403816465E-2</v>
      </c>
      <c r="X18" s="209">
        <v>1.0635679618118809E-3</v>
      </c>
      <c r="Y18" s="209">
        <v>8.8495299353274592E-4</v>
      </c>
      <c r="Z18" s="209">
        <v>1.5387045017553153E-4</v>
      </c>
      <c r="AA18" s="209">
        <v>2.6265072409618027E-3</v>
      </c>
      <c r="AB18" s="209">
        <v>1.1241942928717751E-4</v>
      </c>
      <c r="AC18" s="209">
        <v>3.3478082128974749E-4</v>
      </c>
      <c r="AD18" s="209">
        <v>1.6040908134618628E-3</v>
      </c>
      <c r="AE18" s="209">
        <v>4.2136976723313656E-4</v>
      </c>
      <c r="AF18" s="209">
        <v>3.1061325521835803E-3</v>
      </c>
      <c r="AG18" s="209">
        <v>2.0634672893329363E-4</v>
      </c>
      <c r="AH18" s="209">
        <v>3.544247043015916E-4</v>
      </c>
      <c r="AI18" s="209">
        <v>2.068377241528265E-3</v>
      </c>
      <c r="AJ18" s="209">
        <v>1.1825663833412827E-3</v>
      </c>
      <c r="AK18" s="209">
        <v>2.3482170897100776E-3</v>
      </c>
      <c r="AL18" s="209">
        <v>3.8931735509694146E-4</v>
      </c>
      <c r="AM18" s="209">
        <v>3.4294951236325663E-3</v>
      </c>
      <c r="AN18" s="210">
        <v>1.4162530411857478E-2</v>
      </c>
      <c r="AO18" s="86"/>
      <c r="AP18" s="86"/>
      <c r="AQ18" s="86"/>
      <c r="AR18" s="86"/>
      <c r="AS18" s="86"/>
      <c r="AT18" s="86"/>
      <c r="AU18" s="86"/>
      <c r="AV18" s="86"/>
      <c r="AW18" s="86"/>
      <c r="AX18" s="86"/>
      <c r="AY18" s="86"/>
      <c r="AZ18" s="86"/>
      <c r="BA18" s="86"/>
      <c r="BB18" s="86"/>
      <c r="BC18" s="86"/>
      <c r="BD18" s="86"/>
      <c r="BE18" s="86"/>
      <c r="BF18" s="86"/>
      <c r="BG18" s="86"/>
      <c r="BH18" s="86"/>
      <c r="BI18" s="86"/>
      <c r="BJ18" s="86"/>
      <c r="BK18" s="86"/>
      <c r="BL18" s="86"/>
      <c r="BM18" s="86"/>
      <c r="BN18" s="86"/>
      <c r="BO18" s="86"/>
      <c r="BP18" s="86"/>
      <c r="BQ18" s="86"/>
      <c r="BR18" s="86"/>
      <c r="BS18" s="86"/>
      <c r="BT18" s="86"/>
      <c r="BU18" s="86"/>
      <c r="BV18" s="86"/>
      <c r="BW18" s="86"/>
      <c r="BX18" s="86"/>
      <c r="BY18" s="86"/>
      <c r="BZ18" s="86"/>
      <c r="CA18" s="86"/>
      <c r="CB18" s="86"/>
      <c r="CC18" s="86"/>
      <c r="CD18" s="86"/>
      <c r="CE18" s="86"/>
      <c r="CF18" s="86"/>
      <c r="CG18" s="86"/>
      <c r="CH18" s="86"/>
      <c r="CI18" s="86"/>
      <c r="CJ18" s="86"/>
      <c r="CK18" s="86"/>
      <c r="CL18" s="86"/>
      <c r="CM18" s="86"/>
      <c r="CN18" s="86"/>
      <c r="CO18" s="86"/>
      <c r="CP18" s="86"/>
      <c r="CQ18" s="86"/>
      <c r="CR18" s="86"/>
      <c r="CS18" s="86"/>
      <c r="CT18" s="86"/>
      <c r="CU18" s="86"/>
      <c r="CV18" s="86"/>
      <c r="CW18" s="86"/>
      <c r="CX18" s="86"/>
      <c r="CY18" s="86"/>
      <c r="CZ18" s="86"/>
      <c r="DA18" s="86"/>
      <c r="DB18" s="86"/>
      <c r="DC18" s="86"/>
      <c r="DD18" s="86"/>
      <c r="DE18" s="86"/>
      <c r="DF18" s="86"/>
      <c r="DG18" s="86"/>
      <c r="DH18" s="86"/>
      <c r="DI18" s="86"/>
      <c r="DJ18" s="86"/>
      <c r="DK18" s="86"/>
      <c r="DL18" s="86"/>
      <c r="DM18" s="86"/>
      <c r="DN18" s="86"/>
      <c r="DO18" s="86"/>
      <c r="DP18" s="86"/>
      <c r="DQ18" s="86"/>
      <c r="DR18" s="86"/>
      <c r="DS18" s="86"/>
      <c r="DT18" s="86"/>
      <c r="DU18" s="86"/>
      <c r="DV18" s="86"/>
      <c r="DW18" s="86"/>
      <c r="DX18" s="86"/>
      <c r="DY18" s="86"/>
      <c r="DZ18" s="86"/>
      <c r="EA18" s="86"/>
      <c r="EB18" s="86"/>
      <c r="EC18" s="86"/>
      <c r="ED18" s="86"/>
      <c r="EE18" s="86"/>
      <c r="EF18" s="86"/>
      <c r="EG18" s="86"/>
      <c r="EH18" s="86"/>
      <c r="EI18" s="86"/>
      <c r="EJ18" s="86"/>
      <c r="EK18" s="86"/>
      <c r="EL18" s="86"/>
      <c r="EM18" s="86"/>
      <c r="EN18" s="86"/>
      <c r="EO18" s="86"/>
      <c r="EP18" s="86"/>
      <c r="EQ18" s="86"/>
      <c r="ER18" s="86"/>
      <c r="ES18" s="86"/>
      <c r="ET18" s="86"/>
      <c r="EU18" s="86"/>
      <c r="EV18" s="86"/>
      <c r="EW18" s="86"/>
      <c r="EX18" s="86"/>
      <c r="EY18" s="86"/>
      <c r="EZ18" s="86"/>
      <c r="FA18" s="86"/>
      <c r="FB18" s="86"/>
      <c r="FC18" s="86"/>
      <c r="FD18" s="86"/>
      <c r="FE18" s="86"/>
      <c r="FF18" s="86"/>
      <c r="FG18" s="86"/>
      <c r="FH18" s="86"/>
      <c r="FI18" s="86"/>
      <c r="FJ18" s="86"/>
      <c r="FK18" s="86"/>
      <c r="FL18" s="86"/>
      <c r="FM18" s="86"/>
      <c r="FN18" s="86"/>
      <c r="FO18" s="86"/>
      <c r="FP18" s="86"/>
      <c r="FQ18" s="86"/>
      <c r="FR18" s="86"/>
      <c r="FS18" s="86"/>
      <c r="FT18" s="86"/>
      <c r="FU18" s="86"/>
      <c r="FV18" s="86"/>
      <c r="FW18" s="86"/>
      <c r="FX18" s="86"/>
      <c r="FY18" s="86"/>
      <c r="FZ18" s="86"/>
      <c r="GA18" s="86"/>
      <c r="GB18" s="86"/>
      <c r="GC18" s="86"/>
      <c r="GD18" s="86"/>
      <c r="GE18" s="86"/>
      <c r="GF18" s="86"/>
      <c r="GG18" s="86"/>
      <c r="GH18" s="86"/>
      <c r="GI18" s="86"/>
      <c r="GJ18" s="86"/>
      <c r="GK18" s="86"/>
      <c r="GL18" s="86"/>
      <c r="GM18" s="86"/>
      <c r="GN18" s="86"/>
      <c r="GO18" s="86"/>
      <c r="GP18" s="86"/>
      <c r="GQ18" s="86"/>
      <c r="GR18" s="86"/>
      <c r="GS18" s="86"/>
      <c r="GT18" s="86"/>
      <c r="GU18" s="86"/>
      <c r="GV18" s="86"/>
      <c r="GW18" s="86"/>
      <c r="GX18" s="86"/>
      <c r="GY18" s="86"/>
      <c r="GZ18" s="86"/>
      <c r="HA18" s="86"/>
      <c r="HB18" s="86"/>
      <c r="HC18" s="86"/>
      <c r="HD18" s="86"/>
      <c r="HE18" s="86"/>
      <c r="HF18" s="86"/>
      <c r="HG18" s="86"/>
      <c r="HH18" s="86"/>
      <c r="HI18" s="86"/>
      <c r="HJ18" s="86"/>
      <c r="HK18" s="86"/>
      <c r="HL18" s="86"/>
      <c r="HM18" s="86"/>
      <c r="HN18" s="86"/>
      <c r="HO18" s="86"/>
      <c r="HP18" s="86"/>
      <c r="HQ18" s="86"/>
      <c r="HR18" s="86"/>
      <c r="HS18" s="86"/>
      <c r="HT18" s="86"/>
      <c r="HU18" s="86"/>
      <c r="HV18" s="86"/>
      <c r="HW18" s="86"/>
      <c r="HX18" s="86"/>
      <c r="HY18" s="86"/>
      <c r="HZ18" s="86"/>
      <c r="IA18" s="86"/>
      <c r="IB18" s="86"/>
      <c r="IC18" s="86"/>
      <c r="ID18" s="86"/>
      <c r="IE18" s="86"/>
      <c r="IF18" s="86"/>
      <c r="IG18" s="86"/>
      <c r="IH18" s="86"/>
      <c r="II18" s="86"/>
      <c r="IJ18" s="86"/>
      <c r="IK18" s="86"/>
      <c r="IL18" s="86"/>
      <c r="IM18" s="86"/>
      <c r="IN18" s="86"/>
      <c r="IO18" s="86"/>
      <c r="IP18" s="86"/>
      <c r="IQ18" s="86"/>
      <c r="IR18" s="86"/>
      <c r="IS18" s="86"/>
      <c r="IT18" s="86"/>
      <c r="IU18" s="86"/>
      <c r="IV18" s="86"/>
    </row>
    <row r="19" spans="1:256" ht="18.75" customHeight="1">
      <c r="A19" s="184" t="s">
        <v>12</v>
      </c>
      <c r="B19" s="185" t="s">
        <v>162</v>
      </c>
      <c r="C19" s="208">
        <v>1.121929859974365E-7</v>
      </c>
      <c r="D19" s="209">
        <v>2.6032171581769439E-3</v>
      </c>
      <c r="E19" s="209">
        <v>0</v>
      </c>
      <c r="F19" s="209">
        <v>0</v>
      </c>
      <c r="G19" s="209">
        <v>1.4724041159962581E-4</v>
      </c>
      <c r="H19" s="209">
        <v>1.2193521289441907E-5</v>
      </c>
      <c r="I19" s="209">
        <v>0</v>
      </c>
      <c r="J19" s="209">
        <v>3.4789512520899305E-4</v>
      </c>
      <c r="K19" s="209">
        <v>1.4896974787776971E-4</v>
      </c>
      <c r="L19" s="209">
        <v>1.3361918095904795E-3</v>
      </c>
      <c r="M19" s="209">
        <v>6.1987313263218792E-8</v>
      </c>
      <c r="N19" s="209">
        <v>7.7843134720049644E-4</v>
      </c>
      <c r="O19" s="209">
        <v>0.16789832352941175</v>
      </c>
      <c r="P19" s="209">
        <v>5.0354216643029491E-2</v>
      </c>
      <c r="Q19" s="209">
        <v>7.9686398824505792E-3</v>
      </c>
      <c r="R19" s="209">
        <v>2.0803270258667457E-3</v>
      </c>
      <c r="S19" s="209">
        <v>4.1828493916876179E-3</v>
      </c>
      <c r="T19" s="209">
        <v>3.5422524099150794E-3</v>
      </c>
      <c r="U19" s="209">
        <v>1.0358242121550889E-2</v>
      </c>
      <c r="V19" s="209">
        <v>5.7105298255357968E-4</v>
      </c>
      <c r="W19" s="209">
        <v>5.1410126920060431E-3</v>
      </c>
      <c r="X19" s="209">
        <v>0</v>
      </c>
      <c r="Y19" s="209">
        <v>1.2915152023498992E-2</v>
      </c>
      <c r="Z19" s="209">
        <v>0</v>
      </c>
      <c r="AA19" s="209">
        <v>3.912311704673696E-6</v>
      </c>
      <c r="AB19" s="209">
        <v>2.5515077005714371E-8</v>
      </c>
      <c r="AC19" s="209">
        <v>0</v>
      </c>
      <c r="AD19" s="209">
        <v>1.2953873820924176E-4</v>
      </c>
      <c r="AE19" s="209">
        <v>5.2356284334640856E-6</v>
      </c>
      <c r="AF19" s="209">
        <v>2.3336125389951387E-4</v>
      </c>
      <c r="AG19" s="209">
        <v>0</v>
      </c>
      <c r="AH19" s="209">
        <v>9.1736097036150046E-8</v>
      </c>
      <c r="AI19" s="209">
        <v>0</v>
      </c>
      <c r="AJ19" s="209">
        <v>5.6305369603628364E-3</v>
      </c>
      <c r="AK19" s="209">
        <v>1.0932168708542219E-5</v>
      </c>
      <c r="AL19" s="209">
        <v>0</v>
      </c>
      <c r="AM19" s="209">
        <v>0</v>
      </c>
      <c r="AN19" s="210">
        <v>7.27226504433521E-3</v>
      </c>
      <c r="AO19" s="86"/>
      <c r="AP19" s="86"/>
      <c r="AQ19" s="86"/>
      <c r="AR19" s="86"/>
      <c r="AS19" s="86"/>
      <c r="AT19" s="86"/>
      <c r="AU19" s="86"/>
      <c r="AV19" s="86"/>
      <c r="AW19" s="86"/>
      <c r="AX19" s="86"/>
      <c r="AY19" s="86"/>
      <c r="AZ19" s="86"/>
      <c r="BA19" s="86"/>
      <c r="BB19" s="86"/>
      <c r="BC19" s="86"/>
      <c r="BD19" s="86"/>
      <c r="BE19" s="86"/>
      <c r="BF19" s="86"/>
      <c r="BG19" s="86"/>
      <c r="BH19" s="86"/>
      <c r="BI19" s="86"/>
      <c r="BJ19" s="86"/>
      <c r="BK19" s="86"/>
      <c r="BL19" s="86"/>
      <c r="BM19" s="86"/>
      <c r="BN19" s="86"/>
      <c r="BO19" s="86"/>
      <c r="BP19" s="86"/>
      <c r="BQ19" s="86"/>
      <c r="BR19" s="86"/>
      <c r="BS19" s="86"/>
      <c r="BT19" s="86"/>
      <c r="BU19" s="86"/>
      <c r="BV19" s="86"/>
      <c r="BW19" s="86"/>
      <c r="BX19" s="86"/>
      <c r="BY19" s="86"/>
      <c r="BZ19" s="86"/>
      <c r="CA19" s="86"/>
      <c r="CB19" s="86"/>
      <c r="CC19" s="86"/>
      <c r="CD19" s="86"/>
      <c r="CE19" s="86"/>
      <c r="CF19" s="86"/>
      <c r="CG19" s="86"/>
      <c r="CH19" s="86"/>
      <c r="CI19" s="86"/>
      <c r="CJ19" s="86"/>
      <c r="CK19" s="86"/>
      <c r="CL19" s="86"/>
      <c r="CM19" s="86"/>
      <c r="CN19" s="86"/>
      <c r="CO19" s="86"/>
      <c r="CP19" s="86"/>
      <c r="CQ19" s="86"/>
      <c r="CR19" s="86"/>
      <c r="CS19" s="86"/>
      <c r="CT19" s="86"/>
      <c r="CU19" s="86"/>
      <c r="CV19" s="86"/>
      <c r="CW19" s="86"/>
      <c r="CX19" s="86"/>
      <c r="CY19" s="86"/>
      <c r="CZ19" s="86"/>
      <c r="DA19" s="86"/>
      <c r="DB19" s="86"/>
      <c r="DC19" s="86"/>
      <c r="DD19" s="86"/>
      <c r="DE19" s="86"/>
      <c r="DF19" s="86"/>
      <c r="DG19" s="86"/>
      <c r="DH19" s="86"/>
      <c r="DI19" s="86"/>
      <c r="DJ19" s="86"/>
      <c r="DK19" s="86"/>
      <c r="DL19" s="86"/>
      <c r="DM19" s="86"/>
      <c r="DN19" s="86"/>
      <c r="DO19" s="86"/>
      <c r="DP19" s="86"/>
      <c r="DQ19" s="86"/>
      <c r="DR19" s="86"/>
      <c r="DS19" s="86"/>
      <c r="DT19" s="86"/>
      <c r="DU19" s="86"/>
      <c r="DV19" s="86"/>
      <c r="DW19" s="86"/>
      <c r="DX19" s="86"/>
      <c r="DY19" s="86"/>
      <c r="DZ19" s="86"/>
      <c r="EA19" s="86"/>
      <c r="EB19" s="86"/>
      <c r="EC19" s="86"/>
      <c r="ED19" s="86"/>
      <c r="EE19" s="86"/>
      <c r="EF19" s="86"/>
      <c r="EG19" s="86"/>
      <c r="EH19" s="86"/>
      <c r="EI19" s="86"/>
      <c r="EJ19" s="86"/>
      <c r="EK19" s="86"/>
      <c r="EL19" s="86"/>
      <c r="EM19" s="86"/>
      <c r="EN19" s="86"/>
      <c r="EO19" s="86"/>
      <c r="EP19" s="86"/>
      <c r="EQ19" s="86"/>
      <c r="ER19" s="86"/>
      <c r="ES19" s="86"/>
      <c r="ET19" s="86"/>
      <c r="EU19" s="86"/>
      <c r="EV19" s="86"/>
      <c r="EW19" s="86"/>
      <c r="EX19" s="86"/>
      <c r="EY19" s="86"/>
      <c r="EZ19" s="86"/>
      <c r="FA19" s="86"/>
      <c r="FB19" s="86"/>
      <c r="FC19" s="86"/>
      <c r="FD19" s="86"/>
      <c r="FE19" s="86"/>
      <c r="FF19" s="86"/>
      <c r="FG19" s="86"/>
      <c r="FH19" s="86"/>
      <c r="FI19" s="86"/>
      <c r="FJ19" s="86"/>
      <c r="FK19" s="86"/>
      <c r="FL19" s="86"/>
      <c r="FM19" s="86"/>
      <c r="FN19" s="86"/>
      <c r="FO19" s="86"/>
      <c r="FP19" s="86"/>
      <c r="FQ19" s="86"/>
      <c r="FR19" s="86"/>
      <c r="FS19" s="86"/>
      <c r="FT19" s="86"/>
      <c r="FU19" s="86"/>
      <c r="FV19" s="86"/>
      <c r="FW19" s="86"/>
      <c r="FX19" s="86"/>
      <c r="FY19" s="86"/>
      <c r="FZ19" s="86"/>
      <c r="GA19" s="86"/>
      <c r="GB19" s="86"/>
      <c r="GC19" s="86"/>
      <c r="GD19" s="86"/>
      <c r="GE19" s="86"/>
      <c r="GF19" s="86"/>
      <c r="GG19" s="86"/>
      <c r="GH19" s="86"/>
      <c r="GI19" s="86"/>
      <c r="GJ19" s="86"/>
      <c r="GK19" s="86"/>
      <c r="GL19" s="86"/>
      <c r="GM19" s="86"/>
      <c r="GN19" s="86"/>
      <c r="GO19" s="86"/>
      <c r="GP19" s="86"/>
      <c r="GQ19" s="86"/>
      <c r="GR19" s="86"/>
      <c r="GS19" s="86"/>
      <c r="GT19" s="86"/>
      <c r="GU19" s="86"/>
      <c r="GV19" s="86"/>
      <c r="GW19" s="86"/>
      <c r="GX19" s="86"/>
      <c r="GY19" s="86"/>
      <c r="GZ19" s="86"/>
      <c r="HA19" s="86"/>
      <c r="HB19" s="86"/>
      <c r="HC19" s="86"/>
      <c r="HD19" s="86"/>
      <c r="HE19" s="86"/>
      <c r="HF19" s="86"/>
      <c r="HG19" s="86"/>
      <c r="HH19" s="86"/>
      <c r="HI19" s="86"/>
      <c r="HJ19" s="86"/>
      <c r="HK19" s="86"/>
      <c r="HL19" s="86"/>
      <c r="HM19" s="86"/>
      <c r="HN19" s="86"/>
      <c r="HO19" s="86"/>
      <c r="HP19" s="86"/>
      <c r="HQ19" s="86"/>
      <c r="HR19" s="86"/>
      <c r="HS19" s="86"/>
      <c r="HT19" s="86"/>
      <c r="HU19" s="86"/>
      <c r="HV19" s="86"/>
      <c r="HW19" s="86"/>
      <c r="HX19" s="86"/>
      <c r="HY19" s="86"/>
      <c r="HZ19" s="86"/>
      <c r="IA19" s="86"/>
      <c r="IB19" s="86"/>
      <c r="IC19" s="86"/>
      <c r="ID19" s="86"/>
      <c r="IE19" s="86"/>
      <c r="IF19" s="86"/>
      <c r="IG19" s="86"/>
      <c r="IH19" s="86"/>
      <c r="II19" s="86"/>
      <c r="IJ19" s="86"/>
      <c r="IK19" s="86"/>
      <c r="IL19" s="86"/>
      <c r="IM19" s="86"/>
      <c r="IN19" s="86"/>
      <c r="IO19" s="86"/>
      <c r="IP19" s="86"/>
      <c r="IQ19" s="86"/>
      <c r="IR19" s="86"/>
      <c r="IS19" s="86"/>
      <c r="IT19" s="86"/>
      <c r="IU19" s="86"/>
      <c r="IV19" s="86"/>
    </row>
    <row r="20" spans="1:256" ht="18.75" customHeight="1">
      <c r="A20" s="184" t="s">
        <v>13</v>
      </c>
      <c r="B20" s="185" t="s">
        <v>163</v>
      </c>
      <c r="C20" s="208">
        <v>2.0568714099530024E-6</v>
      </c>
      <c r="D20" s="209">
        <v>3.5195114685731307E-4</v>
      </c>
      <c r="E20" s="209">
        <v>0</v>
      </c>
      <c r="F20" s="209">
        <v>0</v>
      </c>
      <c r="G20" s="209">
        <v>1.005211813443806E-4</v>
      </c>
      <c r="H20" s="209">
        <v>0</v>
      </c>
      <c r="I20" s="209">
        <v>8.8320743753631607E-5</v>
      </c>
      <c r="J20" s="209">
        <v>2.7211309440412475E-3</v>
      </c>
      <c r="K20" s="209">
        <v>2.4911865399055653E-4</v>
      </c>
      <c r="L20" s="209">
        <v>1.5047252362618132E-3</v>
      </c>
      <c r="M20" s="209">
        <v>3.7153129326197908E-4</v>
      </c>
      <c r="N20" s="209">
        <v>3.905730870166638E-4</v>
      </c>
      <c r="O20" s="209">
        <v>6.9387500000000005E-3</v>
      </c>
      <c r="P20" s="209">
        <v>0.11125809507239653</v>
      </c>
      <c r="Q20" s="209">
        <v>6.8292948395259922E-4</v>
      </c>
      <c r="R20" s="209">
        <v>2.5440508371428173E-3</v>
      </c>
      <c r="S20" s="209">
        <v>2.3693776000167379E-3</v>
      </c>
      <c r="T20" s="209">
        <v>6.7499139316043162E-4</v>
      </c>
      <c r="U20" s="209">
        <v>9.1897284154469178E-4</v>
      </c>
      <c r="V20" s="209">
        <v>1.0795359390554661E-4</v>
      </c>
      <c r="W20" s="209">
        <v>6.5179665448899997E-5</v>
      </c>
      <c r="X20" s="209">
        <v>1.4992851464695069E-5</v>
      </c>
      <c r="Y20" s="209">
        <v>3.4950097336129823E-4</v>
      </c>
      <c r="Z20" s="209">
        <v>0</v>
      </c>
      <c r="AA20" s="209">
        <v>2.8732269058468792E-6</v>
      </c>
      <c r="AB20" s="209">
        <v>0</v>
      </c>
      <c r="AC20" s="209">
        <v>0</v>
      </c>
      <c r="AD20" s="209">
        <v>5.0496176800735509E-5</v>
      </c>
      <c r="AE20" s="209">
        <v>1.8394344026802617E-6</v>
      </c>
      <c r="AF20" s="209">
        <v>1.558640302166823E-5</v>
      </c>
      <c r="AG20" s="209">
        <v>0</v>
      </c>
      <c r="AH20" s="209">
        <v>0</v>
      </c>
      <c r="AI20" s="209">
        <v>0</v>
      </c>
      <c r="AJ20" s="209">
        <v>8.6673505007406528E-3</v>
      </c>
      <c r="AK20" s="209">
        <v>7.4226840340474546E-6</v>
      </c>
      <c r="AL20" s="209">
        <v>0</v>
      </c>
      <c r="AM20" s="209">
        <v>0</v>
      </c>
      <c r="AN20" s="210">
        <v>1.0236151500257933E-2</v>
      </c>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6"/>
      <c r="CJ20" s="86"/>
      <c r="CK20" s="86"/>
      <c r="CL20" s="86"/>
      <c r="CM20" s="86"/>
      <c r="CN20" s="86"/>
      <c r="CO20" s="86"/>
      <c r="CP20" s="86"/>
      <c r="CQ20" s="86"/>
      <c r="CR20" s="86"/>
      <c r="CS20" s="86"/>
      <c r="CT20" s="86"/>
      <c r="CU20" s="86"/>
      <c r="CV20" s="86"/>
      <c r="CW20" s="86"/>
      <c r="CX20" s="86"/>
      <c r="CY20" s="86"/>
      <c r="CZ20" s="86"/>
      <c r="DA20" s="86"/>
      <c r="DB20" s="86"/>
      <c r="DC20" s="86"/>
      <c r="DD20" s="86"/>
      <c r="DE20" s="86"/>
      <c r="DF20" s="86"/>
      <c r="DG20" s="86"/>
      <c r="DH20" s="86"/>
      <c r="DI20" s="86"/>
      <c r="DJ20" s="86"/>
      <c r="DK20" s="86"/>
      <c r="DL20" s="86"/>
      <c r="DM20" s="86"/>
      <c r="DN20" s="86"/>
      <c r="DO20" s="86"/>
      <c r="DP20" s="86"/>
      <c r="DQ20" s="86"/>
      <c r="DR20" s="86"/>
      <c r="DS20" s="86"/>
      <c r="DT20" s="86"/>
      <c r="DU20" s="86"/>
      <c r="DV20" s="86"/>
      <c r="DW20" s="86"/>
      <c r="DX20" s="86"/>
      <c r="DY20" s="86"/>
      <c r="DZ20" s="86"/>
      <c r="EA20" s="86"/>
      <c r="EB20" s="86"/>
      <c r="EC20" s="86"/>
      <c r="ED20" s="86"/>
      <c r="EE20" s="86"/>
      <c r="EF20" s="86"/>
      <c r="EG20" s="86"/>
      <c r="EH20" s="86"/>
      <c r="EI20" s="86"/>
      <c r="EJ20" s="86"/>
      <c r="EK20" s="86"/>
      <c r="EL20" s="86"/>
      <c r="EM20" s="86"/>
      <c r="EN20" s="86"/>
      <c r="EO20" s="86"/>
      <c r="EP20" s="86"/>
      <c r="EQ20" s="86"/>
      <c r="ER20" s="86"/>
      <c r="ES20" s="86"/>
      <c r="ET20" s="86"/>
      <c r="EU20" s="86"/>
      <c r="EV20" s="86"/>
      <c r="EW20" s="86"/>
      <c r="EX20" s="86"/>
      <c r="EY20" s="86"/>
      <c r="EZ20" s="86"/>
      <c r="FA20" s="86"/>
      <c r="FB20" s="86"/>
      <c r="FC20" s="86"/>
      <c r="FD20" s="86"/>
      <c r="FE20" s="86"/>
      <c r="FF20" s="86"/>
      <c r="FG20" s="86"/>
      <c r="FH20" s="86"/>
      <c r="FI20" s="86"/>
      <c r="FJ20" s="86"/>
      <c r="FK20" s="86"/>
      <c r="FL20" s="86"/>
      <c r="FM20" s="86"/>
      <c r="FN20" s="86"/>
      <c r="FO20" s="86"/>
      <c r="FP20" s="86"/>
      <c r="FQ20" s="86"/>
      <c r="FR20" s="86"/>
      <c r="FS20" s="86"/>
      <c r="FT20" s="86"/>
      <c r="FU20" s="86"/>
      <c r="FV20" s="86"/>
      <c r="FW20" s="86"/>
      <c r="FX20" s="86"/>
      <c r="FY20" s="86"/>
      <c r="FZ20" s="86"/>
      <c r="GA20" s="86"/>
      <c r="GB20" s="86"/>
      <c r="GC20" s="86"/>
      <c r="GD20" s="86"/>
      <c r="GE20" s="86"/>
      <c r="GF20" s="86"/>
      <c r="GG20" s="86"/>
      <c r="GH20" s="86"/>
      <c r="GI20" s="86"/>
      <c r="GJ20" s="86"/>
      <c r="GK20" s="86"/>
      <c r="GL20" s="86"/>
      <c r="GM20" s="86"/>
      <c r="GN20" s="86"/>
      <c r="GO20" s="86"/>
      <c r="GP20" s="86"/>
      <c r="GQ20" s="86"/>
      <c r="GR20" s="86"/>
      <c r="GS20" s="86"/>
      <c r="GT20" s="86"/>
      <c r="GU20" s="86"/>
      <c r="GV20" s="86"/>
      <c r="GW20" s="86"/>
      <c r="GX20" s="86"/>
      <c r="GY20" s="86"/>
      <c r="GZ20" s="86"/>
      <c r="HA20" s="86"/>
      <c r="HB20" s="86"/>
      <c r="HC20" s="86"/>
      <c r="HD20" s="86"/>
      <c r="HE20" s="86"/>
      <c r="HF20" s="86"/>
      <c r="HG20" s="86"/>
      <c r="HH20" s="86"/>
      <c r="HI20" s="86"/>
      <c r="HJ20" s="86"/>
      <c r="HK20" s="86"/>
      <c r="HL20" s="86"/>
      <c r="HM20" s="86"/>
      <c r="HN20" s="86"/>
      <c r="HO20" s="86"/>
      <c r="HP20" s="86"/>
      <c r="HQ20" s="86"/>
      <c r="HR20" s="86"/>
      <c r="HS20" s="86"/>
      <c r="HT20" s="86"/>
      <c r="HU20" s="86"/>
      <c r="HV20" s="86"/>
      <c r="HW20" s="86"/>
      <c r="HX20" s="86"/>
      <c r="HY20" s="86"/>
      <c r="HZ20" s="86"/>
      <c r="IA20" s="86"/>
      <c r="IB20" s="86"/>
      <c r="IC20" s="86"/>
      <c r="ID20" s="86"/>
      <c r="IE20" s="86"/>
      <c r="IF20" s="86"/>
      <c r="IG20" s="86"/>
      <c r="IH20" s="86"/>
      <c r="II20" s="86"/>
      <c r="IJ20" s="86"/>
      <c r="IK20" s="86"/>
      <c r="IL20" s="86"/>
      <c r="IM20" s="86"/>
      <c r="IN20" s="86"/>
      <c r="IO20" s="86"/>
      <c r="IP20" s="86"/>
      <c r="IQ20" s="86"/>
      <c r="IR20" s="86"/>
      <c r="IS20" s="86"/>
      <c r="IT20" s="86"/>
      <c r="IU20" s="86"/>
      <c r="IV20" s="86"/>
    </row>
    <row r="21" spans="1:256" ht="18.75" customHeight="1">
      <c r="A21" s="184" t="s">
        <v>14</v>
      </c>
      <c r="B21" s="185" t="s">
        <v>164</v>
      </c>
      <c r="C21" s="208">
        <v>8.6388599218026096E-6</v>
      </c>
      <c r="D21" s="209">
        <v>0</v>
      </c>
      <c r="E21" s="209">
        <v>0</v>
      </c>
      <c r="F21" s="209">
        <v>0</v>
      </c>
      <c r="G21" s="209">
        <v>0</v>
      </c>
      <c r="H21" s="209">
        <v>0</v>
      </c>
      <c r="I21" s="209">
        <v>0</v>
      </c>
      <c r="J21" s="209">
        <v>0</v>
      </c>
      <c r="K21" s="209">
        <v>0</v>
      </c>
      <c r="L21" s="209">
        <v>0</v>
      </c>
      <c r="M21" s="209">
        <v>0</v>
      </c>
      <c r="N21" s="209">
        <v>1.5474512947138444E-5</v>
      </c>
      <c r="O21" s="209">
        <v>2.9695882352941175E-3</v>
      </c>
      <c r="P21" s="209">
        <v>3.4527880439844715E-3</v>
      </c>
      <c r="Q21" s="209">
        <v>9.1859512115481434E-2</v>
      </c>
      <c r="R21" s="209">
        <v>0</v>
      </c>
      <c r="S21" s="209">
        <v>6.5992740003556775E-4</v>
      </c>
      <c r="T21" s="209">
        <v>3.1666714482442044E-4</v>
      </c>
      <c r="U21" s="209">
        <v>3.1864229210577349E-4</v>
      </c>
      <c r="V21" s="209">
        <v>7.6324113571511241E-5</v>
      </c>
      <c r="W21" s="209">
        <v>1.2137231487552626E-4</v>
      </c>
      <c r="X21" s="209">
        <v>0</v>
      </c>
      <c r="Y21" s="209">
        <v>1.2251745384372412E-4</v>
      </c>
      <c r="Z21" s="209">
        <v>2.3326366967504703E-5</v>
      </c>
      <c r="AA21" s="209">
        <v>8.5977576026562976E-4</v>
      </c>
      <c r="AB21" s="209">
        <v>1.29616591189029E-5</v>
      </c>
      <c r="AC21" s="209">
        <v>0</v>
      </c>
      <c r="AD21" s="209">
        <v>1.1522669671563434E-5</v>
      </c>
      <c r="AE21" s="209">
        <v>1.5106303822813358E-4</v>
      </c>
      <c r="AF21" s="209">
        <v>2.6635914043056947E-3</v>
      </c>
      <c r="AG21" s="209">
        <v>0</v>
      </c>
      <c r="AH21" s="209">
        <v>1.1604247037282411E-2</v>
      </c>
      <c r="AI21" s="209">
        <v>0</v>
      </c>
      <c r="AJ21" s="209">
        <v>2.7688871239975104E-3</v>
      </c>
      <c r="AK21" s="209">
        <v>7.779759048910528E-4</v>
      </c>
      <c r="AL21" s="209">
        <v>2.3446718310650483E-2</v>
      </c>
      <c r="AM21" s="209">
        <v>0</v>
      </c>
      <c r="AN21" s="210">
        <v>2.5857009479325634E-3</v>
      </c>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c r="CY21" s="86"/>
      <c r="CZ21" s="86"/>
      <c r="DA21" s="86"/>
      <c r="DB21" s="86"/>
      <c r="DC21" s="86"/>
      <c r="DD21" s="86"/>
      <c r="DE21" s="86"/>
      <c r="DF21" s="86"/>
      <c r="DG21" s="86"/>
      <c r="DH21" s="86"/>
      <c r="DI21" s="86"/>
      <c r="DJ21" s="86"/>
      <c r="DK21" s="86"/>
      <c r="DL21" s="86"/>
      <c r="DM21" s="86"/>
      <c r="DN21" s="86"/>
      <c r="DO21" s="86"/>
      <c r="DP21" s="86"/>
      <c r="DQ21" s="86"/>
      <c r="DR21" s="86"/>
      <c r="DS21" s="86"/>
      <c r="DT21" s="86"/>
      <c r="DU21" s="86"/>
      <c r="DV21" s="86"/>
      <c r="DW21" s="86"/>
      <c r="DX21" s="86"/>
      <c r="DY21" s="86"/>
      <c r="DZ21" s="86"/>
      <c r="EA21" s="86"/>
      <c r="EB21" s="86"/>
      <c r="EC21" s="86"/>
      <c r="ED21" s="86"/>
      <c r="EE21" s="86"/>
      <c r="EF21" s="86"/>
      <c r="EG21" s="86"/>
      <c r="EH21" s="86"/>
      <c r="EI21" s="86"/>
      <c r="EJ21" s="86"/>
      <c r="EK21" s="86"/>
      <c r="EL21" s="86"/>
      <c r="EM21" s="86"/>
      <c r="EN21" s="86"/>
      <c r="EO21" s="86"/>
      <c r="EP21" s="86"/>
      <c r="EQ21" s="86"/>
      <c r="ER21" s="86"/>
      <c r="ES21" s="86"/>
      <c r="ET21" s="86"/>
      <c r="EU21" s="86"/>
      <c r="EV21" s="86"/>
      <c r="EW21" s="86"/>
      <c r="EX21" s="86"/>
      <c r="EY21" s="86"/>
      <c r="EZ21" s="86"/>
      <c r="FA21" s="86"/>
      <c r="FB21" s="86"/>
      <c r="FC21" s="86"/>
      <c r="FD21" s="86"/>
      <c r="FE21" s="86"/>
      <c r="FF21" s="86"/>
      <c r="FG21" s="86"/>
      <c r="FH21" s="86"/>
      <c r="FI21" s="86"/>
      <c r="FJ21" s="86"/>
      <c r="FK21" s="86"/>
      <c r="FL21" s="86"/>
      <c r="FM21" s="86"/>
      <c r="FN21" s="86"/>
      <c r="FO21" s="86"/>
      <c r="FP21" s="86"/>
      <c r="FQ21" s="86"/>
      <c r="FR21" s="86"/>
      <c r="FS21" s="86"/>
      <c r="FT21" s="86"/>
      <c r="FU21" s="86"/>
      <c r="FV21" s="86"/>
      <c r="FW21" s="86"/>
      <c r="FX21" s="86"/>
      <c r="FY21" s="86"/>
      <c r="FZ21" s="86"/>
      <c r="GA21" s="86"/>
      <c r="GB21" s="86"/>
      <c r="GC21" s="86"/>
      <c r="GD21" s="86"/>
      <c r="GE21" s="86"/>
      <c r="GF21" s="86"/>
      <c r="GG21" s="86"/>
      <c r="GH21" s="86"/>
      <c r="GI21" s="86"/>
      <c r="GJ21" s="86"/>
      <c r="GK21" s="86"/>
      <c r="GL21" s="86"/>
      <c r="GM21" s="86"/>
      <c r="GN21" s="86"/>
      <c r="GO21" s="86"/>
      <c r="GP21" s="86"/>
      <c r="GQ21" s="86"/>
      <c r="GR21" s="86"/>
      <c r="GS21" s="86"/>
      <c r="GT21" s="86"/>
      <c r="GU21" s="86"/>
      <c r="GV21" s="86"/>
      <c r="GW21" s="86"/>
      <c r="GX21" s="86"/>
      <c r="GY21" s="86"/>
      <c r="GZ21" s="86"/>
      <c r="HA21" s="86"/>
      <c r="HB21" s="86"/>
      <c r="HC21" s="86"/>
      <c r="HD21" s="86"/>
      <c r="HE21" s="86"/>
      <c r="HF21" s="86"/>
      <c r="HG21" s="86"/>
      <c r="HH21" s="86"/>
      <c r="HI21" s="86"/>
      <c r="HJ21" s="86"/>
      <c r="HK21" s="86"/>
      <c r="HL21" s="86"/>
      <c r="HM21" s="86"/>
      <c r="HN21" s="86"/>
      <c r="HO21" s="86"/>
      <c r="HP21" s="86"/>
      <c r="HQ21" s="86"/>
      <c r="HR21" s="86"/>
      <c r="HS21" s="86"/>
      <c r="HT21" s="86"/>
      <c r="HU21" s="86"/>
      <c r="HV21" s="86"/>
      <c r="HW21" s="86"/>
      <c r="HX21" s="86"/>
      <c r="HY21" s="86"/>
      <c r="HZ21" s="86"/>
      <c r="IA21" s="86"/>
      <c r="IB21" s="86"/>
      <c r="IC21" s="86"/>
      <c r="ID21" s="86"/>
      <c r="IE21" s="86"/>
      <c r="IF21" s="86"/>
      <c r="IG21" s="86"/>
      <c r="IH21" s="86"/>
      <c r="II21" s="86"/>
      <c r="IJ21" s="86"/>
      <c r="IK21" s="86"/>
      <c r="IL21" s="86"/>
      <c r="IM21" s="86"/>
      <c r="IN21" s="86"/>
      <c r="IO21" s="86"/>
      <c r="IP21" s="86"/>
      <c r="IQ21" s="86"/>
      <c r="IR21" s="86"/>
      <c r="IS21" s="86"/>
      <c r="IT21" s="86"/>
      <c r="IU21" s="86"/>
      <c r="IV21" s="86"/>
    </row>
    <row r="22" spans="1:256" ht="18.75" customHeight="1">
      <c r="A22" s="184" t="s">
        <v>15</v>
      </c>
      <c r="B22" s="185" t="s">
        <v>128</v>
      </c>
      <c r="C22" s="208">
        <v>0</v>
      </c>
      <c r="D22" s="209">
        <v>5.3619302949061654E-6</v>
      </c>
      <c r="E22" s="209">
        <v>8.2074185551550937E-7</v>
      </c>
      <c r="F22" s="209">
        <v>0</v>
      </c>
      <c r="G22" s="209">
        <v>2.180943471869571E-5</v>
      </c>
      <c r="H22" s="209">
        <v>6.9433506588964148E-6</v>
      </c>
      <c r="I22" s="209">
        <v>0</v>
      </c>
      <c r="J22" s="209">
        <v>0</v>
      </c>
      <c r="K22" s="209">
        <v>7.6362109121453941E-8</v>
      </c>
      <c r="L22" s="209">
        <v>1.0500525026251313E-6</v>
      </c>
      <c r="M22" s="209">
        <v>2.6489245201148827E-4</v>
      </c>
      <c r="N22" s="209">
        <v>3.8356883378795909E-3</v>
      </c>
      <c r="O22" s="209">
        <v>1.8022808823529409E-2</v>
      </c>
      <c r="P22" s="209">
        <v>4.2759769005955864E-2</v>
      </c>
      <c r="Q22" s="209">
        <v>0.1489671569094298</v>
      </c>
      <c r="R22" s="209">
        <v>0.35041525019931963</v>
      </c>
      <c r="S22" s="209">
        <v>0.34930676797651133</v>
      </c>
      <c r="T22" s="209">
        <v>0.28247522664677532</v>
      </c>
      <c r="U22" s="209">
        <v>1.9981222686465055E-2</v>
      </c>
      <c r="V22" s="209">
        <v>3.7652368193675074E-3</v>
      </c>
      <c r="W22" s="209">
        <v>2.4067662358500758E-4</v>
      </c>
      <c r="X22" s="209">
        <v>3.8989452870654736E-6</v>
      </c>
      <c r="Y22" s="209">
        <v>2.6170888069576575E-5</v>
      </c>
      <c r="Z22" s="209">
        <v>0</v>
      </c>
      <c r="AA22" s="209">
        <v>2.7140186478448159E-5</v>
      </c>
      <c r="AB22" s="209">
        <v>4.5735775532743007E-5</v>
      </c>
      <c r="AC22" s="209">
        <v>0</v>
      </c>
      <c r="AD22" s="209">
        <v>2.7660623082107771E-6</v>
      </c>
      <c r="AE22" s="209">
        <v>9.0027818966815327E-4</v>
      </c>
      <c r="AF22" s="209">
        <v>1.326127761129904E-3</v>
      </c>
      <c r="AG22" s="209">
        <v>1.0663201848005691E-3</v>
      </c>
      <c r="AH22" s="209">
        <v>1.8461889528525196E-6</v>
      </c>
      <c r="AI22" s="209">
        <v>0</v>
      </c>
      <c r="AJ22" s="209">
        <v>8.7412235377257244E-3</v>
      </c>
      <c r="AK22" s="209">
        <v>1.3719216578196488E-5</v>
      </c>
      <c r="AL22" s="209">
        <v>3.2057583111411568E-2</v>
      </c>
      <c r="AM22" s="209">
        <v>0</v>
      </c>
      <c r="AN22" s="210">
        <v>3.8317949397480178E-2</v>
      </c>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c r="CY22" s="86"/>
      <c r="CZ22" s="86"/>
      <c r="DA22" s="86"/>
      <c r="DB22" s="86"/>
      <c r="DC22" s="86"/>
      <c r="DD22" s="86"/>
      <c r="DE22" s="86"/>
      <c r="DF22" s="86"/>
      <c r="DG22" s="86"/>
      <c r="DH22" s="86"/>
      <c r="DI22" s="86"/>
      <c r="DJ22" s="86"/>
      <c r="DK22" s="86"/>
      <c r="DL22" s="86"/>
      <c r="DM22" s="86"/>
      <c r="DN22" s="86"/>
      <c r="DO22" s="86"/>
      <c r="DP22" s="86"/>
      <c r="DQ22" s="86"/>
      <c r="DR22" s="86"/>
      <c r="DS22" s="86"/>
      <c r="DT22" s="86"/>
      <c r="DU22" s="86"/>
      <c r="DV22" s="86"/>
      <c r="DW22" s="86"/>
      <c r="DX22" s="86"/>
      <c r="DY22" s="86"/>
      <c r="DZ22" s="86"/>
      <c r="EA22" s="86"/>
      <c r="EB22" s="86"/>
      <c r="EC22" s="86"/>
      <c r="ED22" s="86"/>
      <c r="EE22" s="86"/>
      <c r="EF22" s="86"/>
      <c r="EG22" s="86"/>
      <c r="EH22" s="86"/>
      <c r="EI22" s="86"/>
      <c r="EJ22" s="86"/>
      <c r="EK22" s="86"/>
      <c r="EL22" s="86"/>
      <c r="EM22" s="86"/>
      <c r="EN22" s="86"/>
      <c r="EO22" s="86"/>
      <c r="EP22" s="86"/>
      <c r="EQ22" s="86"/>
      <c r="ER22" s="86"/>
      <c r="ES22" s="86"/>
      <c r="ET22" s="86"/>
      <c r="EU22" s="86"/>
      <c r="EV22" s="86"/>
      <c r="EW22" s="86"/>
      <c r="EX22" s="86"/>
      <c r="EY22" s="86"/>
      <c r="EZ22" s="86"/>
      <c r="FA22" s="86"/>
      <c r="FB22" s="86"/>
      <c r="FC22" s="86"/>
      <c r="FD22" s="86"/>
      <c r="FE22" s="86"/>
      <c r="FF22" s="86"/>
      <c r="FG22" s="86"/>
      <c r="FH22" s="86"/>
      <c r="FI22" s="86"/>
      <c r="FJ22" s="86"/>
      <c r="FK22" s="86"/>
      <c r="FL22" s="86"/>
      <c r="FM22" s="86"/>
      <c r="FN22" s="86"/>
      <c r="FO22" s="86"/>
      <c r="FP22" s="86"/>
      <c r="FQ22" s="86"/>
      <c r="FR22" s="86"/>
      <c r="FS22" s="86"/>
      <c r="FT22" s="86"/>
      <c r="FU22" s="86"/>
      <c r="FV22" s="86"/>
      <c r="FW22" s="86"/>
      <c r="FX22" s="86"/>
      <c r="FY22" s="86"/>
      <c r="FZ22" s="86"/>
      <c r="GA22" s="86"/>
      <c r="GB22" s="86"/>
      <c r="GC22" s="86"/>
      <c r="GD22" s="86"/>
      <c r="GE22" s="86"/>
      <c r="GF22" s="86"/>
      <c r="GG22" s="86"/>
      <c r="GH22" s="86"/>
      <c r="GI22" s="86"/>
      <c r="GJ22" s="86"/>
      <c r="GK22" s="86"/>
      <c r="GL22" s="86"/>
      <c r="GM22" s="86"/>
      <c r="GN22" s="86"/>
      <c r="GO22" s="86"/>
      <c r="GP22" s="86"/>
      <c r="GQ22" s="86"/>
      <c r="GR22" s="86"/>
      <c r="GS22" s="86"/>
      <c r="GT22" s="86"/>
      <c r="GU22" s="86"/>
      <c r="GV22" s="86"/>
      <c r="GW22" s="86"/>
      <c r="GX22" s="86"/>
      <c r="GY22" s="86"/>
      <c r="GZ22" s="86"/>
      <c r="HA22" s="86"/>
      <c r="HB22" s="86"/>
      <c r="HC22" s="86"/>
      <c r="HD22" s="86"/>
      <c r="HE22" s="86"/>
      <c r="HF22" s="86"/>
      <c r="HG22" s="86"/>
      <c r="HH22" s="86"/>
      <c r="HI22" s="86"/>
      <c r="HJ22" s="86"/>
      <c r="HK22" s="86"/>
      <c r="HL22" s="86"/>
      <c r="HM22" s="86"/>
      <c r="HN22" s="86"/>
      <c r="HO22" s="86"/>
      <c r="HP22" s="86"/>
      <c r="HQ22" s="86"/>
      <c r="HR22" s="86"/>
      <c r="HS22" s="86"/>
      <c r="HT22" s="86"/>
      <c r="HU22" s="86"/>
      <c r="HV22" s="86"/>
      <c r="HW22" s="86"/>
      <c r="HX22" s="86"/>
      <c r="HY22" s="86"/>
      <c r="HZ22" s="86"/>
      <c r="IA22" s="86"/>
      <c r="IB22" s="86"/>
      <c r="IC22" s="86"/>
      <c r="ID22" s="86"/>
      <c r="IE22" s="86"/>
      <c r="IF22" s="86"/>
      <c r="IG22" s="86"/>
      <c r="IH22" s="86"/>
      <c r="II22" s="86"/>
      <c r="IJ22" s="86"/>
      <c r="IK22" s="86"/>
      <c r="IL22" s="86"/>
      <c r="IM22" s="86"/>
      <c r="IN22" s="86"/>
      <c r="IO22" s="86"/>
      <c r="IP22" s="86"/>
      <c r="IQ22" s="86"/>
      <c r="IR22" s="86"/>
      <c r="IS22" s="86"/>
      <c r="IT22" s="86"/>
      <c r="IU22" s="86"/>
      <c r="IV22" s="86"/>
    </row>
    <row r="23" spans="1:256" ht="18.75" customHeight="1">
      <c r="A23" s="184" t="s">
        <v>16</v>
      </c>
      <c r="B23" s="185" t="s">
        <v>28</v>
      </c>
      <c r="C23" s="208">
        <v>1.6931791470113123E-5</v>
      </c>
      <c r="D23" s="209">
        <v>4.3789097408400353E-5</v>
      </c>
      <c r="E23" s="209">
        <v>0</v>
      </c>
      <c r="F23" s="209">
        <v>0</v>
      </c>
      <c r="G23" s="209">
        <v>1.5205131631698519E-4</v>
      </c>
      <c r="H23" s="209">
        <v>3.045098965716386E-6</v>
      </c>
      <c r="I23" s="209">
        <v>0</v>
      </c>
      <c r="J23" s="209">
        <v>2.8479091359131709E-5</v>
      </c>
      <c r="K23" s="209">
        <v>7.6362109121453937E-6</v>
      </c>
      <c r="L23" s="209">
        <v>0</v>
      </c>
      <c r="M23" s="209">
        <v>2.5993346695043076E-5</v>
      </c>
      <c r="N23" s="209">
        <v>7.7240701718097541E-4</v>
      </c>
      <c r="O23" s="209">
        <v>1.4107014705882352E-2</v>
      </c>
      <c r="P23" s="209">
        <v>4.3775206100323531E-2</v>
      </c>
      <c r="Q23" s="209">
        <v>1.4842777649283684E-2</v>
      </c>
      <c r="R23" s="209">
        <v>1.7533761693816603E-2</v>
      </c>
      <c r="S23" s="209">
        <v>6.359104809660468E-2</v>
      </c>
      <c r="T23" s="209">
        <v>1.211575481983016E-2</v>
      </c>
      <c r="U23" s="209">
        <v>4.8027705103756729E-2</v>
      </c>
      <c r="V23" s="209">
        <v>1.1178579270914521E-3</v>
      </c>
      <c r="W23" s="209">
        <v>6.9588002393159119E-3</v>
      </c>
      <c r="X23" s="209">
        <v>2.7734765444073994E-6</v>
      </c>
      <c r="Y23" s="209">
        <v>2.7591800552024501E-4</v>
      </c>
      <c r="Z23" s="209">
        <v>0</v>
      </c>
      <c r="AA23" s="209">
        <v>1.9271677480059405E-4</v>
      </c>
      <c r="AB23" s="209">
        <v>3.0703142663542956E-6</v>
      </c>
      <c r="AC23" s="209">
        <v>1.7050256390823117E-5</v>
      </c>
      <c r="AD23" s="209">
        <v>1.2946880966774207E-4</v>
      </c>
      <c r="AE23" s="209">
        <v>2.4289546934279E-4</v>
      </c>
      <c r="AF23" s="209">
        <v>1.3577284019359419E-3</v>
      </c>
      <c r="AG23" s="209">
        <v>7.990847607858945E-4</v>
      </c>
      <c r="AH23" s="209">
        <v>6.1979200560048872E-5</v>
      </c>
      <c r="AI23" s="209">
        <v>0</v>
      </c>
      <c r="AJ23" s="209">
        <v>6.3773779078689545E-3</v>
      </c>
      <c r="AK23" s="209">
        <v>1.3862995667787294E-4</v>
      </c>
      <c r="AL23" s="209">
        <v>0</v>
      </c>
      <c r="AM23" s="209">
        <v>2.6050023026106915E-4</v>
      </c>
      <c r="AN23" s="210">
        <v>9.1532693259883148E-3</v>
      </c>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86"/>
      <c r="BW23" s="86"/>
      <c r="BX23" s="86"/>
      <c r="BY23" s="86"/>
      <c r="BZ23" s="86"/>
      <c r="CA23" s="86"/>
      <c r="CB23" s="86"/>
      <c r="CC23" s="86"/>
      <c r="CD23" s="86"/>
      <c r="CE23" s="86"/>
      <c r="CF23" s="86"/>
      <c r="CG23" s="86"/>
      <c r="CH23" s="86"/>
      <c r="CI23" s="86"/>
      <c r="CJ23" s="86"/>
      <c r="CK23" s="86"/>
      <c r="CL23" s="86"/>
      <c r="CM23" s="86"/>
      <c r="CN23" s="86"/>
      <c r="CO23" s="86"/>
      <c r="CP23" s="86"/>
      <c r="CQ23" s="86"/>
      <c r="CR23" s="86"/>
      <c r="CS23" s="86"/>
      <c r="CT23" s="86"/>
      <c r="CU23" s="86"/>
      <c r="CV23" s="86"/>
      <c r="CW23" s="86"/>
      <c r="CX23" s="86"/>
      <c r="CY23" s="86"/>
      <c r="CZ23" s="86"/>
      <c r="DA23" s="86"/>
      <c r="DB23" s="86"/>
      <c r="DC23" s="86"/>
      <c r="DD23" s="86"/>
      <c r="DE23" s="86"/>
      <c r="DF23" s="86"/>
      <c r="DG23" s="86"/>
      <c r="DH23" s="86"/>
      <c r="DI23" s="86"/>
      <c r="DJ23" s="86"/>
      <c r="DK23" s="86"/>
      <c r="DL23" s="86"/>
      <c r="DM23" s="86"/>
      <c r="DN23" s="86"/>
      <c r="DO23" s="86"/>
      <c r="DP23" s="86"/>
      <c r="DQ23" s="86"/>
      <c r="DR23" s="86"/>
      <c r="DS23" s="86"/>
      <c r="DT23" s="86"/>
      <c r="DU23" s="86"/>
      <c r="DV23" s="86"/>
      <c r="DW23" s="86"/>
      <c r="DX23" s="86"/>
      <c r="DY23" s="86"/>
      <c r="DZ23" s="86"/>
      <c r="EA23" s="86"/>
      <c r="EB23" s="86"/>
      <c r="EC23" s="86"/>
      <c r="ED23" s="86"/>
      <c r="EE23" s="86"/>
      <c r="EF23" s="86"/>
      <c r="EG23" s="86"/>
      <c r="EH23" s="86"/>
      <c r="EI23" s="86"/>
      <c r="EJ23" s="86"/>
      <c r="EK23" s="86"/>
      <c r="EL23" s="86"/>
      <c r="EM23" s="86"/>
      <c r="EN23" s="86"/>
      <c r="EO23" s="86"/>
      <c r="EP23" s="86"/>
      <c r="EQ23" s="86"/>
      <c r="ER23" s="86"/>
      <c r="ES23" s="86"/>
      <c r="ET23" s="86"/>
      <c r="EU23" s="86"/>
      <c r="EV23" s="86"/>
      <c r="EW23" s="86"/>
      <c r="EX23" s="86"/>
      <c r="EY23" s="86"/>
      <c r="EZ23" s="86"/>
      <c r="FA23" s="86"/>
      <c r="FB23" s="86"/>
      <c r="FC23" s="86"/>
      <c r="FD23" s="86"/>
      <c r="FE23" s="86"/>
      <c r="FF23" s="86"/>
      <c r="FG23" s="86"/>
      <c r="FH23" s="86"/>
      <c r="FI23" s="86"/>
      <c r="FJ23" s="86"/>
      <c r="FK23" s="86"/>
      <c r="FL23" s="86"/>
      <c r="FM23" s="86"/>
      <c r="FN23" s="86"/>
      <c r="FO23" s="86"/>
      <c r="FP23" s="86"/>
      <c r="FQ23" s="86"/>
      <c r="FR23" s="86"/>
      <c r="FS23" s="86"/>
      <c r="FT23" s="86"/>
      <c r="FU23" s="86"/>
      <c r="FV23" s="86"/>
      <c r="FW23" s="86"/>
      <c r="FX23" s="86"/>
      <c r="FY23" s="86"/>
      <c r="FZ23" s="86"/>
      <c r="GA23" s="86"/>
      <c r="GB23" s="86"/>
      <c r="GC23" s="86"/>
      <c r="GD23" s="86"/>
      <c r="GE23" s="86"/>
      <c r="GF23" s="86"/>
      <c r="GG23" s="86"/>
      <c r="GH23" s="86"/>
      <c r="GI23" s="86"/>
      <c r="GJ23" s="86"/>
      <c r="GK23" s="86"/>
      <c r="GL23" s="86"/>
      <c r="GM23" s="86"/>
      <c r="GN23" s="86"/>
      <c r="GO23" s="86"/>
      <c r="GP23" s="86"/>
      <c r="GQ23" s="86"/>
      <c r="GR23" s="86"/>
      <c r="GS23" s="86"/>
      <c r="GT23" s="86"/>
      <c r="GU23" s="86"/>
      <c r="GV23" s="86"/>
      <c r="GW23" s="86"/>
      <c r="GX23" s="86"/>
      <c r="GY23" s="86"/>
      <c r="GZ23" s="86"/>
      <c r="HA23" s="86"/>
      <c r="HB23" s="86"/>
      <c r="HC23" s="86"/>
      <c r="HD23" s="86"/>
      <c r="HE23" s="86"/>
      <c r="HF23" s="86"/>
      <c r="HG23" s="86"/>
      <c r="HH23" s="86"/>
      <c r="HI23" s="86"/>
      <c r="HJ23" s="86"/>
      <c r="HK23" s="86"/>
      <c r="HL23" s="86"/>
      <c r="HM23" s="86"/>
      <c r="HN23" s="86"/>
      <c r="HO23" s="86"/>
      <c r="HP23" s="86"/>
      <c r="HQ23" s="86"/>
      <c r="HR23" s="86"/>
      <c r="HS23" s="86"/>
      <c r="HT23" s="86"/>
      <c r="HU23" s="86"/>
      <c r="HV23" s="86"/>
      <c r="HW23" s="86"/>
      <c r="HX23" s="86"/>
      <c r="HY23" s="86"/>
      <c r="HZ23" s="86"/>
      <c r="IA23" s="86"/>
      <c r="IB23" s="86"/>
      <c r="IC23" s="86"/>
      <c r="ID23" s="86"/>
      <c r="IE23" s="86"/>
      <c r="IF23" s="86"/>
      <c r="IG23" s="86"/>
      <c r="IH23" s="86"/>
      <c r="II23" s="86"/>
      <c r="IJ23" s="86"/>
      <c r="IK23" s="86"/>
      <c r="IL23" s="86"/>
      <c r="IM23" s="86"/>
      <c r="IN23" s="86"/>
      <c r="IO23" s="86"/>
      <c r="IP23" s="86"/>
      <c r="IQ23" s="86"/>
      <c r="IR23" s="86"/>
      <c r="IS23" s="86"/>
      <c r="IT23" s="86"/>
      <c r="IU23" s="86"/>
      <c r="IV23" s="86"/>
    </row>
    <row r="24" spans="1:256" ht="18.75" customHeight="1">
      <c r="A24" s="184" t="s">
        <v>17</v>
      </c>
      <c r="B24" s="185" t="s">
        <v>227</v>
      </c>
      <c r="C24" s="208">
        <v>1.4024123249679561E-6</v>
      </c>
      <c r="D24" s="209">
        <v>5.510872803098004E-6</v>
      </c>
      <c r="E24" s="209">
        <v>1.1733568749221724E-5</v>
      </c>
      <c r="F24" s="209">
        <v>8.1809872029250464E-6</v>
      </c>
      <c r="G24" s="209">
        <v>4.7841774689295736E-6</v>
      </c>
      <c r="H24" s="209">
        <v>4.5899616737543965E-5</v>
      </c>
      <c r="I24" s="209">
        <v>6.3044741429401505E-5</v>
      </c>
      <c r="J24" s="209">
        <v>9.9943023136342837E-7</v>
      </c>
      <c r="K24" s="209">
        <v>4.2775508126201105E-5</v>
      </c>
      <c r="L24" s="209">
        <v>1.0500525026251313E-6</v>
      </c>
      <c r="M24" s="209">
        <v>3.5952641692666905E-6</v>
      </c>
      <c r="N24" s="209">
        <v>4.0050159657673263E-5</v>
      </c>
      <c r="O24" s="209">
        <v>3.2926764705882351E-3</v>
      </c>
      <c r="P24" s="209">
        <v>9.5569743716817886E-5</v>
      </c>
      <c r="Q24" s="209">
        <v>2.066638549135386E-5</v>
      </c>
      <c r="R24" s="209">
        <v>3.8208056762481662E-5</v>
      </c>
      <c r="S24" s="209">
        <v>4.3155483180310835E-5</v>
      </c>
      <c r="T24" s="209">
        <v>6.713291112003672E-2</v>
      </c>
      <c r="U24" s="209">
        <v>8.8732514917663308E-5</v>
      </c>
      <c r="V24" s="209">
        <v>2.3694429841832782E-5</v>
      </c>
      <c r="W24" s="209">
        <v>1.9054823513892844E-3</v>
      </c>
      <c r="X24" s="209">
        <v>8.7223827556000796E-6</v>
      </c>
      <c r="Y24" s="209">
        <v>8.5182253412056718E-6</v>
      </c>
      <c r="Z24" s="209">
        <v>2.5022383111611996E-5</v>
      </c>
      <c r="AA24" s="209">
        <v>2.1438011848522585E-4</v>
      </c>
      <c r="AB24" s="209">
        <v>1.0847309737696037E-4</v>
      </c>
      <c r="AC24" s="209">
        <v>4.1439375842440321E-5</v>
      </c>
      <c r="AD24" s="209">
        <v>5.9466454707559511E-5</v>
      </c>
      <c r="AE24" s="209">
        <v>1.4255411783978858E-4</v>
      </c>
      <c r="AF24" s="209">
        <v>1.3553387882613414E-3</v>
      </c>
      <c r="AG24" s="209">
        <v>9.6138293238777898E-5</v>
      </c>
      <c r="AH24" s="209">
        <v>1.6345079089416037E-5</v>
      </c>
      <c r="AI24" s="209">
        <v>4.7523758574018012E-5</v>
      </c>
      <c r="AJ24" s="209">
        <v>1.0041498314510484E-3</v>
      </c>
      <c r="AK24" s="209">
        <v>8.8208117328270031E-5</v>
      </c>
      <c r="AL24" s="209">
        <v>0</v>
      </c>
      <c r="AM24" s="209">
        <v>0</v>
      </c>
      <c r="AN24" s="210">
        <v>1.7336355745417222E-3</v>
      </c>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86"/>
      <c r="BW24" s="86"/>
      <c r="BX24" s="86"/>
      <c r="BY24" s="86"/>
      <c r="BZ24" s="86"/>
      <c r="CA24" s="86"/>
      <c r="CB24" s="86"/>
      <c r="CC24" s="86"/>
      <c r="CD24" s="86"/>
      <c r="CE24" s="86"/>
      <c r="CF24" s="86"/>
      <c r="CG24" s="86"/>
      <c r="CH24" s="86"/>
      <c r="CI24" s="86"/>
      <c r="CJ24" s="86"/>
      <c r="CK24" s="86"/>
      <c r="CL24" s="86"/>
      <c r="CM24" s="86"/>
      <c r="CN24" s="86"/>
      <c r="CO24" s="86"/>
      <c r="CP24" s="86"/>
      <c r="CQ24" s="86"/>
      <c r="CR24" s="86"/>
      <c r="CS24" s="86"/>
      <c r="CT24" s="86"/>
      <c r="CU24" s="86"/>
      <c r="CV24" s="86"/>
      <c r="CW24" s="86"/>
      <c r="CX24" s="86"/>
      <c r="CY24" s="86"/>
      <c r="CZ24" s="86"/>
      <c r="DA24" s="86"/>
      <c r="DB24" s="86"/>
      <c r="DC24" s="86"/>
      <c r="DD24" s="86"/>
      <c r="DE24" s="86"/>
      <c r="DF24" s="86"/>
      <c r="DG24" s="86"/>
      <c r="DH24" s="86"/>
      <c r="DI24" s="86"/>
      <c r="DJ24" s="86"/>
      <c r="DK24" s="86"/>
      <c r="DL24" s="86"/>
      <c r="DM24" s="86"/>
      <c r="DN24" s="86"/>
      <c r="DO24" s="86"/>
      <c r="DP24" s="86"/>
      <c r="DQ24" s="86"/>
      <c r="DR24" s="86"/>
      <c r="DS24" s="86"/>
      <c r="DT24" s="86"/>
      <c r="DU24" s="86"/>
      <c r="DV24" s="86"/>
      <c r="DW24" s="86"/>
      <c r="DX24" s="86"/>
      <c r="DY24" s="86"/>
      <c r="DZ24" s="86"/>
      <c r="EA24" s="86"/>
      <c r="EB24" s="86"/>
      <c r="EC24" s="86"/>
      <c r="ED24" s="86"/>
      <c r="EE24" s="86"/>
      <c r="EF24" s="86"/>
      <c r="EG24" s="86"/>
      <c r="EH24" s="86"/>
      <c r="EI24" s="86"/>
      <c r="EJ24" s="86"/>
      <c r="EK24" s="86"/>
      <c r="EL24" s="86"/>
      <c r="EM24" s="86"/>
      <c r="EN24" s="86"/>
      <c r="EO24" s="86"/>
      <c r="EP24" s="86"/>
      <c r="EQ24" s="86"/>
      <c r="ER24" s="86"/>
      <c r="ES24" s="86"/>
      <c r="ET24" s="86"/>
      <c r="EU24" s="86"/>
      <c r="EV24" s="86"/>
      <c r="EW24" s="86"/>
      <c r="EX24" s="86"/>
      <c r="EY24" s="86"/>
      <c r="EZ24" s="86"/>
      <c r="FA24" s="86"/>
      <c r="FB24" s="86"/>
      <c r="FC24" s="86"/>
      <c r="FD24" s="86"/>
      <c r="FE24" s="86"/>
      <c r="FF24" s="86"/>
      <c r="FG24" s="86"/>
      <c r="FH24" s="86"/>
      <c r="FI24" s="86"/>
      <c r="FJ24" s="86"/>
      <c r="FK24" s="86"/>
      <c r="FL24" s="86"/>
      <c r="FM24" s="86"/>
      <c r="FN24" s="86"/>
      <c r="FO24" s="86"/>
      <c r="FP24" s="86"/>
      <c r="FQ24" s="86"/>
      <c r="FR24" s="86"/>
      <c r="FS24" s="86"/>
      <c r="FT24" s="86"/>
      <c r="FU24" s="86"/>
      <c r="FV24" s="86"/>
      <c r="FW24" s="86"/>
      <c r="FX24" s="86"/>
      <c r="FY24" s="86"/>
      <c r="FZ24" s="86"/>
      <c r="GA24" s="86"/>
      <c r="GB24" s="86"/>
      <c r="GC24" s="86"/>
      <c r="GD24" s="86"/>
      <c r="GE24" s="86"/>
      <c r="GF24" s="86"/>
      <c r="GG24" s="86"/>
      <c r="GH24" s="86"/>
      <c r="GI24" s="86"/>
      <c r="GJ24" s="86"/>
      <c r="GK24" s="86"/>
      <c r="GL24" s="86"/>
      <c r="GM24" s="86"/>
      <c r="GN24" s="86"/>
      <c r="GO24" s="86"/>
      <c r="GP24" s="86"/>
      <c r="GQ24" s="86"/>
      <c r="GR24" s="86"/>
      <c r="GS24" s="86"/>
      <c r="GT24" s="86"/>
      <c r="GU24" s="86"/>
      <c r="GV24" s="86"/>
      <c r="GW24" s="86"/>
      <c r="GX24" s="86"/>
      <c r="GY24" s="86"/>
      <c r="GZ24" s="86"/>
      <c r="HA24" s="86"/>
      <c r="HB24" s="86"/>
      <c r="HC24" s="86"/>
      <c r="HD24" s="86"/>
      <c r="HE24" s="86"/>
      <c r="HF24" s="86"/>
      <c r="HG24" s="86"/>
      <c r="HH24" s="86"/>
      <c r="HI24" s="86"/>
      <c r="HJ24" s="86"/>
      <c r="HK24" s="86"/>
      <c r="HL24" s="86"/>
      <c r="HM24" s="86"/>
      <c r="HN24" s="86"/>
      <c r="HO24" s="86"/>
      <c r="HP24" s="86"/>
      <c r="HQ24" s="86"/>
      <c r="HR24" s="86"/>
      <c r="HS24" s="86"/>
      <c r="HT24" s="86"/>
      <c r="HU24" s="86"/>
      <c r="HV24" s="86"/>
      <c r="HW24" s="86"/>
      <c r="HX24" s="86"/>
      <c r="HY24" s="86"/>
      <c r="HZ24" s="86"/>
      <c r="IA24" s="86"/>
      <c r="IB24" s="86"/>
      <c r="IC24" s="86"/>
      <c r="ID24" s="86"/>
      <c r="IE24" s="86"/>
      <c r="IF24" s="86"/>
      <c r="IG24" s="86"/>
      <c r="IH24" s="86"/>
      <c r="II24" s="86"/>
      <c r="IJ24" s="86"/>
      <c r="IK24" s="86"/>
      <c r="IL24" s="86"/>
      <c r="IM24" s="86"/>
      <c r="IN24" s="86"/>
      <c r="IO24" s="86"/>
      <c r="IP24" s="86"/>
      <c r="IQ24" s="86"/>
      <c r="IR24" s="86"/>
      <c r="IS24" s="86"/>
      <c r="IT24" s="86"/>
      <c r="IU24" s="86"/>
      <c r="IV24" s="86"/>
    </row>
    <row r="25" spans="1:256" ht="18.75" customHeight="1">
      <c r="A25" s="184" t="s">
        <v>18</v>
      </c>
      <c r="B25" s="185" t="s">
        <v>29</v>
      </c>
      <c r="C25" s="208">
        <v>4.955190214886779E-7</v>
      </c>
      <c r="D25" s="209">
        <v>1.2555853440571939E-4</v>
      </c>
      <c r="E25" s="209">
        <v>0</v>
      </c>
      <c r="F25" s="209">
        <v>0</v>
      </c>
      <c r="G25" s="209">
        <v>0</v>
      </c>
      <c r="H25" s="209">
        <v>0</v>
      </c>
      <c r="I25" s="209">
        <v>0</v>
      </c>
      <c r="J25" s="209">
        <v>0</v>
      </c>
      <c r="K25" s="209">
        <v>0</v>
      </c>
      <c r="L25" s="209">
        <v>0</v>
      </c>
      <c r="M25" s="209">
        <v>0</v>
      </c>
      <c r="N25" s="209">
        <v>0</v>
      </c>
      <c r="O25" s="209">
        <v>0</v>
      </c>
      <c r="P25" s="209">
        <v>3.0245035754517866E-5</v>
      </c>
      <c r="Q25" s="209">
        <v>0</v>
      </c>
      <c r="R25" s="209">
        <v>0</v>
      </c>
      <c r="S25" s="209">
        <v>0</v>
      </c>
      <c r="T25" s="209">
        <v>0</v>
      </c>
      <c r="U25" s="209">
        <v>0.36978822292282337</v>
      </c>
      <c r="V25" s="209">
        <v>0</v>
      </c>
      <c r="W25" s="209">
        <v>0</v>
      </c>
      <c r="X25" s="209">
        <v>0</v>
      </c>
      <c r="Y25" s="209">
        <v>0</v>
      </c>
      <c r="Z25" s="209">
        <v>0</v>
      </c>
      <c r="AA25" s="209">
        <v>0</v>
      </c>
      <c r="AB25" s="209">
        <v>0</v>
      </c>
      <c r="AC25" s="209">
        <v>0</v>
      </c>
      <c r="AD25" s="209">
        <v>3.0239121502340428E-3</v>
      </c>
      <c r="AE25" s="209">
        <v>0</v>
      </c>
      <c r="AF25" s="209">
        <v>5.806538616070024E-3</v>
      </c>
      <c r="AG25" s="209">
        <v>1.5714987166038348E-4</v>
      </c>
      <c r="AH25" s="209">
        <v>0</v>
      </c>
      <c r="AI25" s="209">
        <v>0</v>
      </c>
      <c r="AJ25" s="209">
        <v>4.6381412731759691E-2</v>
      </c>
      <c r="AK25" s="209">
        <v>4.0789348618396268E-5</v>
      </c>
      <c r="AL25" s="209">
        <v>0</v>
      </c>
      <c r="AM25" s="209">
        <v>0</v>
      </c>
      <c r="AN25" s="210">
        <v>7.5552404701288685E-3</v>
      </c>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6"/>
      <c r="CC25" s="86"/>
      <c r="CD25" s="86"/>
      <c r="CE25" s="86"/>
      <c r="CF25" s="86"/>
      <c r="CG25" s="86"/>
      <c r="CH25" s="86"/>
      <c r="CI25" s="86"/>
      <c r="CJ25" s="86"/>
      <c r="CK25" s="86"/>
      <c r="CL25" s="86"/>
      <c r="CM25" s="86"/>
      <c r="CN25" s="86"/>
      <c r="CO25" s="86"/>
      <c r="CP25" s="86"/>
      <c r="CQ25" s="86"/>
      <c r="CR25" s="86"/>
      <c r="CS25" s="86"/>
      <c r="CT25" s="86"/>
      <c r="CU25" s="86"/>
      <c r="CV25" s="86"/>
      <c r="CW25" s="86"/>
      <c r="CX25" s="86"/>
      <c r="CY25" s="86"/>
      <c r="CZ25" s="86"/>
      <c r="DA25" s="86"/>
      <c r="DB25" s="86"/>
      <c r="DC25" s="86"/>
      <c r="DD25" s="86"/>
      <c r="DE25" s="86"/>
      <c r="DF25" s="86"/>
      <c r="DG25" s="86"/>
      <c r="DH25" s="86"/>
      <c r="DI25" s="86"/>
      <c r="DJ25" s="86"/>
      <c r="DK25" s="86"/>
      <c r="DL25" s="86"/>
      <c r="DM25" s="86"/>
      <c r="DN25" s="86"/>
      <c r="DO25" s="86"/>
      <c r="DP25" s="86"/>
      <c r="DQ25" s="86"/>
      <c r="DR25" s="86"/>
      <c r="DS25" s="86"/>
      <c r="DT25" s="86"/>
      <c r="DU25" s="86"/>
      <c r="DV25" s="86"/>
      <c r="DW25" s="86"/>
      <c r="DX25" s="86"/>
      <c r="DY25" s="86"/>
      <c r="DZ25" s="86"/>
      <c r="EA25" s="86"/>
      <c r="EB25" s="86"/>
      <c r="EC25" s="86"/>
      <c r="ED25" s="86"/>
      <c r="EE25" s="86"/>
      <c r="EF25" s="86"/>
      <c r="EG25" s="86"/>
      <c r="EH25" s="86"/>
      <c r="EI25" s="86"/>
      <c r="EJ25" s="86"/>
      <c r="EK25" s="86"/>
      <c r="EL25" s="86"/>
      <c r="EM25" s="86"/>
      <c r="EN25" s="86"/>
      <c r="EO25" s="86"/>
      <c r="EP25" s="86"/>
      <c r="EQ25" s="86"/>
      <c r="ER25" s="86"/>
      <c r="ES25" s="86"/>
      <c r="ET25" s="86"/>
      <c r="EU25" s="86"/>
      <c r="EV25" s="86"/>
      <c r="EW25" s="86"/>
      <c r="EX25" s="86"/>
      <c r="EY25" s="86"/>
      <c r="EZ25" s="86"/>
      <c r="FA25" s="86"/>
      <c r="FB25" s="86"/>
      <c r="FC25" s="86"/>
      <c r="FD25" s="86"/>
      <c r="FE25" s="86"/>
      <c r="FF25" s="86"/>
      <c r="FG25" s="86"/>
      <c r="FH25" s="86"/>
      <c r="FI25" s="86"/>
      <c r="FJ25" s="86"/>
      <c r="FK25" s="86"/>
      <c r="FL25" s="86"/>
      <c r="FM25" s="86"/>
      <c r="FN25" s="86"/>
      <c r="FO25" s="86"/>
      <c r="FP25" s="86"/>
      <c r="FQ25" s="86"/>
      <c r="FR25" s="86"/>
      <c r="FS25" s="86"/>
      <c r="FT25" s="86"/>
      <c r="FU25" s="86"/>
      <c r="FV25" s="86"/>
      <c r="FW25" s="86"/>
      <c r="FX25" s="86"/>
      <c r="FY25" s="86"/>
      <c r="FZ25" s="86"/>
      <c r="GA25" s="86"/>
      <c r="GB25" s="86"/>
      <c r="GC25" s="86"/>
      <c r="GD25" s="86"/>
      <c r="GE25" s="86"/>
      <c r="GF25" s="86"/>
      <c r="GG25" s="86"/>
      <c r="GH25" s="86"/>
      <c r="GI25" s="86"/>
      <c r="GJ25" s="86"/>
      <c r="GK25" s="86"/>
      <c r="GL25" s="86"/>
      <c r="GM25" s="86"/>
      <c r="GN25" s="86"/>
      <c r="GO25" s="86"/>
      <c r="GP25" s="86"/>
      <c r="GQ25" s="86"/>
      <c r="GR25" s="86"/>
      <c r="GS25" s="86"/>
      <c r="GT25" s="86"/>
      <c r="GU25" s="86"/>
      <c r="GV25" s="86"/>
      <c r="GW25" s="86"/>
      <c r="GX25" s="86"/>
      <c r="GY25" s="86"/>
      <c r="GZ25" s="86"/>
      <c r="HA25" s="86"/>
      <c r="HB25" s="86"/>
      <c r="HC25" s="86"/>
      <c r="HD25" s="86"/>
      <c r="HE25" s="86"/>
      <c r="HF25" s="86"/>
      <c r="HG25" s="86"/>
      <c r="HH25" s="86"/>
      <c r="HI25" s="86"/>
      <c r="HJ25" s="86"/>
      <c r="HK25" s="86"/>
      <c r="HL25" s="86"/>
      <c r="HM25" s="86"/>
      <c r="HN25" s="86"/>
      <c r="HO25" s="86"/>
      <c r="HP25" s="86"/>
      <c r="HQ25" s="86"/>
      <c r="HR25" s="86"/>
      <c r="HS25" s="86"/>
      <c r="HT25" s="86"/>
      <c r="HU25" s="86"/>
      <c r="HV25" s="86"/>
      <c r="HW25" s="86"/>
      <c r="HX25" s="86"/>
      <c r="HY25" s="86"/>
      <c r="HZ25" s="86"/>
      <c r="IA25" s="86"/>
      <c r="IB25" s="86"/>
      <c r="IC25" s="86"/>
      <c r="ID25" s="86"/>
      <c r="IE25" s="86"/>
      <c r="IF25" s="86"/>
      <c r="IG25" s="86"/>
      <c r="IH25" s="86"/>
      <c r="II25" s="86"/>
      <c r="IJ25" s="86"/>
      <c r="IK25" s="86"/>
      <c r="IL25" s="86"/>
      <c r="IM25" s="86"/>
      <c r="IN25" s="86"/>
      <c r="IO25" s="86"/>
      <c r="IP25" s="86"/>
      <c r="IQ25" s="86"/>
      <c r="IR25" s="86"/>
      <c r="IS25" s="86"/>
      <c r="IT25" s="86"/>
      <c r="IU25" s="86"/>
      <c r="IV25" s="86"/>
    </row>
    <row r="26" spans="1:256" ht="18.75" customHeight="1">
      <c r="A26" s="184" t="s">
        <v>19</v>
      </c>
      <c r="B26" s="185" t="s">
        <v>40</v>
      </c>
      <c r="C26" s="208">
        <v>6.020649605242434E-4</v>
      </c>
      <c r="D26" s="209">
        <v>1.9946380697050937E-3</v>
      </c>
      <c r="E26" s="209">
        <v>6.0990800409764841E-3</v>
      </c>
      <c r="F26" s="209">
        <v>6.5261882998171846E-3</v>
      </c>
      <c r="G26" s="209">
        <v>7.8958439128691705E-3</v>
      </c>
      <c r="H26" s="209">
        <v>6.2593978054286759E-3</v>
      </c>
      <c r="I26" s="209">
        <v>1.0851249273678095E-3</v>
      </c>
      <c r="J26" s="209">
        <v>4.7290236407281829E-3</v>
      </c>
      <c r="K26" s="209">
        <v>1.5449760095707176E-2</v>
      </c>
      <c r="L26" s="209">
        <v>8.9495974798739931E-3</v>
      </c>
      <c r="M26" s="209">
        <v>1.1701200487633533E-2</v>
      </c>
      <c r="N26" s="209">
        <v>2.4253228704769047E-3</v>
      </c>
      <c r="O26" s="209">
        <v>9.0044117647058834E-4</v>
      </c>
      <c r="P26" s="209">
        <v>1.3563149912393083E-3</v>
      </c>
      <c r="Q26" s="209">
        <v>5.0249928572400375E-3</v>
      </c>
      <c r="R26" s="209">
        <v>3.3899731567053983E-3</v>
      </c>
      <c r="S26" s="209">
        <v>3.4829048354644895E-3</v>
      </c>
      <c r="T26" s="209">
        <v>3.7044124397521234E-3</v>
      </c>
      <c r="U26" s="209">
        <v>1.0282882541303034E-3</v>
      </c>
      <c r="V26" s="209">
        <v>4.5634290844599024E-2</v>
      </c>
      <c r="W26" s="209">
        <v>2.9760289870540604E-3</v>
      </c>
      <c r="X26" s="209">
        <v>5.8884122662748103E-3</v>
      </c>
      <c r="Y26" s="209">
        <v>3.8697029053238042E-3</v>
      </c>
      <c r="Z26" s="209">
        <v>5.4226797915374941E-3</v>
      </c>
      <c r="AA26" s="209">
        <v>5.4237136795854228E-3</v>
      </c>
      <c r="AB26" s="209">
        <v>1.4181641263366964E-2</v>
      </c>
      <c r="AC26" s="209">
        <v>3.9562659325498005E-5</v>
      </c>
      <c r="AD26" s="209">
        <v>1.8426636875450422E-3</v>
      </c>
      <c r="AE26" s="209">
        <v>1.5181069252320959E-2</v>
      </c>
      <c r="AF26" s="209">
        <v>6.5780707831397068E-3</v>
      </c>
      <c r="AG26" s="209">
        <v>1.7483483237440044E-2</v>
      </c>
      <c r="AH26" s="209">
        <v>3.1708467270423961E-3</v>
      </c>
      <c r="AI26" s="209">
        <v>3.9176524080567307E-2</v>
      </c>
      <c r="AJ26" s="209">
        <v>6.2369642053980625E-3</v>
      </c>
      <c r="AK26" s="209">
        <v>5.0822685535582774E-3</v>
      </c>
      <c r="AL26" s="209">
        <v>0.1289238850758129</v>
      </c>
      <c r="AM26" s="209">
        <v>8.5152408359695508E-4</v>
      </c>
      <c r="AN26" s="210">
        <v>6.5996003824235925E-3</v>
      </c>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c r="BW26" s="86"/>
      <c r="BX26" s="86"/>
      <c r="BY26" s="86"/>
      <c r="BZ26" s="86"/>
      <c r="CA26" s="86"/>
      <c r="CB26" s="86"/>
      <c r="CC26" s="86"/>
      <c r="CD26" s="86"/>
      <c r="CE26" s="86"/>
      <c r="CF26" s="86"/>
      <c r="CG26" s="86"/>
      <c r="CH26" s="86"/>
      <c r="CI26" s="86"/>
      <c r="CJ26" s="86"/>
      <c r="CK26" s="86"/>
      <c r="CL26" s="86"/>
      <c r="CM26" s="86"/>
      <c r="CN26" s="86"/>
      <c r="CO26" s="86"/>
      <c r="CP26" s="86"/>
      <c r="CQ26" s="86"/>
      <c r="CR26" s="86"/>
      <c r="CS26" s="86"/>
      <c r="CT26" s="86"/>
      <c r="CU26" s="86"/>
      <c r="CV26" s="86"/>
      <c r="CW26" s="86"/>
      <c r="CX26" s="86"/>
      <c r="CY26" s="86"/>
      <c r="CZ26" s="86"/>
      <c r="DA26" s="86"/>
      <c r="DB26" s="86"/>
      <c r="DC26" s="86"/>
      <c r="DD26" s="86"/>
      <c r="DE26" s="86"/>
      <c r="DF26" s="86"/>
      <c r="DG26" s="86"/>
      <c r="DH26" s="86"/>
      <c r="DI26" s="86"/>
      <c r="DJ26" s="86"/>
      <c r="DK26" s="86"/>
      <c r="DL26" s="86"/>
      <c r="DM26" s="86"/>
      <c r="DN26" s="86"/>
      <c r="DO26" s="86"/>
      <c r="DP26" s="86"/>
      <c r="DQ26" s="86"/>
      <c r="DR26" s="86"/>
      <c r="DS26" s="86"/>
      <c r="DT26" s="86"/>
      <c r="DU26" s="86"/>
      <c r="DV26" s="86"/>
      <c r="DW26" s="86"/>
      <c r="DX26" s="86"/>
      <c r="DY26" s="86"/>
      <c r="DZ26" s="86"/>
      <c r="EA26" s="86"/>
      <c r="EB26" s="86"/>
      <c r="EC26" s="86"/>
      <c r="ED26" s="86"/>
      <c r="EE26" s="86"/>
      <c r="EF26" s="86"/>
      <c r="EG26" s="86"/>
      <c r="EH26" s="86"/>
      <c r="EI26" s="86"/>
      <c r="EJ26" s="86"/>
      <c r="EK26" s="86"/>
      <c r="EL26" s="86"/>
      <c r="EM26" s="86"/>
      <c r="EN26" s="86"/>
      <c r="EO26" s="86"/>
      <c r="EP26" s="86"/>
      <c r="EQ26" s="86"/>
      <c r="ER26" s="86"/>
      <c r="ES26" s="86"/>
      <c r="ET26" s="86"/>
      <c r="EU26" s="86"/>
      <c r="EV26" s="86"/>
      <c r="EW26" s="86"/>
      <c r="EX26" s="86"/>
      <c r="EY26" s="86"/>
      <c r="EZ26" s="86"/>
      <c r="FA26" s="86"/>
      <c r="FB26" s="86"/>
      <c r="FC26" s="86"/>
      <c r="FD26" s="86"/>
      <c r="FE26" s="86"/>
      <c r="FF26" s="86"/>
      <c r="FG26" s="86"/>
      <c r="FH26" s="86"/>
      <c r="FI26" s="86"/>
      <c r="FJ26" s="86"/>
      <c r="FK26" s="86"/>
      <c r="FL26" s="86"/>
      <c r="FM26" s="86"/>
      <c r="FN26" s="86"/>
      <c r="FO26" s="86"/>
      <c r="FP26" s="86"/>
      <c r="FQ26" s="86"/>
      <c r="FR26" s="86"/>
      <c r="FS26" s="86"/>
      <c r="FT26" s="86"/>
      <c r="FU26" s="86"/>
      <c r="FV26" s="86"/>
      <c r="FW26" s="86"/>
      <c r="FX26" s="86"/>
      <c r="FY26" s="86"/>
      <c r="FZ26" s="86"/>
      <c r="GA26" s="86"/>
      <c r="GB26" s="86"/>
      <c r="GC26" s="86"/>
      <c r="GD26" s="86"/>
      <c r="GE26" s="86"/>
      <c r="GF26" s="86"/>
      <c r="GG26" s="86"/>
      <c r="GH26" s="86"/>
      <c r="GI26" s="86"/>
      <c r="GJ26" s="86"/>
      <c r="GK26" s="86"/>
      <c r="GL26" s="86"/>
      <c r="GM26" s="86"/>
      <c r="GN26" s="86"/>
      <c r="GO26" s="86"/>
      <c r="GP26" s="86"/>
      <c r="GQ26" s="86"/>
      <c r="GR26" s="86"/>
      <c r="GS26" s="86"/>
      <c r="GT26" s="86"/>
      <c r="GU26" s="86"/>
      <c r="GV26" s="86"/>
      <c r="GW26" s="86"/>
      <c r="GX26" s="86"/>
      <c r="GY26" s="86"/>
      <c r="GZ26" s="86"/>
      <c r="HA26" s="86"/>
      <c r="HB26" s="86"/>
      <c r="HC26" s="86"/>
      <c r="HD26" s="86"/>
      <c r="HE26" s="86"/>
      <c r="HF26" s="86"/>
      <c r="HG26" s="86"/>
      <c r="HH26" s="86"/>
      <c r="HI26" s="86"/>
      <c r="HJ26" s="86"/>
      <c r="HK26" s="86"/>
      <c r="HL26" s="86"/>
      <c r="HM26" s="86"/>
      <c r="HN26" s="86"/>
      <c r="HO26" s="86"/>
      <c r="HP26" s="86"/>
      <c r="HQ26" s="86"/>
      <c r="HR26" s="86"/>
      <c r="HS26" s="86"/>
      <c r="HT26" s="86"/>
      <c r="HU26" s="86"/>
      <c r="HV26" s="86"/>
      <c r="HW26" s="86"/>
      <c r="HX26" s="86"/>
      <c r="HY26" s="86"/>
      <c r="HZ26" s="86"/>
      <c r="IA26" s="86"/>
      <c r="IB26" s="86"/>
      <c r="IC26" s="86"/>
      <c r="ID26" s="86"/>
      <c r="IE26" s="86"/>
      <c r="IF26" s="86"/>
      <c r="IG26" s="86"/>
      <c r="IH26" s="86"/>
      <c r="II26" s="86"/>
      <c r="IJ26" s="86"/>
      <c r="IK26" s="86"/>
      <c r="IL26" s="86"/>
      <c r="IM26" s="86"/>
      <c r="IN26" s="86"/>
      <c r="IO26" s="86"/>
      <c r="IP26" s="86"/>
      <c r="IQ26" s="86"/>
      <c r="IR26" s="86"/>
      <c r="IS26" s="86"/>
      <c r="IT26" s="86"/>
      <c r="IU26" s="86"/>
      <c r="IV26" s="86"/>
    </row>
    <row r="27" spans="1:256" ht="18.75" customHeight="1">
      <c r="A27" s="184" t="s">
        <v>130</v>
      </c>
      <c r="B27" s="185" t="s">
        <v>30</v>
      </c>
      <c r="C27" s="208">
        <v>1.9056633130749576E-3</v>
      </c>
      <c r="D27" s="209">
        <v>1.7462019660411082E-3</v>
      </c>
      <c r="E27" s="209">
        <v>2.6118765031647403E-4</v>
      </c>
      <c r="F27" s="209">
        <v>1.8260054844606952E-3</v>
      </c>
      <c r="G27" s="209">
        <v>1.8128290792462916E-3</v>
      </c>
      <c r="H27" s="209">
        <v>1.6793064524597051E-3</v>
      </c>
      <c r="I27" s="209">
        <v>3.4105171411969787E-3</v>
      </c>
      <c r="J27" s="209">
        <v>2.4460074163327452E-3</v>
      </c>
      <c r="K27" s="209">
        <v>3.1573059447901949E-3</v>
      </c>
      <c r="L27" s="209">
        <v>2.6813090654532728E-3</v>
      </c>
      <c r="M27" s="209">
        <v>2.0992003636589045E-3</v>
      </c>
      <c r="N27" s="209">
        <v>2.9908471552493117E-3</v>
      </c>
      <c r="O27" s="209">
        <v>1.1956323529411764E-3</v>
      </c>
      <c r="P27" s="209">
        <v>7.3767835520430777E-4</v>
      </c>
      <c r="Q27" s="209">
        <v>7.7983973007169965E-4</v>
      </c>
      <c r="R27" s="209">
        <v>2.1031273145854859E-3</v>
      </c>
      <c r="S27" s="209">
        <v>9.8800810385770116E-4</v>
      </c>
      <c r="T27" s="209">
        <v>9.7027771402341057E-4</v>
      </c>
      <c r="U27" s="209">
        <v>3.9989119856497472E-4</v>
      </c>
      <c r="V27" s="209">
        <v>1.00287966057963E-3</v>
      </c>
      <c r="W27" s="209">
        <v>3.4901097989948444E-4</v>
      </c>
      <c r="X27" s="209">
        <v>1.4029329635043044E-2</v>
      </c>
      <c r="Y27" s="209">
        <v>2.3825041306143352E-2</v>
      </c>
      <c r="Z27" s="209">
        <v>1.5026211437908299E-3</v>
      </c>
      <c r="AA27" s="209">
        <v>1.9218483423028556E-3</v>
      </c>
      <c r="AB27" s="209">
        <v>1.7922257865225543E-3</v>
      </c>
      <c r="AC27" s="209">
        <v>6.985577322931172E-3</v>
      </c>
      <c r="AD27" s="209">
        <v>6.6599165940529996E-3</v>
      </c>
      <c r="AE27" s="209">
        <v>3.2391743386102618E-3</v>
      </c>
      <c r="AF27" s="209">
        <v>4.3848576129387248E-3</v>
      </c>
      <c r="AG27" s="209">
        <v>3.364791622035053E-3</v>
      </c>
      <c r="AH27" s="209">
        <v>1.39730588283523E-3</v>
      </c>
      <c r="AI27" s="209">
        <v>6.651403134765192E-4</v>
      </c>
      <c r="AJ27" s="209">
        <v>8.1218602983157699E-4</v>
      </c>
      <c r="AK27" s="209">
        <v>1.5321113952223694E-3</v>
      </c>
      <c r="AL27" s="209">
        <v>0</v>
      </c>
      <c r="AM27" s="209">
        <v>7.258625213572921E-3</v>
      </c>
      <c r="AN27" s="210">
        <v>2.3672746976661704E-3</v>
      </c>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c r="EW27" s="86"/>
      <c r="EX27" s="86"/>
      <c r="EY27" s="86"/>
      <c r="EZ27" s="86"/>
      <c r="FA27" s="86"/>
      <c r="FB27" s="86"/>
      <c r="FC27" s="86"/>
      <c r="FD27" s="86"/>
      <c r="FE27" s="86"/>
      <c r="FF27" s="86"/>
      <c r="FG27" s="86"/>
      <c r="FH27" s="86"/>
      <c r="FI27" s="86"/>
      <c r="FJ27" s="86"/>
      <c r="FK27" s="86"/>
      <c r="FL27" s="86"/>
      <c r="FM27" s="86"/>
      <c r="FN27" s="86"/>
      <c r="FO27" s="86"/>
      <c r="FP27" s="86"/>
      <c r="FQ27" s="86"/>
      <c r="FR27" s="86"/>
      <c r="FS27" s="86"/>
      <c r="FT27" s="86"/>
      <c r="FU27" s="86"/>
      <c r="FV27" s="86"/>
      <c r="FW27" s="86"/>
      <c r="FX27" s="86"/>
      <c r="FY27" s="86"/>
      <c r="FZ27" s="86"/>
      <c r="GA27" s="86"/>
      <c r="GB27" s="86"/>
      <c r="GC27" s="86"/>
      <c r="GD27" s="86"/>
      <c r="GE27" s="86"/>
      <c r="GF27" s="86"/>
      <c r="GG27" s="86"/>
      <c r="GH27" s="86"/>
      <c r="GI27" s="86"/>
      <c r="GJ27" s="86"/>
      <c r="GK27" s="86"/>
      <c r="GL27" s="86"/>
      <c r="GM27" s="86"/>
      <c r="GN27" s="86"/>
      <c r="GO27" s="86"/>
      <c r="GP27" s="86"/>
      <c r="GQ27" s="86"/>
      <c r="GR27" s="86"/>
      <c r="GS27" s="86"/>
      <c r="GT27" s="86"/>
      <c r="GU27" s="86"/>
      <c r="GV27" s="86"/>
      <c r="GW27" s="86"/>
      <c r="GX27" s="86"/>
      <c r="GY27" s="86"/>
      <c r="GZ27" s="86"/>
      <c r="HA27" s="86"/>
      <c r="HB27" s="86"/>
      <c r="HC27" s="86"/>
      <c r="HD27" s="86"/>
      <c r="HE27" s="86"/>
      <c r="HF27" s="86"/>
      <c r="HG27" s="86"/>
      <c r="HH27" s="86"/>
      <c r="HI27" s="86"/>
      <c r="HJ27" s="86"/>
      <c r="HK27" s="86"/>
      <c r="HL27" s="86"/>
      <c r="HM27" s="86"/>
      <c r="HN27" s="86"/>
      <c r="HO27" s="86"/>
      <c r="HP27" s="86"/>
      <c r="HQ27" s="86"/>
      <c r="HR27" s="86"/>
      <c r="HS27" s="86"/>
      <c r="HT27" s="86"/>
      <c r="HU27" s="86"/>
      <c r="HV27" s="86"/>
      <c r="HW27" s="86"/>
      <c r="HX27" s="86"/>
      <c r="HY27" s="86"/>
      <c r="HZ27" s="86"/>
      <c r="IA27" s="86"/>
      <c r="IB27" s="86"/>
      <c r="IC27" s="86"/>
      <c r="ID27" s="86"/>
      <c r="IE27" s="86"/>
      <c r="IF27" s="86"/>
      <c r="IG27" s="86"/>
      <c r="IH27" s="86"/>
      <c r="II27" s="86"/>
      <c r="IJ27" s="86"/>
      <c r="IK27" s="86"/>
      <c r="IL27" s="86"/>
      <c r="IM27" s="86"/>
      <c r="IN27" s="86"/>
      <c r="IO27" s="86"/>
      <c r="IP27" s="86"/>
      <c r="IQ27" s="86"/>
      <c r="IR27" s="86"/>
      <c r="IS27" s="86"/>
      <c r="IT27" s="86"/>
      <c r="IU27" s="86"/>
      <c r="IV27" s="86"/>
    </row>
    <row r="28" spans="1:256" ht="18.75" customHeight="1">
      <c r="A28" s="184" t="s">
        <v>132</v>
      </c>
      <c r="B28" s="185" t="s">
        <v>1585</v>
      </c>
      <c r="C28" s="208">
        <v>6.9379862058349734E-3</v>
      </c>
      <c r="D28" s="209">
        <v>9.4934465296395588E-3</v>
      </c>
      <c r="E28" s="209">
        <v>1.2537505272214188E-2</v>
      </c>
      <c r="F28" s="209">
        <v>3.4084003656307121E-2</v>
      </c>
      <c r="G28" s="209">
        <v>1.5471415207804356E-2</v>
      </c>
      <c r="H28" s="209">
        <v>2.5138355121541448E-2</v>
      </c>
      <c r="I28" s="209">
        <v>1.8779779198140615E-2</v>
      </c>
      <c r="J28" s="209">
        <v>2.5638477129860549E-2</v>
      </c>
      <c r="K28" s="209">
        <v>3.8499280923472434E-2</v>
      </c>
      <c r="L28" s="209">
        <v>8.5941547077353866E-2</v>
      </c>
      <c r="M28" s="209">
        <v>3.7509556377461416E-2</v>
      </c>
      <c r="N28" s="209">
        <v>1.6077618191925328E-2</v>
      </c>
      <c r="O28" s="209">
        <v>1.3384911764705881E-2</v>
      </c>
      <c r="P28" s="209">
        <v>8.6726770107852288E-3</v>
      </c>
      <c r="Q28" s="209">
        <v>1.2291370185439654E-2</v>
      </c>
      <c r="R28" s="209">
        <v>2.3374235154808912E-2</v>
      </c>
      <c r="S28" s="209">
        <v>5.5579771041610743E-3</v>
      </c>
      <c r="T28" s="209">
        <v>4.6031314551296778E-3</v>
      </c>
      <c r="U28" s="209">
        <v>1.183466645866439E-2</v>
      </c>
      <c r="V28" s="209">
        <v>1.7020252721639279E-2</v>
      </c>
      <c r="W28" s="209">
        <v>2.3024463635915255E-3</v>
      </c>
      <c r="X28" s="209">
        <v>0.1090709444447325</v>
      </c>
      <c r="Y28" s="209">
        <v>6.200807701751631E-2</v>
      </c>
      <c r="Z28" s="209">
        <v>6.5834209505924696E-2</v>
      </c>
      <c r="AA28" s="209">
        <v>2.3349107237528491E-2</v>
      </c>
      <c r="AB28" s="209">
        <v>4.5665736646362323E-3</v>
      </c>
      <c r="AC28" s="209">
        <v>3.2523169427865067E-3</v>
      </c>
      <c r="AD28" s="209">
        <v>7.2565546799664765E-3</v>
      </c>
      <c r="AE28" s="209">
        <v>6.0537097147683712E-3</v>
      </c>
      <c r="AF28" s="209">
        <v>9.049567857323854E-3</v>
      </c>
      <c r="AG28" s="209">
        <v>1.1886380056533608E-2</v>
      </c>
      <c r="AH28" s="209">
        <v>1.0231310848624834E-2</v>
      </c>
      <c r="AI28" s="209">
        <v>3.1853898937374038E-3</v>
      </c>
      <c r="AJ28" s="209">
        <v>4.295366773273729E-3</v>
      </c>
      <c r="AK28" s="209">
        <v>2.7241721405420059E-2</v>
      </c>
      <c r="AL28" s="209">
        <v>0</v>
      </c>
      <c r="AM28" s="209">
        <v>2.9888965511537004E-3</v>
      </c>
      <c r="AN28" s="210">
        <v>1.2264538308474678E-2</v>
      </c>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c r="DF28" s="86"/>
      <c r="DG28" s="86"/>
      <c r="DH28" s="86"/>
      <c r="DI28" s="86"/>
      <c r="DJ28" s="86"/>
      <c r="DK28" s="86"/>
      <c r="DL28" s="86"/>
      <c r="DM28" s="86"/>
      <c r="DN28" s="86"/>
      <c r="DO28" s="86"/>
      <c r="DP28" s="86"/>
      <c r="DQ28" s="86"/>
      <c r="DR28" s="86"/>
      <c r="DS28" s="86"/>
      <c r="DT28" s="86"/>
      <c r="DU28" s="86"/>
      <c r="DV28" s="86"/>
      <c r="DW28" s="86"/>
      <c r="DX28" s="86"/>
      <c r="DY28" s="86"/>
      <c r="DZ28" s="86"/>
      <c r="EA28" s="86"/>
      <c r="EB28" s="86"/>
      <c r="EC28" s="86"/>
      <c r="ED28" s="86"/>
      <c r="EE28" s="86"/>
      <c r="EF28" s="86"/>
      <c r="EG28" s="86"/>
      <c r="EH28" s="86"/>
      <c r="EI28" s="86"/>
      <c r="EJ28" s="86"/>
      <c r="EK28" s="86"/>
      <c r="EL28" s="86"/>
      <c r="EM28" s="86"/>
      <c r="EN28" s="86"/>
      <c r="EO28" s="86"/>
      <c r="EP28" s="86"/>
      <c r="EQ28" s="86"/>
      <c r="ER28" s="86"/>
      <c r="ES28" s="86"/>
      <c r="ET28" s="86"/>
      <c r="EU28" s="86"/>
      <c r="EV28" s="86"/>
      <c r="EW28" s="86"/>
      <c r="EX28" s="86"/>
      <c r="EY28" s="86"/>
      <c r="EZ28" s="86"/>
      <c r="FA28" s="86"/>
      <c r="FB28" s="86"/>
      <c r="FC28" s="86"/>
      <c r="FD28" s="86"/>
      <c r="FE28" s="86"/>
      <c r="FF28" s="86"/>
      <c r="FG28" s="86"/>
      <c r="FH28" s="86"/>
      <c r="FI28" s="86"/>
      <c r="FJ28" s="86"/>
      <c r="FK28" s="86"/>
      <c r="FL28" s="86"/>
      <c r="FM28" s="86"/>
      <c r="FN28" s="86"/>
      <c r="FO28" s="86"/>
      <c r="FP28" s="86"/>
      <c r="FQ28" s="86"/>
      <c r="FR28" s="86"/>
      <c r="FS28" s="86"/>
      <c r="FT28" s="86"/>
      <c r="FU28" s="86"/>
      <c r="FV28" s="86"/>
      <c r="FW28" s="86"/>
      <c r="FX28" s="86"/>
      <c r="FY28" s="86"/>
      <c r="FZ28" s="86"/>
      <c r="GA28" s="86"/>
      <c r="GB28" s="86"/>
      <c r="GC28" s="86"/>
      <c r="GD28" s="86"/>
      <c r="GE28" s="86"/>
      <c r="GF28" s="86"/>
      <c r="GG28" s="86"/>
      <c r="GH28" s="86"/>
      <c r="GI28" s="86"/>
      <c r="GJ28" s="86"/>
      <c r="GK28" s="86"/>
      <c r="GL28" s="86"/>
      <c r="GM28" s="86"/>
      <c r="GN28" s="86"/>
      <c r="GO28" s="86"/>
      <c r="GP28" s="86"/>
      <c r="GQ28" s="86"/>
      <c r="GR28" s="86"/>
      <c r="GS28" s="86"/>
      <c r="GT28" s="86"/>
      <c r="GU28" s="86"/>
      <c r="GV28" s="86"/>
      <c r="GW28" s="86"/>
      <c r="GX28" s="86"/>
      <c r="GY28" s="86"/>
      <c r="GZ28" s="86"/>
      <c r="HA28" s="86"/>
      <c r="HB28" s="86"/>
      <c r="HC28" s="86"/>
      <c r="HD28" s="86"/>
      <c r="HE28" s="86"/>
      <c r="HF28" s="86"/>
      <c r="HG28" s="86"/>
      <c r="HH28" s="86"/>
      <c r="HI28" s="86"/>
      <c r="HJ28" s="86"/>
      <c r="HK28" s="86"/>
      <c r="HL28" s="86"/>
      <c r="HM28" s="86"/>
      <c r="HN28" s="86"/>
      <c r="HO28" s="86"/>
      <c r="HP28" s="86"/>
      <c r="HQ28" s="86"/>
      <c r="HR28" s="86"/>
      <c r="HS28" s="86"/>
      <c r="HT28" s="86"/>
      <c r="HU28" s="86"/>
      <c r="HV28" s="86"/>
      <c r="HW28" s="86"/>
      <c r="HX28" s="86"/>
      <c r="HY28" s="86"/>
      <c r="HZ28" s="86"/>
      <c r="IA28" s="86"/>
      <c r="IB28" s="86"/>
      <c r="IC28" s="86"/>
      <c r="ID28" s="86"/>
      <c r="IE28" s="86"/>
      <c r="IF28" s="86"/>
      <c r="IG28" s="86"/>
      <c r="IH28" s="86"/>
      <c r="II28" s="86"/>
      <c r="IJ28" s="86"/>
      <c r="IK28" s="86"/>
      <c r="IL28" s="86"/>
      <c r="IM28" s="86"/>
      <c r="IN28" s="86"/>
      <c r="IO28" s="86"/>
      <c r="IP28" s="86"/>
      <c r="IQ28" s="86"/>
      <c r="IR28" s="86"/>
      <c r="IS28" s="86"/>
      <c r="IT28" s="86"/>
      <c r="IU28" s="86"/>
      <c r="IV28" s="86"/>
    </row>
    <row r="29" spans="1:256" ht="18.75" customHeight="1">
      <c r="A29" s="184" t="s">
        <v>147</v>
      </c>
      <c r="B29" s="185" t="s">
        <v>165</v>
      </c>
      <c r="C29" s="208">
        <v>2.8583968007496886E-4</v>
      </c>
      <c r="D29" s="209">
        <v>4.621686029192731E-4</v>
      </c>
      <c r="E29" s="209">
        <v>1.383791813062111E-3</v>
      </c>
      <c r="F29" s="209">
        <v>5.6087751371115173E-4</v>
      </c>
      <c r="G29" s="209">
        <v>3.956434585059468E-4</v>
      </c>
      <c r="H29" s="209">
        <v>1.2993253530739753E-3</v>
      </c>
      <c r="I29" s="209">
        <v>3.6635676932016272E-4</v>
      </c>
      <c r="J29" s="209">
        <v>4.2051727519825147E-4</v>
      </c>
      <c r="K29" s="209">
        <v>4.6798518575083043E-4</v>
      </c>
      <c r="L29" s="209">
        <v>2.4886244312215613E-4</v>
      </c>
      <c r="M29" s="209">
        <v>2.8910882905965247E-4</v>
      </c>
      <c r="N29" s="209">
        <v>3.0954196993006095E-4</v>
      </c>
      <c r="O29" s="209">
        <v>3.5486764705882354E-4</v>
      </c>
      <c r="P29" s="209">
        <v>2.3767044685678334E-4</v>
      </c>
      <c r="Q29" s="209">
        <v>2.9345178977156766E-4</v>
      </c>
      <c r="R29" s="209">
        <v>5.7731010374060599E-4</v>
      </c>
      <c r="S29" s="209">
        <v>2.2748686261450535E-4</v>
      </c>
      <c r="T29" s="209">
        <v>3.5825969703924722E-4</v>
      </c>
      <c r="U29" s="209">
        <v>1.9406222188549292E-4</v>
      </c>
      <c r="V29" s="209">
        <v>4.3474234774178985E-4</v>
      </c>
      <c r="W29" s="209">
        <v>6.0549640674206393E-4</v>
      </c>
      <c r="X29" s="209">
        <v>1.0930713209944174E-3</v>
      </c>
      <c r="Y29" s="209">
        <v>5.9526808595041607E-2</v>
      </c>
      <c r="Z29" s="209">
        <v>7.2173106714441887E-3</v>
      </c>
      <c r="AA29" s="209">
        <v>2.361160800279575E-3</v>
      </c>
      <c r="AB29" s="209">
        <v>9.8821594248265461E-4</v>
      </c>
      <c r="AC29" s="209">
        <v>3.1075434247513777E-4</v>
      </c>
      <c r="AD29" s="209">
        <v>5.4136345877692669E-3</v>
      </c>
      <c r="AE29" s="209">
        <v>2.1156854954231022E-3</v>
      </c>
      <c r="AF29" s="209">
        <v>3.1723843304370309E-3</v>
      </c>
      <c r="AG29" s="209">
        <v>7.2746041388716707E-3</v>
      </c>
      <c r="AH29" s="209">
        <v>3.6908711403112206E-3</v>
      </c>
      <c r="AI29" s="209">
        <v>1.7913356039129097E-3</v>
      </c>
      <c r="AJ29" s="209">
        <v>6.6450727473308128E-4</v>
      </c>
      <c r="AK29" s="209">
        <v>7.3602322053545055E-3</v>
      </c>
      <c r="AL29" s="209">
        <v>0</v>
      </c>
      <c r="AM29" s="209">
        <v>6.7652063903728837E-4</v>
      </c>
      <c r="AN29" s="210">
        <v>2.2149020114716057E-3</v>
      </c>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c r="CY29" s="86"/>
      <c r="CZ29" s="86"/>
      <c r="DA29" s="86"/>
      <c r="DB29" s="86"/>
      <c r="DC29" s="86"/>
      <c r="DD29" s="86"/>
      <c r="DE29" s="86"/>
      <c r="DF29" s="86"/>
      <c r="DG29" s="86"/>
      <c r="DH29" s="86"/>
      <c r="DI29" s="86"/>
      <c r="DJ29" s="86"/>
      <c r="DK29" s="86"/>
      <c r="DL29" s="86"/>
      <c r="DM29" s="86"/>
      <c r="DN29" s="86"/>
      <c r="DO29" s="86"/>
      <c r="DP29" s="86"/>
      <c r="DQ29" s="86"/>
      <c r="DR29" s="86"/>
      <c r="DS29" s="86"/>
      <c r="DT29" s="86"/>
      <c r="DU29" s="86"/>
      <c r="DV29" s="86"/>
      <c r="DW29" s="86"/>
      <c r="DX29" s="86"/>
      <c r="DY29" s="86"/>
      <c r="DZ29" s="86"/>
      <c r="EA29" s="86"/>
      <c r="EB29" s="86"/>
      <c r="EC29" s="86"/>
      <c r="ED29" s="86"/>
      <c r="EE29" s="86"/>
      <c r="EF29" s="86"/>
      <c r="EG29" s="86"/>
      <c r="EH29" s="86"/>
      <c r="EI29" s="86"/>
      <c r="EJ29" s="86"/>
      <c r="EK29" s="86"/>
      <c r="EL29" s="86"/>
      <c r="EM29" s="86"/>
      <c r="EN29" s="86"/>
      <c r="EO29" s="86"/>
      <c r="EP29" s="86"/>
      <c r="EQ29" s="86"/>
      <c r="ER29" s="86"/>
      <c r="ES29" s="86"/>
      <c r="ET29" s="86"/>
      <c r="EU29" s="86"/>
      <c r="EV29" s="86"/>
      <c r="EW29" s="86"/>
      <c r="EX29" s="86"/>
      <c r="EY29" s="86"/>
      <c r="EZ29" s="86"/>
      <c r="FA29" s="86"/>
      <c r="FB29" s="86"/>
      <c r="FC29" s="86"/>
      <c r="FD29" s="86"/>
      <c r="FE29" s="86"/>
      <c r="FF29" s="86"/>
      <c r="FG29" s="86"/>
      <c r="FH29" s="86"/>
      <c r="FI29" s="86"/>
      <c r="FJ29" s="86"/>
      <c r="FK29" s="86"/>
      <c r="FL29" s="86"/>
      <c r="FM29" s="86"/>
      <c r="FN29" s="86"/>
      <c r="FO29" s="86"/>
      <c r="FP29" s="86"/>
      <c r="FQ29" s="86"/>
      <c r="FR29" s="86"/>
      <c r="FS29" s="86"/>
      <c r="FT29" s="86"/>
      <c r="FU29" s="86"/>
      <c r="FV29" s="86"/>
      <c r="FW29" s="86"/>
      <c r="FX29" s="86"/>
      <c r="FY29" s="86"/>
      <c r="FZ29" s="86"/>
      <c r="GA29" s="86"/>
      <c r="GB29" s="86"/>
      <c r="GC29" s="86"/>
      <c r="GD29" s="86"/>
      <c r="GE29" s="86"/>
      <c r="GF29" s="86"/>
      <c r="GG29" s="86"/>
      <c r="GH29" s="86"/>
      <c r="GI29" s="86"/>
      <c r="GJ29" s="86"/>
      <c r="GK29" s="86"/>
      <c r="GL29" s="86"/>
      <c r="GM29" s="86"/>
      <c r="GN29" s="86"/>
      <c r="GO29" s="86"/>
      <c r="GP29" s="86"/>
      <c r="GQ29" s="86"/>
      <c r="GR29" s="86"/>
      <c r="GS29" s="86"/>
      <c r="GT29" s="86"/>
      <c r="GU29" s="86"/>
      <c r="GV29" s="86"/>
      <c r="GW29" s="86"/>
      <c r="GX29" s="86"/>
      <c r="GY29" s="86"/>
      <c r="GZ29" s="86"/>
      <c r="HA29" s="86"/>
      <c r="HB29" s="86"/>
      <c r="HC29" s="86"/>
      <c r="HD29" s="86"/>
      <c r="HE29" s="86"/>
      <c r="HF29" s="86"/>
      <c r="HG29" s="86"/>
      <c r="HH29" s="86"/>
      <c r="HI29" s="86"/>
      <c r="HJ29" s="86"/>
      <c r="HK29" s="86"/>
      <c r="HL29" s="86"/>
      <c r="HM29" s="86"/>
      <c r="HN29" s="86"/>
      <c r="HO29" s="86"/>
      <c r="HP29" s="86"/>
      <c r="HQ29" s="86"/>
      <c r="HR29" s="86"/>
      <c r="HS29" s="86"/>
      <c r="HT29" s="86"/>
      <c r="HU29" s="86"/>
      <c r="HV29" s="86"/>
      <c r="HW29" s="86"/>
      <c r="HX29" s="86"/>
      <c r="HY29" s="86"/>
      <c r="HZ29" s="86"/>
      <c r="IA29" s="86"/>
      <c r="IB29" s="86"/>
      <c r="IC29" s="86"/>
      <c r="ID29" s="86"/>
      <c r="IE29" s="86"/>
      <c r="IF29" s="86"/>
      <c r="IG29" s="86"/>
      <c r="IH29" s="86"/>
      <c r="II29" s="86"/>
      <c r="IJ29" s="86"/>
      <c r="IK29" s="86"/>
      <c r="IL29" s="86"/>
      <c r="IM29" s="86"/>
      <c r="IN29" s="86"/>
      <c r="IO29" s="86"/>
      <c r="IP29" s="86"/>
      <c r="IQ29" s="86"/>
      <c r="IR29" s="86"/>
      <c r="IS29" s="86"/>
      <c r="IT29" s="86"/>
      <c r="IU29" s="86"/>
      <c r="IV29" s="86"/>
    </row>
    <row r="30" spans="1:256" ht="18.75" customHeight="1">
      <c r="A30" s="184" t="s">
        <v>148</v>
      </c>
      <c r="B30" s="185" t="s">
        <v>166</v>
      </c>
      <c r="C30" s="208">
        <v>1.2215011350470904E-4</v>
      </c>
      <c r="D30" s="209">
        <v>6.958593982722669E-4</v>
      </c>
      <c r="E30" s="209">
        <v>1.5060168772491511E-3</v>
      </c>
      <c r="F30" s="209">
        <v>1.4044789762340036E-4</v>
      </c>
      <c r="G30" s="209">
        <v>6.4201523453160498E-4</v>
      </c>
      <c r="H30" s="209">
        <v>2.6095316847797555E-3</v>
      </c>
      <c r="I30" s="209">
        <v>8.4253341080766998E-6</v>
      </c>
      <c r="J30" s="209">
        <v>7.9748928181130381E-5</v>
      </c>
      <c r="K30" s="209">
        <v>1.6842299517646007E-3</v>
      </c>
      <c r="L30" s="209">
        <v>4.5677283864193209E-5</v>
      </c>
      <c r="M30" s="209">
        <v>3.9060272330929612E-4</v>
      </c>
      <c r="N30" s="209">
        <v>1.1597481674918879E-4</v>
      </c>
      <c r="O30" s="209">
        <v>3.0473529411764706E-4</v>
      </c>
      <c r="P30" s="209">
        <v>2.5364706626668003E-5</v>
      </c>
      <c r="Q30" s="209">
        <v>1.7961660385572989E-4</v>
      </c>
      <c r="R30" s="209">
        <v>8.4437965570762039E-4</v>
      </c>
      <c r="S30" s="209">
        <v>1.9422059649135045E-4</v>
      </c>
      <c r="T30" s="209">
        <v>1.2320690842322699E-4</v>
      </c>
      <c r="U30" s="209">
        <v>1.2422314135898668E-4</v>
      </c>
      <c r="V30" s="209">
        <v>2.9000456628324215E-4</v>
      </c>
      <c r="W30" s="209">
        <v>3.5975509224795213E-3</v>
      </c>
      <c r="X30" s="209">
        <v>1.6828973327717245E-3</v>
      </c>
      <c r="Y30" s="209">
        <v>3.5328161550209716E-3</v>
      </c>
      <c r="Z30" s="209">
        <v>0</v>
      </c>
      <c r="AA30" s="209">
        <v>1.5469119107261791E-3</v>
      </c>
      <c r="AB30" s="209">
        <v>4.5355005533561062E-3</v>
      </c>
      <c r="AC30" s="209">
        <v>1.5726720506603973E-5</v>
      </c>
      <c r="AD30" s="209">
        <v>7.5801218113235808E-3</v>
      </c>
      <c r="AE30" s="209">
        <v>8.0037314053460727E-3</v>
      </c>
      <c r="AF30" s="209">
        <v>3.4424802422950006E-2</v>
      </c>
      <c r="AG30" s="209">
        <v>7.3229894540851785E-3</v>
      </c>
      <c r="AH30" s="209">
        <v>4.891510884917928E-3</v>
      </c>
      <c r="AI30" s="209">
        <v>5.1225659848878294E-5</v>
      </c>
      <c r="AJ30" s="209">
        <v>2.0669451711217445E-3</v>
      </c>
      <c r="AK30" s="209">
        <v>2.5545259178453367E-2</v>
      </c>
      <c r="AL30" s="209">
        <v>0</v>
      </c>
      <c r="AM30" s="209">
        <v>1.4203646896293705E-2</v>
      </c>
      <c r="AN30" s="210">
        <v>4.8811245984109342E-3</v>
      </c>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6"/>
      <c r="BZ30" s="86"/>
      <c r="CA30" s="86"/>
      <c r="CB30" s="86"/>
      <c r="CC30" s="86"/>
      <c r="CD30" s="86"/>
      <c r="CE30" s="86"/>
      <c r="CF30" s="86"/>
      <c r="CG30" s="86"/>
      <c r="CH30" s="86"/>
      <c r="CI30" s="86"/>
      <c r="CJ30" s="86"/>
      <c r="CK30" s="86"/>
      <c r="CL30" s="86"/>
      <c r="CM30" s="86"/>
      <c r="CN30" s="86"/>
      <c r="CO30" s="86"/>
      <c r="CP30" s="86"/>
      <c r="CQ30" s="86"/>
      <c r="CR30" s="86"/>
      <c r="CS30" s="86"/>
      <c r="CT30" s="86"/>
      <c r="CU30" s="86"/>
      <c r="CV30" s="86"/>
      <c r="CW30" s="86"/>
      <c r="CX30" s="86"/>
      <c r="CY30" s="86"/>
      <c r="CZ30" s="86"/>
      <c r="DA30" s="86"/>
      <c r="DB30" s="86"/>
      <c r="DC30" s="86"/>
      <c r="DD30" s="86"/>
      <c r="DE30" s="86"/>
      <c r="DF30" s="86"/>
      <c r="DG30" s="86"/>
      <c r="DH30" s="86"/>
      <c r="DI30" s="86"/>
      <c r="DJ30" s="86"/>
      <c r="DK30" s="86"/>
      <c r="DL30" s="86"/>
      <c r="DM30" s="86"/>
      <c r="DN30" s="86"/>
      <c r="DO30" s="86"/>
      <c r="DP30" s="86"/>
      <c r="DQ30" s="86"/>
      <c r="DR30" s="86"/>
      <c r="DS30" s="86"/>
      <c r="DT30" s="86"/>
      <c r="DU30" s="86"/>
      <c r="DV30" s="86"/>
      <c r="DW30" s="86"/>
      <c r="DX30" s="86"/>
      <c r="DY30" s="86"/>
      <c r="DZ30" s="86"/>
      <c r="EA30" s="86"/>
      <c r="EB30" s="86"/>
      <c r="EC30" s="86"/>
      <c r="ED30" s="86"/>
      <c r="EE30" s="86"/>
      <c r="EF30" s="86"/>
      <c r="EG30" s="86"/>
      <c r="EH30" s="86"/>
      <c r="EI30" s="86"/>
      <c r="EJ30" s="86"/>
      <c r="EK30" s="86"/>
      <c r="EL30" s="86"/>
      <c r="EM30" s="86"/>
      <c r="EN30" s="86"/>
      <c r="EO30" s="86"/>
      <c r="EP30" s="86"/>
      <c r="EQ30" s="86"/>
      <c r="ER30" s="86"/>
      <c r="ES30" s="86"/>
      <c r="ET30" s="86"/>
      <c r="EU30" s="86"/>
      <c r="EV30" s="86"/>
      <c r="EW30" s="86"/>
      <c r="EX30" s="86"/>
      <c r="EY30" s="86"/>
      <c r="EZ30" s="86"/>
      <c r="FA30" s="86"/>
      <c r="FB30" s="86"/>
      <c r="FC30" s="86"/>
      <c r="FD30" s="86"/>
      <c r="FE30" s="86"/>
      <c r="FF30" s="86"/>
      <c r="FG30" s="86"/>
      <c r="FH30" s="86"/>
      <c r="FI30" s="86"/>
      <c r="FJ30" s="86"/>
      <c r="FK30" s="86"/>
      <c r="FL30" s="86"/>
      <c r="FM30" s="86"/>
      <c r="FN30" s="86"/>
      <c r="FO30" s="86"/>
      <c r="FP30" s="86"/>
      <c r="FQ30" s="86"/>
      <c r="FR30" s="86"/>
      <c r="FS30" s="86"/>
      <c r="FT30" s="86"/>
      <c r="FU30" s="86"/>
      <c r="FV30" s="86"/>
      <c r="FW30" s="86"/>
      <c r="FX30" s="86"/>
      <c r="FY30" s="86"/>
      <c r="FZ30" s="86"/>
      <c r="GA30" s="86"/>
      <c r="GB30" s="86"/>
      <c r="GC30" s="86"/>
      <c r="GD30" s="86"/>
      <c r="GE30" s="86"/>
      <c r="GF30" s="86"/>
      <c r="GG30" s="86"/>
      <c r="GH30" s="86"/>
      <c r="GI30" s="86"/>
      <c r="GJ30" s="86"/>
      <c r="GK30" s="86"/>
      <c r="GL30" s="86"/>
      <c r="GM30" s="86"/>
      <c r="GN30" s="86"/>
      <c r="GO30" s="86"/>
      <c r="GP30" s="86"/>
      <c r="GQ30" s="86"/>
      <c r="GR30" s="86"/>
      <c r="GS30" s="86"/>
      <c r="GT30" s="86"/>
      <c r="GU30" s="86"/>
      <c r="GV30" s="86"/>
      <c r="GW30" s="86"/>
      <c r="GX30" s="86"/>
      <c r="GY30" s="86"/>
      <c r="GZ30" s="86"/>
      <c r="HA30" s="86"/>
      <c r="HB30" s="86"/>
      <c r="HC30" s="86"/>
      <c r="HD30" s="86"/>
      <c r="HE30" s="86"/>
      <c r="HF30" s="86"/>
      <c r="HG30" s="86"/>
      <c r="HH30" s="86"/>
      <c r="HI30" s="86"/>
      <c r="HJ30" s="86"/>
      <c r="HK30" s="86"/>
      <c r="HL30" s="86"/>
      <c r="HM30" s="86"/>
      <c r="HN30" s="86"/>
      <c r="HO30" s="86"/>
      <c r="HP30" s="86"/>
      <c r="HQ30" s="86"/>
      <c r="HR30" s="86"/>
      <c r="HS30" s="86"/>
      <c r="HT30" s="86"/>
      <c r="HU30" s="86"/>
      <c r="HV30" s="86"/>
      <c r="HW30" s="86"/>
      <c r="HX30" s="86"/>
      <c r="HY30" s="86"/>
      <c r="HZ30" s="86"/>
      <c r="IA30" s="86"/>
      <c r="IB30" s="86"/>
      <c r="IC30" s="86"/>
      <c r="ID30" s="86"/>
      <c r="IE30" s="86"/>
      <c r="IF30" s="86"/>
      <c r="IG30" s="86"/>
      <c r="IH30" s="86"/>
      <c r="II30" s="86"/>
      <c r="IJ30" s="86"/>
      <c r="IK30" s="86"/>
      <c r="IL30" s="86"/>
      <c r="IM30" s="86"/>
      <c r="IN30" s="86"/>
      <c r="IO30" s="86"/>
      <c r="IP30" s="86"/>
      <c r="IQ30" s="86"/>
      <c r="IR30" s="86"/>
      <c r="IS30" s="86"/>
      <c r="IT30" s="86"/>
      <c r="IU30" s="86"/>
      <c r="IV30" s="86"/>
    </row>
    <row r="31" spans="1:256" ht="18.75" customHeight="1">
      <c r="A31" s="184" t="s">
        <v>149</v>
      </c>
      <c r="B31" s="185" t="s">
        <v>31</v>
      </c>
      <c r="C31" s="208">
        <v>5.1780840201678842E-2</v>
      </c>
      <c r="D31" s="209">
        <v>7.1057491808162046E-3</v>
      </c>
      <c r="E31" s="209">
        <v>6.1606431626869775E-2</v>
      </c>
      <c r="F31" s="209">
        <v>7.2401371115173682E-2</v>
      </c>
      <c r="G31" s="209">
        <v>6.921154617132165E-2</v>
      </c>
      <c r="H31" s="209">
        <v>5.2130020475665464E-2</v>
      </c>
      <c r="I31" s="209">
        <v>2.3023532829750146E-2</v>
      </c>
      <c r="J31" s="209">
        <v>5.5378569226889343E-2</v>
      </c>
      <c r="K31" s="209">
        <v>3.5465694322477183E-2</v>
      </c>
      <c r="L31" s="209">
        <v>3.7668358417920898E-2</v>
      </c>
      <c r="M31" s="209">
        <v>3.9107775275326988E-2</v>
      </c>
      <c r="N31" s="209">
        <v>2.9241050767261773E-2</v>
      </c>
      <c r="O31" s="209">
        <v>3.8690970588235292E-2</v>
      </c>
      <c r="P31" s="209">
        <v>4.2781485328257922E-2</v>
      </c>
      <c r="Q31" s="209">
        <v>5.6226976503721042E-2</v>
      </c>
      <c r="R31" s="209">
        <v>4.4501214788815455E-2</v>
      </c>
      <c r="S31" s="209">
        <v>4.4610840478838953E-2</v>
      </c>
      <c r="T31" s="209">
        <v>3.9819213334863428E-2</v>
      </c>
      <c r="U31" s="209">
        <v>4.88327462527764E-2</v>
      </c>
      <c r="V31" s="209">
        <v>7.640518641297421E-2</v>
      </c>
      <c r="W31" s="209">
        <v>4.2721120511122972E-2</v>
      </c>
      <c r="X31" s="209">
        <v>3.8833495059172126E-3</v>
      </c>
      <c r="Y31" s="209">
        <v>2.2038461346069543E-2</v>
      </c>
      <c r="Z31" s="209">
        <v>1.7579969311939767E-2</v>
      </c>
      <c r="AA31" s="209">
        <v>9.4436001803922063E-3</v>
      </c>
      <c r="AB31" s="209">
        <v>5.217301683564303E-3</v>
      </c>
      <c r="AC31" s="209">
        <v>1.2480390207553827E-3</v>
      </c>
      <c r="AD31" s="209">
        <v>3.7797783021261556E-2</v>
      </c>
      <c r="AE31" s="209">
        <v>7.2203781539560878E-3</v>
      </c>
      <c r="AF31" s="209">
        <v>8.9585886211188213E-3</v>
      </c>
      <c r="AG31" s="209">
        <v>1.8234694696930027E-2</v>
      </c>
      <c r="AH31" s="209">
        <v>4.2296335687606476E-2</v>
      </c>
      <c r="AI31" s="209">
        <v>3.3820017165764285E-2</v>
      </c>
      <c r="AJ31" s="209">
        <v>2.0420118767184657E-2</v>
      </c>
      <c r="AK31" s="209">
        <v>6.3237645161989459E-2</v>
      </c>
      <c r="AL31" s="209">
        <v>0.23884273745223131</v>
      </c>
      <c r="AM31" s="209">
        <v>4.5988370361445567E-3</v>
      </c>
      <c r="AN31" s="210">
        <v>3.3350452628081395E-2</v>
      </c>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6"/>
      <c r="BZ31" s="86"/>
      <c r="CA31" s="86"/>
      <c r="CB31" s="86"/>
      <c r="CC31" s="86"/>
      <c r="CD31" s="86"/>
      <c r="CE31" s="86"/>
      <c r="CF31" s="86"/>
      <c r="CG31" s="86"/>
      <c r="CH31" s="86"/>
      <c r="CI31" s="86"/>
      <c r="CJ31" s="86"/>
      <c r="CK31" s="86"/>
      <c r="CL31" s="86"/>
      <c r="CM31" s="86"/>
      <c r="CN31" s="86"/>
      <c r="CO31" s="86"/>
      <c r="CP31" s="86"/>
      <c r="CQ31" s="86"/>
      <c r="CR31" s="86"/>
      <c r="CS31" s="86"/>
      <c r="CT31" s="86"/>
      <c r="CU31" s="86"/>
      <c r="CV31" s="86"/>
      <c r="CW31" s="86"/>
      <c r="CX31" s="86"/>
      <c r="CY31" s="86"/>
      <c r="CZ31" s="86"/>
      <c r="DA31" s="86"/>
      <c r="DB31" s="86"/>
      <c r="DC31" s="86"/>
      <c r="DD31" s="86"/>
      <c r="DE31" s="86"/>
      <c r="DF31" s="86"/>
      <c r="DG31" s="86"/>
      <c r="DH31" s="86"/>
      <c r="DI31" s="86"/>
      <c r="DJ31" s="86"/>
      <c r="DK31" s="86"/>
      <c r="DL31" s="86"/>
      <c r="DM31" s="86"/>
      <c r="DN31" s="86"/>
      <c r="DO31" s="86"/>
      <c r="DP31" s="86"/>
      <c r="DQ31" s="86"/>
      <c r="DR31" s="86"/>
      <c r="DS31" s="86"/>
      <c r="DT31" s="86"/>
      <c r="DU31" s="86"/>
      <c r="DV31" s="86"/>
      <c r="DW31" s="86"/>
      <c r="DX31" s="86"/>
      <c r="DY31" s="86"/>
      <c r="DZ31" s="86"/>
      <c r="EA31" s="86"/>
      <c r="EB31" s="86"/>
      <c r="EC31" s="86"/>
      <c r="ED31" s="86"/>
      <c r="EE31" s="86"/>
      <c r="EF31" s="86"/>
      <c r="EG31" s="86"/>
      <c r="EH31" s="86"/>
      <c r="EI31" s="86"/>
      <c r="EJ31" s="86"/>
      <c r="EK31" s="86"/>
      <c r="EL31" s="86"/>
      <c r="EM31" s="86"/>
      <c r="EN31" s="86"/>
      <c r="EO31" s="86"/>
      <c r="EP31" s="86"/>
      <c r="EQ31" s="86"/>
      <c r="ER31" s="86"/>
      <c r="ES31" s="86"/>
      <c r="ET31" s="86"/>
      <c r="EU31" s="86"/>
      <c r="EV31" s="86"/>
      <c r="EW31" s="86"/>
      <c r="EX31" s="86"/>
      <c r="EY31" s="86"/>
      <c r="EZ31" s="86"/>
      <c r="FA31" s="86"/>
      <c r="FB31" s="86"/>
      <c r="FC31" s="86"/>
      <c r="FD31" s="86"/>
      <c r="FE31" s="86"/>
      <c r="FF31" s="86"/>
      <c r="FG31" s="86"/>
      <c r="FH31" s="86"/>
      <c r="FI31" s="86"/>
      <c r="FJ31" s="86"/>
      <c r="FK31" s="86"/>
      <c r="FL31" s="86"/>
      <c r="FM31" s="86"/>
      <c r="FN31" s="86"/>
      <c r="FO31" s="86"/>
      <c r="FP31" s="86"/>
      <c r="FQ31" s="86"/>
      <c r="FR31" s="86"/>
      <c r="FS31" s="86"/>
      <c r="FT31" s="86"/>
      <c r="FU31" s="86"/>
      <c r="FV31" s="86"/>
      <c r="FW31" s="86"/>
      <c r="FX31" s="86"/>
      <c r="FY31" s="86"/>
      <c r="FZ31" s="86"/>
      <c r="GA31" s="86"/>
      <c r="GB31" s="86"/>
      <c r="GC31" s="86"/>
      <c r="GD31" s="86"/>
      <c r="GE31" s="86"/>
      <c r="GF31" s="86"/>
      <c r="GG31" s="86"/>
      <c r="GH31" s="86"/>
      <c r="GI31" s="86"/>
      <c r="GJ31" s="86"/>
      <c r="GK31" s="86"/>
      <c r="GL31" s="86"/>
      <c r="GM31" s="86"/>
      <c r="GN31" s="86"/>
      <c r="GO31" s="86"/>
      <c r="GP31" s="86"/>
      <c r="GQ31" s="86"/>
      <c r="GR31" s="86"/>
      <c r="GS31" s="86"/>
      <c r="GT31" s="86"/>
      <c r="GU31" s="86"/>
      <c r="GV31" s="86"/>
      <c r="GW31" s="86"/>
      <c r="GX31" s="86"/>
      <c r="GY31" s="86"/>
      <c r="GZ31" s="86"/>
      <c r="HA31" s="86"/>
      <c r="HB31" s="86"/>
      <c r="HC31" s="86"/>
      <c r="HD31" s="86"/>
      <c r="HE31" s="86"/>
      <c r="HF31" s="86"/>
      <c r="HG31" s="86"/>
      <c r="HH31" s="86"/>
      <c r="HI31" s="86"/>
      <c r="HJ31" s="86"/>
      <c r="HK31" s="86"/>
      <c r="HL31" s="86"/>
      <c r="HM31" s="86"/>
      <c r="HN31" s="86"/>
      <c r="HO31" s="86"/>
      <c r="HP31" s="86"/>
      <c r="HQ31" s="86"/>
      <c r="HR31" s="86"/>
      <c r="HS31" s="86"/>
      <c r="HT31" s="86"/>
      <c r="HU31" s="86"/>
      <c r="HV31" s="86"/>
      <c r="HW31" s="86"/>
      <c r="HX31" s="86"/>
      <c r="HY31" s="86"/>
      <c r="HZ31" s="86"/>
      <c r="IA31" s="86"/>
      <c r="IB31" s="86"/>
      <c r="IC31" s="86"/>
      <c r="ID31" s="86"/>
      <c r="IE31" s="86"/>
      <c r="IF31" s="86"/>
      <c r="IG31" s="86"/>
      <c r="IH31" s="86"/>
      <c r="II31" s="86"/>
      <c r="IJ31" s="86"/>
      <c r="IK31" s="86"/>
      <c r="IL31" s="86"/>
      <c r="IM31" s="86"/>
      <c r="IN31" s="86"/>
      <c r="IO31" s="86"/>
      <c r="IP31" s="86"/>
      <c r="IQ31" s="86"/>
      <c r="IR31" s="86"/>
      <c r="IS31" s="86"/>
      <c r="IT31" s="86"/>
      <c r="IU31" s="86"/>
      <c r="IV31" s="86"/>
    </row>
    <row r="32" spans="1:256" ht="18.75" customHeight="1">
      <c r="A32" s="184" t="s">
        <v>150</v>
      </c>
      <c r="B32" s="185" t="s">
        <v>32</v>
      </c>
      <c r="C32" s="208">
        <v>4.4916181461608709E-3</v>
      </c>
      <c r="D32" s="209">
        <v>3.5223115877271373E-2</v>
      </c>
      <c r="E32" s="209">
        <v>1.3832526020311084E-2</v>
      </c>
      <c r="F32" s="209">
        <v>2.132116087751371E-2</v>
      </c>
      <c r="G32" s="209">
        <v>1.0775491113189897E-2</v>
      </c>
      <c r="H32" s="209">
        <v>7.7912007140232059E-3</v>
      </c>
      <c r="I32" s="209">
        <v>1.6528181289947705E-3</v>
      </c>
      <c r="J32" s="209">
        <v>4.8134895059825707E-3</v>
      </c>
      <c r="K32" s="209">
        <v>1.0657885024117702E-2</v>
      </c>
      <c r="L32" s="209">
        <v>8.6100805040252009E-3</v>
      </c>
      <c r="M32" s="209">
        <v>7.2435068289356773E-3</v>
      </c>
      <c r="N32" s="209">
        <v>1.3165914702726461E-2</v>
      </c>
      <c r="O32" s="209">
        <v>7.1416764705882355E-3</v>
      </c>
      <c r="P32" s="209">
        <v>7.5313935035561195E-3</v>
      </c>
      <c r="Q32" s="209">
        <v>1.2518972530985974E-2</v>
      </c>
      <c r="R32" s="209">
        <v>5.1854734845804386E-3</v>
      </c>
      <c r="S32" s="209">
        <v>9.0067090457045026E-3</v>
      </c>
      <c r="T32" s="209">
        <v>1.1616228196006427E-2</v>
      </c>
      <c r="U32" s="209">
        <v>4.3925688267707885E-3</v>
      </c>
      <c r="V32" s="209">
        <v>2.2630050464337626E-2</v>
      </c>
      <c r="W32" s="209">
        <v>1.2672766091178766E-2</v>
      </c>
      <c r="X32" s="209">
        <v>2.2935485358194289E-2</v>
      </c>
      <c r="Y32" s="209">
        <v>2.1196244470312462E-2</v>
      </c>
      <c r="Z32" s="209">
        <v>2.894013124461162E-2</v>
      </c>
      <c r="AA32" s="209">
        <v>1.8345006699942032E-2</v>
      </c>
      <c r="AB32" s="209">
        <v>7.6801325845049465E-2</v>
      </c>
      <c r="AC32" s="209">
        <v>8.1282344087442115E-2</v>
      </c>
      <c r="AD32" s="209">
        <v>2.7131543737120959E-2</v>
      </c>
      <c r="AE32" s="209">
        <v>7.022391103148222E-3</v>
      </c>
      <c r="AF32" s="209">
        <v>1.5448855884625416E-2</v>
      </c>
      <c r="AG32" s="209">
        <v>7.6081863263293779E-3</v>
      </c>
      <c r="AH32" s="209">
        <v>6.8534799658397701E-3</v>
      </c>
      <c r="AI32" s="209">
        <v>2.5896698444925027E-2</v>
      </c>
      <c r="AJ32" s="209">
        <v>1.2693062109010311E-2</v>
      </c>
      <c r="AK32" s="209">
        <v>1.4397021662196766E-2</v>
      </c>
      <c r="AL32" s="209">
        <v>0</v>
      </c>
      <c r="AM32" s="209">
        <v>3.9135811636224177E-2</v>
      </c>
      <c r="AN32" s="210">
        <v>1.9490372965153435E-2</v>
      </c>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6"/>
      <c r="BZ32" s="86"/>
      <c r="CA32" s="86"/>
      <c r="CB32" s="86"/>
      <c r="CC32" s="86"/>
      <c r="CD32" s="86"/>
      <c r="CE32" s="86"/>
      <c r="CF32" s="86"/>
      <c r="CG32" s="86"/>
      <c r="CH32" s="86"/>
      <c r="CI32" s="86"/>
      <c r="CJ32" s="86"/>
      <c r="CK32" s="86"/>
      <c r="CL32" s="86"/>
      <c r="CM32" s="86"/>
      <c r="CN32" s="86"/>
      <c r="CO32" s="86"/>
      <c r="CP32" s="86"/>
      <c r="CQ32" s="86"/>
      <c r="CR32" s="86"/>
      <c r="CS32" s="86"/>
      <c r="CT32" s="86"/>
      <c r="CU32" s="86"/>
      <c r="CV32" s="86"/>
      <c r="CW32" s="86"/>
      <c r="CX32" s="86"/>
      <c r="CY32" s="86"/>
      <c r="CZ32" s="86"/>
      <c r="DA32" s="86"/>
      <c r="DB32" s="86"/>
      <c r="DC32" s="86"/>
      <c r="DD32" s="86"/>
      <c r="DE32" s="86"/>
      <c r="DF32" s="86"/>
      <c r="DG32" s="86"/>
      <c r="DH32" s="86"/>
      <c r="DI32" s="86"/>
      <c r="DJ32" s="86"/>
      <c r="DK32" s="86"/>
      <c r="DL32" s="86"/>
      <c r="DM32" s="86"/>
      <c r="DN32" s="86"/>
      <c r="DO32" s="86"/>
      <c r="DP32" s="86"/>
      <c r="DQ32" s="86"/>
      <c r="DR32" s="86"/>
      <c r="DS32" s="86"/>
      <c r="DT32" s="86"/>
      <c r="DU32" s="86"/>
      <c r="DV32" s="86"/>
      <c r="DW32" s="86"/>
      <c r="DX32" s="86"/>
      <c r="DY32" s="86"/>
      <c r="DZ32" s="86"/>
      <c r="EA32" s="86"/>
      <c r="EB32" s="86"/>
      <c r="EC32" s="86"/>
      <c r="ED32" s="86"/>
      <c r="EE32" s="86"/>
      <c r="EF32" s="86"/>
      <c r="EG32" s="86"/>
      <c r="EH32" s="86"/>
      <c r="EI32" s="86"/>
      <c r="EJ32" s="86"/>
      <c r="EK32" s="86"/>
      <c r="EL32" s="86"/>
      <c r="EM32" s="86"/>
      <c r="EN32" s="86"/>
      <c r="EO32" s="86"/>
      <c r="EP32" s="86"/>
      <c r="EQ32" s="86"/>
      <c r="ER32" s="86"/>
      <c r="ES32" s="86"/>
      <c r="ET32" s="86"/>
      <c r="EU32" s="86"/>
      <c r="EV32" s="86"/>
      <c r="EW32" s="86"/>
      <c r="EX32" s="86"/>
      <c r="EY32" s="86"/>
      <c r="EZ32" s="86"/>
      <c r="FA32" s="86"/>
      <c r="FB32" s="86"/>
      <c r="FC32" s="86"/>
      <c r="FD32" s="86"/>
      <c r="FE32" s="86"/>
      <c r="FF32" s="86"/>
      <c r="FG32" s="86"/>
      <c r="FH32" s="86"/>
      <c r="FI32" s="86"/>
      <c r="FJ32" s="86"/>
      <c r="FK32" s="86"/>
      <c r="FL32" s="86"/>
      <c r="FM32" s="86"/>
      <c r="FN32" s="86"/>
      <c r="FO32" s="86"/>
      <c r="FP32" s="86"/>
      <c r="FQ32" s="86"/>
      <c r="FR32" s="86"/>
      <c r="FS32" s="86"/>
      <c r="FT32" s="86"/>
      <c r="FU32" s="86"/>
      <c r="FV32" s="86"/>
      <c r="FW32" s="86"/>
      <c r="FX32" s="86"/>
      <c r="FY32" s="86"/>
      <c r="FZ32" s="86"/>
      <c r="GA32" s="86"/>
      <c r="GB32" s="86"/>
      <c r="GC32" s="86"/>
      <c r="GD32" s="86"/>
      <c r="GE32" s="86"/>
      <c r="GF32" s="86"/>
      <c r="GG32" s="86"/>
      <c r="GH32" s="86"/>
      <c r="GI32" s="86"/>
      <c r="GJ32" s="86"/>
      <c r="GK32" s="86"/>
      <c r="GL32" s="86"/>
      <c r="GM32" s="86"/>
      <c r="GN32" s="86"/>
      <c r="GO32" s="86"/>
      <c r="GP32" s="86"/>
      <c r="GQ32" s="86"/>
      <c r="GR32" s="86"/>
      <c r="GS32" s="86"/>
      <c r="GT32" s="86"/>
      <c r="GU32" s="86"/>
      <c r="GV32" s="86"/>
      <c r="GW32" s="86"/>
      <c r="GX32" s="86"/>
      <c r="GY32" s="86"/>
      <c r="GZ32" s="86"/>
      <c r="HA32" s="86"/>
      <c r="HB32" s="86"/>
      <c r="HC32" s="86"/>
      <c r="HD32" s="86"/>
      <c r="HE32" s="86"/>
      <c r="HF32" s="86"/>
      <c r="HG32" s="86"/>
      <c r="HH32" s="86"/>
      <c r="HI32" s="86"/>
      <c r="HJ32" s="86"/>
      <c r="HK32" s="86"/>
      <c r="HL32" s="86"/>
      <c r="HM32" s="86"/>
      <c r="HN32" s="86"/>
      <c r="HO32" s="86"/>
      <c r="HP32" s="86"/>
      <c r="HQ32" s="86"/>
      <c r="HR32" s="86"/>
      <c r="HS32" s="86"/>
      <c r="HT32" s="86"/>
      <c r="HU32" s="86"/>
      <c r="HV32" s="86"/>
      <c r="HW32" s="86"/>
      <c r="HX32" s="86"/>
      <c r="HY32" s="86"/>
      <c r="HZ32" s="86"/>
      <c r="IA32" s="86"/>
      <c r="IB32" s="86"/>
      <c r="IC32" s="86"/>
      <c r="ID32" s="86"/>
      <c r="IE32" s="86"/>
      <c r="IF32" s="86"/>
      <c r="IG32" s="86"/>
      <c r="IH32" s="86"/>
      <c r="II32" s="86"/>
      <c r="IJ32" s="86"/>
      <c r="IK32" s="86"/>
      <c r="IL32" s="86"/>
      <c r="IM32" s="86"/>
      <c r="IN32" s="86"/>
      <c r="IO32" s="86"/>
      <c r="IP32" s="86"/>
      <c r="IQ32" s="86"/>
      <c r="IR32" s="86"/>
      <c r="IS32" s="86"/>
      <c r="IT32" s="86"/>
      <c r="IU32" s="86"/>
      <c r="IV32" s="86"/>
    </row>
    <row r="33" spans="1:256" ht="18.75" customHeight="1">
      <c r="A33" s="184" t="s">
        <v>151</v>
      </c>
      <c r="B33" s="185" t="s">
        <v>33</v>
      </c>
      <c r="C33" s="208">
        <v>2.6334498638248279E-4</v>
      </c>
      <c r="D33" s="209">
        <v>5.2024128686327083E-3</v>
      </c>
      <c r="E33" s="209">
        <v>2.4120504134535034E-3</v>
      </c>
      <c r="F33" s="209">
        <v>3.0877056672760509E-3</v>
      </c>
      <c r="G33" s="209">
        <v>2.2895897367366026E-3</v>
      </c>
      <c r="H33" s="209">
        <v>2.9217724576048724E-3</v>
      </c>
      <c r="I33" s="209">
        <v>1.5592678675188845E-3</v>
      </c>
      <c r="J33" s="209">
        <v>3.6141078450602927E-3</v>
      </c>
      <c r="K33" s="209">
        <v>3.2750308630191032E-3</v>
      </c>
      <c r="L33" s="209">
        <v>1.9532726636331812E-3</v>
      </c>
      <c r="M33" s="209">
        <v>1.8841663739487986E-3</v>
      </c>
      <c r="N33" s="209">
        <v>3.1433299290266701E-3</v>
      </c>
      <c r="O33" s="209">
        <v>3.3920441176470591E-3</v>
      </c>
      <c r="P33" s="209">
        <v>3.5866992139102563E-3</v>
      </c>
      <c r="Q33" s="209">
        <v>1.6005496523856821E-3</v>
      </c>
      <c r="R33" s="209">
        <v>1.3326068188572967E-3</v>
      </c>
      <c r="S33" s="209">
        <v>1.7004850458718795E-3</v>
      </c>
      <c r="T33" s="209">
        <v>6.877531845306404E-3</v>
      </c>
      <c r="U33" s="209">
        <v>5.2988468984821262E-4</v>
      </c>
      <c r="V33" s="209">
        <v>2.2510200445895715E-3</v>
      </c>
      <c r="W33" s="209">
        <v>3.4551481394139412E-3</v>
      </c>
      <c r="X33" s="209">
        <v>1.0857879304169302E-2</v>
      </c>
      <c r="Y33" s="209">
        <v>1.0093915790491674E-3</v>
      </c>
      <c r="Z33" s="209">
        <v>1.449872583714681E-3</v>
      </c>
      <c r="AA33" s="209">
        <v>2.9483068832493825E-2</v>
      </c>
      <c r="AB33" s="209">
        <v>1.5668073104488863E-2</v>
      </c>
      <c r="AC33" s="209">
        <v>3.7223262527346021E-2</v>
      </c>
      <c r="AD33" s="209">
        <v>1.8151409790864478E-2</v>
      </c>
      <c r="AE33" s="209">
        <v>1.6621239874487159E-2</v>
      </c>
      <c r="AF33" s="209">
        <v>2.6817969908746325E-3</v>
      </c>
      <c r="AG33" s="209">
        <v>7.4785597628097573E-3</v>
      </c>
      <c r="AH33" s="209">
        <v>1.4945787120079969E-2</v>
      </c>
      <c r="AI33" s="209">
        <v>1.3818115734654928E-2</v>
      </c>
      <c r="AJ33" s="209">
        <v>1.0018604512642471E-2</v>
      </c>
      <c r="AK33" s="209">
        <v>2.6256105122204436E-2</v>
      </c>
      <c r="AL33" s="209">
        <v>0</v>
      </c>
      <c r="AM33" s="209">
        <v>1.5987348551415238E-2</v>
      </c>
      <c r="AN33" s="210">
        <v>1.1497345026818687E-2</v>
      </c>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6"/>
      <c r="FU33" s="86"/>
      <c r="FV33" s="86"/>
      <c r="FW33" s="86"/>
      <c r="FX33" s="86"/>
      <c r="FY33" s="86"/>
      <c r="FZ33" s="86"/>
      <c r="GA33" s="86"/>
      <c r="GB33" s="86"/>
      <c r="GC33" s="86"/>
      <c r="GD33" s="86"/>
      <c r="GE33" s="86"/>
      <c r="GF33" s="86"/>
      <c r="GG33" s="86"/>
      <c r="GH33" s="86"/>
      <c r="GI33" s="86"/>
      <c r="GJ33" s="86"/>
      <c r="GK33" s="86"/>
      <c r="GL33" s="86"/>
      <c r="GM33" s="86"/>
      <c r="GN33" s="86"/>
      <c r="GO33" s="86"/>
      <c r="GP33" s="86"/>
      <c r="GQ33" s="86"/>
      <c r="GR33" s="86"/>
      <c r="GS33" s="86"/>
      <c r="GT33" s="86"/>
      <c r="GU33" s="86"/>
      <c r="GV33" s="86"/>
      <c r="GW33" s="86"/>
      <c r="GX33" s="86"/>
      <c r="GY33" s="86"/>
      <c r="GZ33" s="86"/>
      <c r="HA33" s="86"/>
      <c r="HB33" s="86"/>
      <c r="HC33" s="86"/>
      <c r="HD33" s="86"/>
      <c r="HE33" s="86"/>
      <c r="HF33" s="86"/>
      <c r="HG33" s="86"/>
      <c r="HH33" s="86"/>
      <c r="HI33" s="86"/>
      <c r="HJ33" s="86"/>
      <c r="HK33" s="86"/>
      <c r="HL33" s="86"/>
      <c r="HM33" s="86"/>
      <c r="HN33" s="86"/>
      <c r="HO33" s="86"/>
      <c r="HP33" s="86"/>
      <c r="HQ33" s="86"/>
      <c r="HR33" s="86"/>
      <c r="HS33" s="86"/>
      <c r="HT33" s="86"/>
      <c r="HU33" s="86"/>
      <c r="HV33" s="86"/>
      <c r="HW33" s="86"/>
      <c r="HX33" s="86"/>
      <c r="HY33" s="86"/>
      <c r="HZ33" s="86"/>
      <c r="IA33" s="86"/>
      <c r="IB33" s="86"/>
      <c r="IC33" s="86"/>
      <c r="ID33" s="86"/>
      <c r="IE33" s="86"/>
      <c r="IF33" s="86"/>
      <c r="IG33" s="86"/>
      <c r="IH33" s="86"/>
      <c r="II33" s="86"/>
      <c r="IJ33" s="86"/>
      <c r="IK33" s="86"/>
      <c r="IL33" s="86"/>
      <c r="IM33" s="86"/>
      <c r="IN33" s="86"/>
      <c r="IO33" s="86"/>
      <c r="IP33" s="86"/>
      <c r="IQ33" s="86"/>
      <c r="IR33" s="86"/>
      <c r="IS33" s="86"/>
      <c r="IT33" s="86"/>
      <c r="IU33" s="86"/>
      <c r="IV33" s="86"/>
    </row>
    <row r="34" spans="1:256" ht="18.75" customHeight="1">
      <c r="A34" s="184" t="s">
        <v>152</v>
      </c>
      <c r="B34" s="185" t="s">
        <v>167</v>
      </c>
      <c r="C34" s="208">
        <v>0.10038646930898229</v>
      </c>
      <c r="D34" s="209">
        <v>0.32949404229967238</v>
      </c>
      <c r="E34" s="209">
        <v>3.8913770461567965E-2</v>
      </c>
      <c r="F34" s="209">
        <v>2.9013208409506403E-2</v>
      </c>
      <c r="G34" s="209">
        <v>4.1517706802084733E-2</v>
      </c>
      <c r="H34" s="209">
        <v>2.7061505748936836E-2</v>
      </c>
      <c r="I34" s="209">
        <v>7.1422719349215583E-2</v>
      </c>
      <c r="J34" s="209">
        <v>1.9350379690083221E-2</v>
      </c>
      <c r="K34" s="209">
        <v>6.6630585570106773E-2</v>
      </c>
      <c r="L34" s="209">
        <v>5.1209660483024166E-2</v>
      </c>
      <c r="M34" s="209">
        <v>3.5182779924375483E-2</v>
      </c>
      <c r="N34" s="209">
        <v>3.0285276589143279E-2</v>
      </c>
      <c r="O34" s="209">
        <v>2.2494455882352937E-2</v>
      </c>
      <c r="P34" s="209">
        <v>1.877010433746501E-2</v>
      </c>
      <c r="Q34" s="209">
        <v>2.5196065359654969E-2</v>
      </c>
      <c r="R34" s="209">
        <v>1.6707285430554181E-2</v>
      </c>
      <c r="S34" s="209">
        <v>1.8632195050509628E-2</v>
      </c>
      <c r="T34" s="209">
        <v>2.6292682751893504E-2</v>
      </c>
      <c r="U34" s="209">
        <v>1.6421154735776156E-2</v>
      </c>
      <c r="V34" s="209">
        <v>9.7317833600318038E-2</v>
      </c>
      <c r="W34" s="209">
        <v>4.4532041710829619E-2</v>
      </c>
      <c r="X34" s="209">
        <v>2.7868334466640159E-2</v>
      </c>
      <c r="Y34" s="209">
        <v>2.8849670576665008E-2</v>
      </c>
      <c r="Z34" s="209">
        <v>8.2850413219585556E-2</v>
      </c>
      <c r="AA34" s="209">
        <v>5.9922918288707397E-2</v>
      </c>
      <c r="AB34" s="209">
        <v>3.7176113579276644E-2</v>
      </c>
      <c r="AC34" s="209">
        <v>2.6117276236415983E-3</v>
      </c>
      <c r="AD34" s="209">
        <v>7.2503458024650969E-2</v>
      </c>
      <c r="AE34" s="209">
        <v>2.3472461159789525E-2</v>
      </c>
      <c r="AF34" s="209">
        <v>3.6083698671176528E-2</v>
      </c>
      <c r="AG34" s="209">
        <v>3.3464162105531485E-2</v>
      </c>
      <c r="AH34" s="209">
        <v>1.8121936193531057E-2</v>
      </c>
      <c r="AI34" s="209">
        <v>4.2326601682273743E-2</v>
      </c>
      <c r="AJ34" s="209">
        <v>1.8131462931442272E-2</v>
      </c>
      <c r="AK34" s="209">
        <v>5.0418506932772729E-2</v>
      </c>
      <c r="AL34" s="209">
        <v>6.1546347932314768E-2</v>
      </c>
      <c r="AM34" s="209">
        <v>5.9308602888800688E-2</v>
      </c>
      <c r="AN34" s="210">
        <v>3.4586578559826518E-2</v>
      </c>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6"/>
      <c r="CD34" s="86"/>
      <c r="CE34" s="86"/>
      <c r="CF34" s="86"/>
      <c r="CG34" s="86"/>
      <c r="CH34" s="86"/>
      <c r="CI34" s="86"/>
      <c r="CJ34" s="86"/>
      <c r="CK34" s="86"/>
      <c r="CL34" s="86"/>
      <c r="CM34" s="86"/>
      <c r="CN34" s="86"/>
      <c r="CO34" s="86"/>
      <c r="CP34" s="86"/>
      <c r="CQ34" s="86"/>
      <c r="CR34" s="86"/>
      <c r="CS34" s="86"/>
      <c r="CT34" s="86"/>
      <c r="CU34" s="86"/>
      <c r="CV34" s="86"/>
      <c r="CW34" s="86"/>
      <c r="CX34" s="86"/>
      <c r="CY34" s="86"/>
      <c r="CZ34" s="86"/>
      <c r="DA34" s="86"/>
      <c r="DB34" s="86"/>
      <c r="DC34" s="86"/>
      <c r="DD34" s="86"/>
      <c r="DE34" s="86"/>
      <c r="DF34" s="86"/>
      <c r="DG34" s="86"/>
      <c r="DH34" s="86"/>
      <c r="DI34" s="86"/>
      <c r="DJ34" s="86"/>
      <c r="DK34" s="86"/>
      <c r="DL34" s="86"/>
      <c r="DM34" s="86"/>
      <c r="DN34" s="86"/>
      <c r="DO34" s="86"/>
      <c r="DP34" s="86"/>
      <c r="DQ34" s="86"/>
      <c r="DR34" s="86"/>
      <c r="DS34" s="86"/>
      <c r="DT34" s="86"/>
      <c r="DU34" s="86"/>
      <c r="DV34" s="86"/>
      <c r="DW34" s="86"/>
      <c r="DX34" s="86"/>
      <c r="DY34" s="86"/>
      <c r="DZ34" s="86"/>
      <c r="EA34" s="86"/>
      <c r="EB34" s="86"/>
      <c r="EC34" s="86"/>
      <c r="ED34" s="86"/>
      <c r="EE34" s="86"/>
      <c r="EF34" s="86"/>
      <c r="EG34" s="86"/>
      <c r="EH34" s="86"/>
      <c r="EI34" s="86"/>
      <c r="EJ34" s="86"/>
      <c r="EK34" s="86"/>
      <c r="EL34" s="86"/>
      <c r="EM34" s="86"/>
      <c r="EN34" s="86"/>
      <c r="EO34" s="86"/>
      <c r="EP34" s="86"/>
      <c r="EQ34" s="86"/>
      <c r="ER34" s="86"/>
      <c r="ES34" s="86"/>
      <c r="ET34" s="86"/>
      <c r="EU34" s="86"/>
      <c r="EV34" s="86"/>
      <c r="EW34" s="86"/>
      <c r="EX34" s="86"/>
      <c r="EY34" s="86"/>
      <c r="EZ34" s="86"/>
      <c r="FA34" s="86"/>
      <c r="FB34" s="86"/>
      <c r="FC34" s="86"/>
      <c r="FD34" s="86"/>
      <c r="FE34" s="86"/>
      <c r="FF34" s="86"/>
      <c r="FG34" s="86"/>
      <c r="FH34" s="86"/>
      <c r="FI34" s="86"/>
      <c r="FJ34" s="86"/>
      <c r="FK34" s="86"/>
      <c r="FL34" s="86"/>
      <c r="FM34" s="86"/>
      <c r="FN34" s="86"/>
      <c r="FO34" s="86"/>
      <c r="FP34" s="86"/>
      <c r="FQ34" s="86"/>
      <c r="FR34" s="86"/>
      <c r="FS34" s="86"/>
      <c r="FT34" s="86"/>
      <c r="FU34" s="86"/>
      <c r="FV34" s="86"/>
      <c r="FW34" s="86"/>
      <c r="FX34" s="86"/>
      <c r="FY34" s="86"/>
      <c r="FZ34" s="86"/>
      <c r="GA34" s="86"/>
      <c r="GB34" s="86"/>
      <c r="GC34" s="86"/>
      <c r="GD34" s="86"/>
      <c r="GE34" s="86"/>
      <c r="GF34" s="86"/>
      <c r="GG34" s="86"/>
      <c r="GH34" s="86"/>
      <c r="GI34" s="86"/>
      <c r="GJ34" s="86"/>
      <c r="GK34" s="86"/>
      <c r="GL34" s="86"/>
      <c r="GM34" s="86"/>
      <c r="GN34" s="86"/>
      <c r="GO34" s="86"/>
      <c r="GP34" s="86"/>
      <c r="GQ34" s="86"/>
      <c r="GR34" s="86"/>
      <c r="GS34" s="86"/>
      <c r="GT34" s="86"/>
      <c r="GU34" s="86"/>
      <c r="GV34" s="86"/>
      <c r="GW34" s="86"/>
      <c r="GX34" s="86"/>
      <c r="GY34" s="86"/>
      <c r="GZ34" s="86"/>
      <c r="HA34" s="86"/>
      <c r="HB34" s="86"/>
      <c r="HC34" s="86"/>
      <c r="HD34" s="86"/>
      <c r="HE34" s="86"/>
      <c r="HF34" s="86"/>
      <c r="HG34" s="86"/>
      <c r="HH34" s="86"/>
      <c r="HI34" s="86"/>
      <c r="HJ34" s="86"/>
      <c r="HK34" s="86"/>
      <c r="HL34" s="86"/>
      <c r="HM34" s="86"/>
      <c r="HN34" s="86"/>
      <c r="HO34" s="86"/>
      <c r="HP34" s="86"/>
      <c r="HQ34" s="86"/>
      <c r="HR34" s="86"/>
      <c r="HS34" s="86"/>
      <c r="HT34" s="86"/>
      <c r="HU34" s="86"/>
      <c r="HV34" s="86"/>
      <c r="HW34" s="86"/>
      <c r="HX34" s="86"/>
      <c r="HY34" s="86"/>
      <c r="HZ34" s="86"/>
      <c r="IA34" s="86"/>
      <c r="IB34" s="86"/>
      <c r="IC34" s="86"/>
      <c r="ID34" s="86"/>
      <c r="IE34" s="86"/>
      <c r="IF34" s="86"/>
      <c r="IG34" s="86"/>
      <c r="IH34" s="86"/>
      <c r="II34" s="86"/>
      <c r="IJ34" s="86"/>
      <c r="IK34" s="86"/>
      <c r="IL34" s="86"/>
      <c r="IM34" s="86"/>
      <c r="IN34" s="86"/>
      <c r="IO34" s="86"/>
      <c r="IP34" s="86"/>
      <c r="IQ34" s="86"/>
      <c r="IR34" s="86"/>
      <c r="IS34" s="86"/>
      <c r="IT34" s="86"/>
      <c r="IU34" s="86"/>
      <c r="IV34" s="86"/>
    </row>
    <row r="35" spans="1:256" ht="18.75" customHeight="1">
      <c r="A35" s="184" t="s">
        <v>153</v>
      </c>
      <c r="B35" s="185" t="s">
        <v>129</v>
      </c>
      <c r="C35" s="208">
        <v>4.1211569063973347E-3</v>
      </c>
      <c r="D35" s="209">
        <v>2.0630026809651475E-3</v>
      </c>
      <c r="E35" s="209">
        <v>5.1979592644258018E-3</v>
      </c>
      <c r="F35" s="209">
        <v>4.2138025594149909E-3</v>
      </c>
      <c r="G35" s="209">
        <v>3.7474542295870645E-3</v>
      </c>
      <c r="H35" s="209">
        <v>1.2031842284874259E-2</v>
      </c>
      <c r="I35" s="209">
        <v>3.8163858221963976E-3</v>
      </c>
      <c r="J35" s="209">
        <v>3.8683460830741352E-3</v>
      </c>
      <c r="K35" s="209">
        <v>4.7963677090094555E-3</v>
      </c>
      <c r="L35" s="209">
        <v>5.1253062653132649E-3</v>
      </c>
      <c r="M35" s="209">
        <v>2.4381056677066758E-3</v>
      </c>
      <c r="N35" s="209">
        <v>6.3425206520755497E-3</v>
      </c>
      <c r="O35" s="209">
        <v>7.2688529411764711E-3</v>
      </c>
      <c r="P35" s="209">
        <v>7.0753067999486836E-3</v>
      </c>
      <c r="Q35" s="209">
        <v>4.7470918763010033E-3</v>
      </c>
      <c r="R35" s="209">
        <v>4.3381500299569274E-3</v>
      </c>
      <c r="S35" s="209">
        <v>1.1040376320276732E-2</v>
      </c>
      <c r="T35" s="209">
        <v>2.265454297681891E-2</v>
      </c>
      <c r="U35" s="209">
        <v>2.4623213401508016E-3</v>
      </c>
      <c r="V35" s="209">
        <v>5.6924698966636213E-3</v>
      </c>
      <c r="W35" s="209">
        <v>8.0069532646263389E-3</v>
      </c>
      <c r="X35" s="209">
        <v>1.4746293419428475E-2</v>
      </c>
      <c r="Y35" s="209">
        <v>4.209279239968413E-2</v>
      </c>
      <c r="Z35" s="209">
        <v>9.5986648174355357E-3</v>
      </c>
      <c r="AA35" s="209">
        <v>4.0869826465419375E-2</v>
      </c>
      <c r="AB35" s="209">
        <v>5.6239137779889176E-2</v>
      </c>
      <c r="AC35" s="209">
        <v>2.1153176655559305E-3</v>
      </c>
      <c r="AD35" s="209">
        <v>8.2274930540950954E-3</v>
      </c>
      <c r="AE35" s="209">
        <v>0.22172053139645784</v>
      </c>
      <c r="AF35" s="209">
        <v>2.7657903462877179E-2</v>
      </c>
      <c r="AG35" s="209">
        <v>3.3242757047281475E-2</v>
      </c>
      <c r="AH35" s="209">
        <v>1.2080568373923212E-2</v>
      </c>
      <c r="AI35" s="209">
        <v>6.0524571429807689E-2</v>
      </c>
      <c r="AJ35" s="209">
        <v>5.4951894068962372E-2</v>
      </c>
      <c r="AK35" s="209">
        <v>2.2772844195454001E-2</v>
      </c>
      <c r="AL35" s="209">
        <v>0</v>
      </c>
      <c r="AM35" s="209">
        <v>4.9133463265803611E-2</v>
      </c>
      <c r="AN35" s="210">
        <v>2.5836730250418726E-2</v>
      </c>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c r="BR35" s="86"/>
      <c r="BS35" s="86"/>
      <c r="BT35" s="86"/>
      <c r="BU35" s="86"/>
      <c r="BV35" s="86"/>
      <c r="BW35" s="86"/>
      <c r="BX35" s="86"/>
      <c r="BY35" s="86"/>
      <c r="BZ35" s="86"/>
      <c r="CA35" s="86"/>
      <c r="CB35" s="86"/>
      <c r="CC35" s="86"/>
      <c r="CD35" s="86"/>
      <c r="CE35" s="86"/>
      <c r="CF35" s="86"/>
      <c r="CG35" s="86"/>
      <c r="CH35" s="86"/>
      <c r="CI35" s="86"/>
      <c r="CJ35" s="86"/>
      <c r="CK35" s="86"/>
      <c r="CL35" s="86"/>
      <c r="CM35" s="86"/>
      <c r="CN35" s="86"/>
      <c r="CO35" s="86"/>
      <c r="CP35" s="86"/>
      <c r="CQ35" s="86"/>
      <c r="CR35" s="86"/>
      <c r="CS35" s="86"/>
      <c r="CT35" s="86"/>
      <c r="CU35" s="86"/>
      <c r="CV35" s="86"/>
      <c r="CW35" s="86"/>
      <c r="CX35" s="86"/>
      <c r="CY35" s="86"/>
      <c r="CZ35" s="86"/>
      <c r="DA35" s="86"/>
      <c r="DB35" s="86"/>
      <c r="DC35" s="86"/>
      <c r="DD35" s="86"/>
      <c r="DE35" s="86"/>
      <c r="DF35" s="86"/>
      <c r="DG35" s="86"/>
      <c r="DH35" s="86"/>
      <c r="DI35" s="86"/>
      <c r="DJ35" s="86"/>
      <c r="DK35" s="86"/>
      <c r="DL35" s="86"/>
      <c r="DM35" s="86"/>
      <c r="DN35" s="86"/>
      <c r="DO35" s="86"/>
      <c r="DP35" s="86"/>
      <c r="DQ35" s="86"/>
      <c r="DR35" s="86"/>
      <c r="DS35" s="86"/>
      <c r="DT35" s="86"/>
      <c r="DU35" s="86"/>
      <c r="DV35" s="86"/>
      <c r="DW35" s="86"/>
      <c r="DX35" s="86"/>
      <c r="DY35" s="86"/>
      <c r="DZ35" s="86"/>
      <c r="EA35" s="86"/>
      <c r="EB35" s="86"/>
      <c r="EC35" s="86"/>
      <c r="ED35" s="86"/>
      <c r="EE35" s="86"/>
      <c r="EF35" s="86"/>
      <c r="EG35" s="86"/>
      <c r="EH35" s="86"/>
      <c r="EI35" s="86"/>
      <c r="EJ35" s="86"/>
      <c r="EK35" s="86"/>
      <c r="EL35" s="86"/>
      <c r="EM35" s="86"/>
      <c r="EN35" s="86"/>
      <c r="EO35" s="86"/>
      <c r="EP35" s="86"/>
      <c r="EQ35" s="86"/>
      <c r="ER35" s="86"/>
      <c r="ES35" s="86"/>
      <c r="ET35" s="86"/>
      <c r="EU35" s="86"/>
      <c r="EV35" s="86"/>
      <c r="EW35" s="86"/>
      <c r="EX35" s="86"/>
      <c r="EY35" s="86"/>
      <c r="EZ35" s="86"/>
      <c r="FA35" s="86"/>
      <c r="FB35" s="86"/>
      <c r="FC35" s="86"/>
      <c r="FD35" s="86"/>
      <c r="FE35" s="86"/>
      <c r="FF35" s="86"/>
      <c r="FG35" s="86"/>
      <c r="FH35" s="86"/>
      <c r="FI35" s="86"/>
      <c r="FJ35" s="86"/>
      <c r="FK35" s="86"/>
      <c r="FL35" s="86"/>
      <c r="FM35" s="86"/>
      <c r="FN35" s="86"/>
      <c r="FO35" s="86"/>
      <c r="FP35" s="86"/>
      <c r="FQ35" s="86"/>
      <c r="FR35" s="86"/>
      <c r="FS35" s="86"/>
      <c r="FT35" s="86"/>
      <c r="FU35" s="86"/>
      <c r="FV35" s="86"/>
      <c r="FW35" s="86"/>
      <c r="FX35" s="86"/>
      <c r="FY35" s="86"/>
      <c r="FZ35" s="86"/>
      <c r="GA35" s="86"/>
      <c r="GB35" s="86"/>
      <c r="GC35" s="86"/>
      <c r="GD35" s="86"/>
      <c r="GE35" s="86"/>
      <c r="GF35" s="86"/>
      <c r="GG35" s="86"/>
      <c r="GH35" s="86"/>
      <c r="GI35" s="86"/>
      <c r="GJ35" s="86"/>
      <c r="GK35" s="86"/>
      <c r="GL35" s="86"/>
      <c r="GM35" s="86"/>
      <c r="GN35" s="86"/>
      <c r="GO35" s="86"/>
      <c r="GP35" s="86"/>
      <c r="GQ35" s="86"/>
      <c r="GR35" s="86"/>
      <c r="GS35" s="86"/>
      <c r="GT35" s="86"/>
      <c r="GU35" s="86"/>
      <c r="GV35" s="86"/>
      <c r="GW35" s="86"/>
      <c r="GX35" s="86"/>
      <c r="GY35" s="86"/>
      <c r="GZ35" s="86"/>
      <c r="HA35" s="86"/>
      <c r="HB35" s="86"/>
      <c r="HC35" s="86"/>
      <c r="HD35" s="86"/>
      <c r="HE35" s="86"/>
      <c r="HF35" s="86"/>
      <c r="HG35" s="86"/>
      <c r="HH35" s="86"/>
      <c r="HI35" s="86"/>
      <c r="HJ35" s="86"/>
      <c r="HK35" s="86"/>
      <c r="HL35" s="86"/>
      <c r="HM35" s="86"/>
      <c r="HN35" s="86"/>
      <c r="HO35" s="86"/>
      <c r="HP35" s="86"/>
      <c r="HQ35" s="86"/>
      <c r="HR35" s="86"/>
      <c r="HS35" s="86"/>
      <c r="HT35" s="86"/>
      <c r="HU35" s="86"/>
      <c r="HV35" s="86"/>
      <c r="HW35" s="86"/>
      <c r="HX35" s="86"/>
      <c r="HY35" s="86"/>
      <c r="HZ35" s="86"/>
      <c r="IA35" s="86"/>
      <c r="IB35" s="86"/>
      <c r="IC35" s="86"/>
      <c r="ID35" s="86"/>
      <c r="IE35" s="86"/>
      <c r="IF35" s="86"/>
      <c r="IG35" s="86"/>
      <c r="IH35" s="86"/>
      <c r="II35" s="86"/>
      <c r="IJ35" s="86"/>
      <c r="IK35" s="86"/>
      <c r="IL35" s="86"/>
      <c r="IM35" s="86"/>
      <c r="IN35" s="86"/>
      <c r="IO35" s="86"/>
      <c r="IP35" s="86"/>
      <c r="IQ35" s="86"/>
      <c r="IR35" s="86"/>
      <c r="IS35" s="86"/>
      <c r="IT35" s="86"/>
      <c r="IU35" s="86"/>
      <c r="IV35" s="86"/>
    </row>
    <row r="36" spans="1:256" ht="18.75" customHeight="1">
      <c r="A36" s="184" t="s">
        <v>154</v>
      </c>
      <c r="B36" s="185" t="s">
        <v>34</v>
      </c>
      <c r="C36" s="208">
        <v>0</v>
      </c>
      <c r="D36" s="209">
        <v>0</v>
      </c>
      <c r="E36" s="209">
        <v>0</v>
      </c>
      <c r="F36" s="209">
        <v>0</v>
      </c>
      <c r="G36" s="209">
        <v>0</v>
      </c>
      <c r="H36" s="209">
        <v>0</v>
      </c>
      <c r="I36" s="209">
        <v>0</v>
      </c>
      <c r="J36" s="209">
        <v>0</v>
      </c>
      <c r="K36" s="209">
        <v>0</v>
      </c>
      <c r="L36" s="209">
        <v>0</v>
      </c>
      <c r="M36" s="209">
        <v>0</v>
      </c>
      <c r="N36" s="209">
        <v>0</v>
      </c>
      <c r="O36" s="209">
        <v>0</v>
      </c>
      <c r="P36" s="209">
        <v>0</v>
      </c>
      <c r="Q36" s="209">
        <v>0</v>
      </c>
      <c r="R36" s="209">
        <v>0</v>
      </c>
      <c r="S36" s="209">
        <v>0</v>
      </c>
      <c r="T36" s="209">
        <v>0</v>
      </c>
      <c r="U36" s="209">
        <v>0</v>
      </c>
      <c r="V36" s="209">
        <v>0</v>
      </c>
      <c r="W36" s="209">
        <v>0</v>
      </c>
      <c r="X36" s="209">
        <v>0</v>
      </c>
      <c r="Y36" s="209">
        <v>0</v>
      </c>
      <c r="Z36" s="209">
        <v>0</v>
      </c>
      <c r="AA36" s="209">
        <v>0</v>
      </c>
      <c r="AB36" s="209">
        <v>0</v>
      </c>
      <c r="AC36" s="209">
        <v>0</v>
      </c>
      <c r="AD36" s="209">
        <v>0</v>
      </c>
      <c r="AE36" s="209">
        <v>0</v>
      </c>
      <c r="AF36" s="209">
        <v>0</v>
      </c>
      <c r="AG36" s="209">
        <v>0</v>
      </c>
      <c r="AH36" s="209">
        <v>0</v>
      </c>
      <c r="AI36" s="209">
        <v>0</v>
      </c>
      <c r="AJ36" s="209">
        <v>0</v>
      </c>
      <c r="AK36" s="209">
        <v>0</v>
      </c>
      <c r="AL36" s="209">
        <v>0</v>
      </c>
      <c r="AM36" s="209">
        <v>8.2392263278396188E-2</v>
      </c>
      <c r="AN36" s="210">
        <v>7.7858110470034624E-4</v>
      </c>
      <c r="AO36" s="86"/>
      <c r="AP36" s="86"/>
      <c r="AQ36" s="86"/>
      <c r="AR36" s="86"/>
      <c r="AS36" s="86"/>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c r="CV36" s="86"/>
      <c r="CW36" s="86"/>
      <c r="CX36" s="86"/>
      <c r="CY36" s="86"/>
      <c r="CZ36" s="86"/>
      <c r="DA36" s="86"/>
      <c r="DB36" s="86"/>
      <c r="DC36" s="86"/>
      <c r="DD36" s="86"/>
      <c r="DE36" s="86"/>
      <c r="DF36" s="86"/>
      <c r="DG36" s="86"/>
      <c r="DH36" s="86"/>
      <c r="DI36" s="86"/>
      <c r="DJ36" s="86"/>
      <c r="DK36" s="86"/>
      <c r="DL36" s="86"/>
      <c r="DM36" s="86"/>
      <c r="DN36" s="86"/>
      <c r="DO36" s="86"/>
      <c r="DP36" s="86"/>
      <c r="DQ36" s="86"/>
      <c r="DR36" s="86"/>
      <c r="DS36" s="86"/>
      <c r="DT36" s="86"/>
      <c r="DU36" s="86"/>
      <c r="DV36" s="86"/>
      <c r="DW36" s="86"/>
      <c r="DX36" s="86"/>
      <c r="DY36" s="86"/>
      <c r="DZ36" s="86"/>
      <c r="EA36" s="86"/>
      <c r="EB36" s="86"/>
      <c r="EC36" s="86"/>
      <c r="ED36" s="86"/>
      <c r="EE36" s="86"/>
      <c r="EF36" s="86"/>
      <c r="EG36" s="86"/>
      <c r="EH36" s="86"/>
      <c r="EI36" s="86"/>
      <c r="EJ36" s="86"/>
      <c r="EK36" s="86"/>
      <c r="EL36" s="86"/>
      <c r="EM36" s="86"/>
      <c r="EN36" s="86"/>
      <c r="EO36" s="86"/>
      <c r="EP36" s="86"/>
      <c r="EQ36" s="86"/>
      <c r="ER36" s="86"/>
      <c r="ES36" s="86"/>
      <c r="ET36" s="86"/>
      <c r="EU36" s="86"/>
      <c r="EV36" s="86"/>
      <c r="EW36" s="86"/>
      <c r="EX36" s="86"/>
      <c r="EY36" s="86"/>
      <c r="EZ36" s="86"/>
      <c r="FA36" s="86"/>
      <c r="FB36" s="86"/>
      <c r="FC36" s="86"/>
      <c r="FD36" s="86"/>
      <c r="FE36" s="86"/>
      <c r="FF36" s="86"/>
      <c r="FG36" s="86"/>
      <c r="FH36" s="86"/>
      <c r="FI36" s="86"/>
      <c r="FJ36" s="86"/>
      <c r="FK36" s="86"/>
      <c r="FL36" s="86"/>
      <c r="FM36" s="86"/>
      <c r="FN36" s="86"/>
      <c r="FO36" s="86"/>
      <c r="FP36" s="86"/>
      <c r="FQ36" s="86"/>
      <c r="FR36" s="86"/>
      <c r="FS36" s="86"/>
      <c r="FT36" s="86"/>
      <c r="FU36" s="86"/>
      <c r="FV36" s="86"/>
      <c r="FW36" s="86"/>
      <c r="FX36" s="86"/>
      <c r="FY36" s="86"/>
      <c r="FZ36" s="86"/>
      <c r="GA36" s="86"/>
      <c r="GB36" s="86"/>
      <c r="GC36" s="86"/>
      <c r="GD36" s="86"/>
      <c r="GE36" s="86"/>
      <c r="GF36" s="86"/>
      <c r="GG36" s="86"/>
      <c r="GH36" s="86"/>
      <c r="GI36" s="86"/>
      <c r="GJ36" s="86"/>
      <c r="GK36" s="86"/>
      <c r="GL36" s="86"/>
      <c r="GM36" s="86"/>
      <c r="GN36" s="86"/>
      <c r="GO36" s="86"/>
      <c r="GP36" s="86"/>
      <c r="GQ36" s="86"/>
      <c r="GR36" s="86"/>
      <c r="GS36" s="86"/>
      <c r="GT36" s="86"/>
      <c r="GU36" s="86"/>
      <c r="GV36" s="86"/>
      <c r="GW36" s="86"/>
      <c r="GX36" s="86"/>
      <c r="GY36" s="86"/>
      <c r="GZ36" s="86"/>
      <c r="HA36" s="86"/>
      <c r="HB36" s="86"/>
      <c r="HC36" s="86"/>
      <c r="HD36" s="86"/>
      <c r="HE36" s="86"/>
      <c r="HF36" s="86"/>
      <c r="HG36" s="86"/>
      <c r="HH36" s="86"/>
      <c r="HI36" s="86"/>
      <c r="HJ36" s="86"/>
      <c r="HK36" s="86"/>
      <c r="HL36" s="86"/>
      <c r="HM36" s="86"/>
      <c r="HN36" s="86"/>
      <c r="HO36" s="86"/>
      <c r="HP36" s="86"/>
      <c r="HQ36" s="86"/>
      <c r="HR36" s="86"/>
      <c r="HS36" s="86"/>
      <c r="HT36" s="86"/>
      <c r="HU36" s="86"/>
      <c r="HV36" s="86"/>
      <c r="HW36" s="86"/>
      <c r="HX36" s="86"/>
      <c r="HY36" s="86"/>
      <c r="HZ36" s="86"/>
      <c r="IA36" s="86"/>
      <c r="IB36" s="86"/>
      <c r="IC36" s="86"/>
      <c r="ID36" s="86"/>
      <c r="IE36" s="86"/>
      <c r="IF36" s="86"/>
      <c r="IG36" s="86"/>
      <c r="IH36" s="86"/>
      <c r="II36" s="86"/>
      <c r="IJ36" s="86"/>
      <c r="IK36" s="86"/>
      <c r="IL36" s="86"/>
      <c r="IM36" s="86"/>
      <c r="IN36" s="86"/>
      <c r="IO36" s="86"/>
      <c r="IP36" s="86"/>
      <c r="IQ36" s="86"/>
      <c r="IR36" s="86"/>
      <c r="IS36" s="86"/>
      <c r="IT36" s="86"/>
      <c r="IU36" s="86"/>
      <c r="IV36" s="86"/>
    </row>
    <row r="37" spans="1:256" ht="18.75" customHeight="1">
      <c r="A37" s="184" t="s">
        <v>155</v>
      </c>
      <c r="B37" s="185" t="s">
        <v>35</v>
      </c>
      <c r="C37" s="208">
        <v>2.3794262446956324E-5</v>
      </c>
      <c r="D37" s="209">
        <v>2.6809651474530827E-6</v>
      </c>
      <c r="E37" s="209">
        <v>1.796653025937028E-4</v>
      </c>
      <c r="F37" s="209">
        <v>2.819926873857404E-5</v>
      </c>
      <c r="G37" s="209">
        <v>1.4654550314045171E-4</v>
      </c>
      <c r="H37" s="209">
        <v>2.6421483698220189E-4</v>
      </c>
      <c r="I37" s="209">
        <v>0</v>
      </c>
      <c r="J37" s="209">
        <v>1.7024873670150662E-4</v>
      </c>
      <c r="K37" s="209">
        <v>8.3731052651674241E-5</v>
      </c>
      <c r="L37" s="209">
        <v>4.6394819740987046E-4</v>
      </c>
      <c r="M37" s="209">
        <v>9.0418827613281821E-5</v>
      </c>
      <c r="N37" s="209">
        <v>3.4165449303840832E-4</v>
      </c>
      <c r="O37" s="209">
        <v>1.0723529411764707E-3</v>
      </c>
      <c r="P37" s="209">
        <v>3.6291758271692157E-4</v>
      </c>
      <c r="Q37" s="209">
        <v>3.555869988163427E-4</v>
      </c>
      <c r="R37" s="209">
        <v>1.0333583367536125E-3</v>
      </c>
      <c r="S37" s="209">
        <v>1.0317180248067316E-3</v>
      </c>
      <c r="T37" s="209">
        <v>1.0534413013541428E-3</v>
      </c>
      <c r="U37" s="209">
        <v>2.2005854061639854E-4</v>
      </c>
      <c r="V37" s="209">
        <v>9.1000881381120028E-5</v>
      </c>
      <c r="W37" s="209">
        <v>1.6925445568385426E-4</v>
      </c>
      <c r="X37" s="209">
        <v>9.731687045890947E-4</v>
      </c>
      <c r="Y37" s="209">
        <v>1.4147503619883292E-4</v>
      </c>
      <c r="Z37" s="209">
        <v>2.3724562062208155E-4</v>
      </c>
      <c r="AA37" s="209">
        <v>2.2425732796498303E-4</v>
      </c>
      <c r="AB37" s="209">
        <v>1.9920471120928065E-4</v>
      </c>
      <c r="AC37" s="209">
        <v>1.0346526649081559E-6</v>
      </c>
      <c r="AD37" s="209">
        <v>5.2984078910536304E-4</v>
      </c>
      <c r="AE37" s="209">
        <v>4.4901208279804691E-3</v>
      </c>
      <c r="AF37" s="209">
        <v>9.9236794958311686E-5</v>
      </c>
      <c r="AG37" s="209">
        <v>1.3977979950569257E-6</v>
      </c>
      <c r="AH37" s="209">
        <v>9.7997085658867264E-5</v>
      </c>
      <c r="AI37" s="209">
        <v>0</v>
      </c>
      <c r="AJ37" s="209">
        <v>4.6855550315753772E-4</v>
      </c>
      <c r="AK37" s="209">
        <v>5.3264840658063433E-4</v>
      </c>
      <c r="AL37" s="209">
        <v>0</v>
      </c>
      <c r="AM37" s="209">
        <v>2.7804460469679744E-3</v>
      </c>
      <c r="AN37" s="210">
        <v>4.8222651737105441E-4</v>
      </c>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c r="CV37" s="86"/>
      <c r="CW37" s="86"/>
      <c r="CX37" s="86"/>
      <c r="CY37" s="86"/>
      <c r="CZ37" s="86"/>
      <c r="DA37" s="86"/>
      <c r="DB37" s="86"/>
      <c r="DC37" s="86"/>
      <c r="DD37" s="86"/>
      <c r="DE37" s="86"/>
      <c r="DF37" s="86"/>
      <c r="DG37" s="86"/>
      <c r="DH37" s="86"/>
      <c r="DI37" s="86"/>
      <c r="DJ37" s="86"/>
      <c r="DK37" s="86"/>
      <c r="DL37" s="86"/>
      <c r="DM37" s="86"/>
      <c r="DN37" s="86"/>
      <c r="DO37" s="86"/>
      <c r="DP37" s="86"/>
      <c r="DQ37" s="86"/>
      <c r="DR37" s="86"/>
      <c r="DS37" s="86"/>
      <c r="DT37" s="86"/>
      <c r="DU37" s="86"/>
      <c r="DV37" s="86"/>
      <c r="DW37" s="86"/>
      <c r="DX37" s="86"/>
      <c r="DY37" s="86"/>
      <c r="DZ37" s="86"/>
      <c r="EA37" s="86"/>
      <c r="EB37" s="86"/>
      <c r="EC37" s="86"/>
      <c r="ED37" s="86"/>
      <c r="EE37" s="86"/>
      <c r="EF37" s="86"/>
      <c r="EG37" s="86"/>
      <c r="EH37" s="86"/>
      <c r="EI37" s="86"/>
      <c r="EJ37" s="86"/>
      <c r="EK37" s="86"/>
      <c r="EL37" s="86"/>
      <c r="EM37" s="86"/>
      <c r="EN37" s="86"/>
      <c r="EO37" s="86"/>
      <c r="EP37" s="86"/>
      <c r="EQ37" s="86"/>
      <c r="ER37" s="86"/>
      <c r="ES37" s="86"/>
      <c r="ET37" s="86"/>
      <c r="EU37" s="86"/>
      <c r="EV37" s="86"/>
      <c r="EW37" s="86"/>
      <c r="EX37" s="86"/>
      <c r="EY37" s="86"/>
      <c r="EZ37" s="86"/>
      <c r="FA37" s="86"/>
      <c r="FB37" s="86"/>
      <c r="FC37" s="86"/>
      <c r="FD37" s="86"/>
      <c r="FE37" s="86"/>
      <c r="FF37" s="86"/>
      <c r="FG37" s="86"/>
      <c r="FH37" s="86"/>
      <c r="FI37" s="86"/>
      <c r="FJ37" s="86"/>
      <c r="FK37" s="86"/>
      <c r="FL37" s="86"/>
      <c r="FM37" s="86"/>
      <c r="FN37" s="86"/>
      <c r="FO37" s="86"/>
      <c r="FP37" s="86"/>
      <c r="FQ37" s="86"/>
      <c r="FR37" s="86"/>
      <c r="FS37" s="86"/>
      <c r="FT37" s="86"/>
      <c r="FU37" s="86"/>
      <c r="FV37" s="86"/>
      <c r="FW37" s="86"/>
      <c r="FX37" s="86"/>
      <c r="FY37" s="86"/>
      <c r="FZ37" s="86"/>
      <c r="GA37" s="86"/>
      <c r="GB37" s="86"/>
      <c r="GC37" s="86"/>
      <c r="GD37" s="86"/>
      <c r="GE37" s="86"/>
      <c r="GF37" s="86"/>
      <c r="GG37" s="86"/>
      <c r="GH37" s="86"/>
      <c r="GI37" s="86"/>
      <c r="GJ37" s="86"/>
      <c r="GK37" s="86"/>
      <c r="GL37" s="86"/>
      <c r="GM37" s="86"/>
      <c r="GN37" s="86"/>
      <c r="GO37" s="86"/>
      <c r="GP37" s="86"/>
      <c r="GQ37" s="86"/>
      <c r="GR37" s="86"/>
      <c r="GS37" s="86"/>
      <c r="GT37" s="86"/>
      <c r="GU37" s="86"/>
      <c r="GV37" s="86"/>
      <c r="GW37" s="86"/>
      <c r="GX37" s="86"/>
      <c r="GY37" s="86"/>
      <c r="GZ37" s="86"/>
      <c r="HA37" s="86"/>
      <c r="HB37" s="86"/>
      <c r="HC37" s="86"/>
      <c r="HD37" s="86"/>
      <c r="HE37" s="86"/>
      <c r="HF37" s="86"/>
      <c r="HG37" s="86"/>
      <c r="HH37" s="86"/>
      <c r="HI37" s="86"/>
      <c r="HJ37" s="86"/>
      <c r="HK37" s="86"/>
      <c r="HL37" s="86"/>
      <c r="HM37" s="86"/>
      <c r="HN37" s="86"/>
      <c r="HO37" s="86"/>
      <c r="HP37" s="86"/>
      <c r="HQ37" s="86"/>
      <c r="HR37" s="86"/>
      <c r="HS37" s="86"/>
      <c r="HT37" s="86"/>
      <c r="HU37" s="86"/>
      <c r="HV37" s="86"/>
      <c r="HW37" s="86"/>
      <c r="HX37" s="86"/>
      <c r="HY37" s="86"/>
      <c r="HZ37" s="86"/>
      <c r="IA37" s="86"/>
      <c r="IB37" s="86"/>
      <c r="IC37" s="86"/>
      <c r="ID37" s="86"/>
      <c r="IE37" s="86"/>
      <c r="IF37" s="86"/>
      <c r="IG37" s="86"/>
      <c r="IH37" s="86"/>
      <c r="II37" s="86"/>
      <c r="IJ37" s="86"/>
      <c r="IK37" s="86"/>
      <c r="IL37" s="86"/>
      <c r="IM37" s="86"/>
      <c r="IN37" s="86"/>
      <c r="IO37" s="86"/>
      <c r="IP37" s="86"/>
      <c r="IQ37" s="86"/>
      <c r="IR37" s="86"/>
      <c r="IS37" s="86"/>
      <c r="IT37" s="86"/>
      <c r="IU37" s="86"/>
      <c r="IV37" s="86"/>
    </row>
    <row r="38" spans="1:256" ht="18.75" customHeight="1">
      <c r="A38" s="184" t="s">
        <v>156</v>
      </c>
      <c r="B38" s="185" t="s">
        <v>168</v>
      </c>
      <c r="C38" s="208">
        <v>0</v>
      </c>
      <c r="D38" s="209">
        <v>0</v>
      </c>
      <c r="E38" s="209">
        <v>0</v>
      </c>
      <c r="F38" s="209">
        <v>0</v>
      </c>
      <c r="G38" s="209">
        <v>4.2763597487638649E-7</v>
      </c>
      <c r="H38" s="209">
        <v>5.8539402530582244E-6</v>
      </c>
      <c r="I38" s="209">
        <v>0</v>
      </c>
      <c r="J38" s="209">
        <v>5.6042816711967937E-7</v>
      </c>
      <c r="K38" s="209">
        <v>0</v>
      </c>
      <c r="L38" s="209">
        <v>0</v>
      </c>
      <c r="M38" s="209">
        <v>0</v>
      </c>
      <c r="N38" s="209">
        <v>0</v>
      </c>
      <c r="O38" s="209">
        <v>0</v>
      </c>
      <c r="P38" s="209">
        <v>0</v>
      </c>
      <c r="Q38" s="209">
        <v>0</v>
      </c>
      <c r="R38" s="209">
        <v>0</v>
      </c>
      <c r="S38" s="209">
        <v>0</v>
      </c>
      <c r="T38" s="209">
        <v>0</v>
      </c>
      <c r="U38" s="209">
        <v>0</v>
      </c>
      <c r="V38" s="209">
        <v>2.9033673118756691E-6</v>
      </c>
      <c r="W38" s="209">
        <v>1.7560835905592387E-6</v>
      </c>
      <c r="X38" s="209">
        <v>1.3264453038470169E-6</v>
      </c>
      <c r="Y38" s="209">
        <v>1.4676721024060329E-4</v>
      </c>
      <c r="Z38" s="209">
        <v>0</v>
      </c>
      <c r="AA38" s="209">
        <v>1.9980734777440656E-5</v>
      </c>
      <c r="AB38" s="209">
        <v>1.0214535827954318E-4</v>
      </c>
      <c r="AC38" s="209">
        <v>7.8817996077260906E-6</v>
      </c>
      <c r="AD38" s="209">
        <v>6.8545510345605282E-5</v>
      </c>
      <c r="AE38" s="209">
        <v>3.8027540978706595E-4</v>
      </c>
      <c r="AF38" s="209">
        <v>1.5729014609235382E-5</v>
      </c>
      <c r="AG38" s="209">
        <v>1.1407670084200842E-5</v>
      </c>
      <c r="AH38" s="209">
        <v>1.441965308274854E-2</v>
      </c>
      <c r="AI38" s="209">
        <v>5.5528519122904204E-6</v>
      </c>
      <c r="AJ38" s="209">
        <v>1.9953313554689812E-5</v>
      </c>
      <c r="AK38" s="209">
        <v>2.2820149640743505E-4</v>
      </c>
      <c r="AL38" s="209">
        <v>0</v>
      </c>
      <c r="AM38" s="209">
        <v>1.460380078736297E-4</v>
      </c>
      <c r="AN38" s="210">
        <v>9.7062928972691572E-4</v>
      </c>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c r="BR38" s="86"/>
      <c r="BS38" s="86"/>
      <c r="BT38" s="86"/>
      <c r="BU38" s="86"/>
      <c r="BV38" s="86"/>
      <c r="BW38" s="86"/>
      <c r="BX38" s="86"/>
      <c r="BY38" s="86"/>
      <c r="BZ38" s="86"/>
      <c r="CA38" s="86"/>
      <c r="CB38" s="86"/>
      <c r="CC38" s="86"/>
      <c r="CD38" s="86"/>
      <c r="CE38" s="86"/>
      <c r="CF38" s="86"/>
      <c r="CG38" s="86"/>
      <c r="CH38" s="86"/>
      <c r="CI38" s="86"/>
      <c r="CJ38" s="86"/>
      <c r="CK38" s="86"/>
      <c r="CL38" s="86"/>
      <c r="CM38" s="86"/>
      <c r="CN38" s="86"/>
      <c r="CO38" s="86"/>
      <c r="CP38" s="86"/>
      <c r="CQ38" s="86"/>
      <c r="CR38" s="86"/>
      <c r="CS38" s="86"/>
      <c r="CT38" s="86"/>
      <c r="CU38" s="86"/>
      <c r="CV38" s="86"/>
      <c r="CW38" s="86"/>
      <c r="CX38" s="86"/>
      <c r="CY38" s="86"/>
      <c r="CZ38" s="86"/>
      <c r="DA38" s="86"/>
      <c r="DB38" s="86"/>
      <c r="DC38" s="86"/>
      <c r="DD38" s="86"/>
      <c r="DE38" s="86"/>
      <c r="DF38" s="86"/>
      <c r="DG38" s="86"/>
      <c r="DH38" s="86"/>
      <c r="DI38" s="86"/>
      <c r="DJ38" s="86"/>
      <c r="DK38" s="86"/>
      <c r="DL38" s="86"/>
      <c r="DM38" s="86"/>
      <c r="DN38" s="86"/>
      <c r="DO38" s="86"/>
      <c r="DP38" s="86"/>
      <c r="DQ38" s="86"/>
      <c r="DR38" s="86"/>
      <c r="DS38" s="86"/>
      <c r="DT38" s="86"/>
      <c r="DU38" s="86"/>
      <c r="DV38" s="86"/>
      <c r="DW38" s="86"/>
      <c r="DX38" s="86"/>
      <c r="DY38" s="86"/>
      <c r="DZ38" s="86"/>
      <c r="EA38" s="86"/>
      <c r="EB38" s="86"/>
      <c r="EC38" s="86"/>
      <c r="ED38" s="86"/>
      <c r="EE38" s="86"/>
      <c r="EF38" s="86"/>
      <c r="EG38" s="86"/>
      <c r="EH38" s="86"/>
      <c r="EI38" s="86"/>
      <c r="EJ38" s="86"/>
      <c r="EK38" s="86"/>
      <c r="EL38" s="86"/>
      <c r="EM38" s="86"/>
      <c r="EN38" s="86"/>
      <c r="EO38" s="86"/>
      <c r="EP38" s="86"/>
      <c r="EQ38" s="86"/>
      <c r="ER38" s="86"/>
      <c r="ES38" s="86"/>
      <c r="ET38" s="86"/>
      <c r="EU38" s="86"/>
      <c r="EV38" s="86"/>
      <c r="EW38" s="86"/>
      <c r="EX38" s="86"/>
      <c r="EY38" s="86"/>
      <c r="EZ38" s="86"/>
      <c r="FA38" s="86"/>
      <c r="FB38" s="86"/>
      <c r="FC38" s="86"/>
      <c r="FD38" s="86"/>
      <c r="FE38" s="86"/>
      <c r="FF38" s="86"/>
      <c r="FG38" s="86"/>
      <c r="FH38" s="86"/>
      <c r="FI38" s="86"/>
      <c r="FJ38" s="86"/>
      <c r="FK38" s="86"/>
      <c r="FL38" s="86"/>
      <c r="FM38" s="86"/>
      <c r="FN38" s="86"/>
      <c r="FO38" s="86"/>
      <c r="FP38" s="86"/>
      <c r="FQ38" s="86"/>
      <c r="FR38" s="86"/>
      <c r="FS38" s="86"/>
      <c r="FT38" s="86"/>
      <c r="FU38" s="86"/>
      <c r="FV38" s="86"/>
      <c r="FW38" s="86"/>
      <c r="FX38" s="86"/>
      <c r="FY38" s="86"/>
      <c r="FZ38" s="86"/>
      <c r="GA38" s="86"/>
      <c r="GB38" s="86"/>
      <c r="GC38" s="86"/>
      <c r="GD38" s="86"/>
      <c r="GE38" s="86"/>
      <c r="GF38" s="86"/>
      <c r="GG38" s="86"/>
      <c r="GH38" s="86"/>
      <c r="GI38" s="86"/>
      <c r="GJ38" s="86"/>
      <c r="GK38" s="86"/>
      <c r="GL38" s="86"/>
      <c r="GM38" s="86"/>
      <c r="GN38" s="86"/>
      <c r="GO38" s="86"/>
      <c r="GP38" s="86"/>
      <c r="GQ38" s="86"/>
      <c r="GR38" s="86"/>
      <c r="GS38" s="86"/>
      <c r="GT38" s="86"/>
      <c r="GU38" s="86"/>
      <c r="GV38" s="86"/>
      <c r="GW38" s="86"/>
      <c r="GX38" s="86"/>
      <c r="GY38" s="86"/>
      <c r="GZ38" s="86"/>
      <c r="HA38" s="86"/>
      <c r="HB38" s="86"/>
      <c r="HC38" s="86"/>
      <c r="HD38" s="86"/>
      <c r="HE38" s="86"/>
      <c r="HF38" s="86"/>
      <c r="HG38" s="86"/>
      <c r="HH38" s="86"/>
      <c r="HI38" s="86"/>
      <c r="HJ38" s="86"/>
      <c r="HK38" s="86"/>
      <c r="HL38" s="86"/>
      <c r="HM38" s="86"/>
      <c r="HN38" s="86"/>
      <c r="HO38" s="86"/>
      <c r="HP38" s="86"/>
      <c r="HQ38" s="86"/>
      <c r="HR38" s="86"/>
      <c r="HS38" s="86"/>
      <c r="HT38" s="86"/>
      <c r="HU38" s="86"/>
      <c r="HV38" s="86"/>
      <c r="HW38" s="86"/>
      <c r="HX38" s="86"/>
      <c r="HY38" s="86"/>
      <c r="HZ38" s="86"/>
      <c r="IA38" s="86"/>
      <c r="IB38" s="86"/>
      <c r="IC38" s="86"/>
      <c r="ID38" s="86"/>
      <c r="IE38" s="86"/>
      <c r="IF38" s="86"/>
      <c r="IG38" s="86"/>
      <c r="IH38" s="86"/>
      <c r="II38" s="86"/>
      <c r="IJ38" s="86"/>
      <c r="IK38" s="86"/>
      <c r="IL38" s="86"/>
      <c r="IM38" s="86"/>
      <c r="IN38" s="86"/>
      <c r="IO38" s="86"/>
      <c r="IP38" s="86"/>
      <c r="IQ38" s="86"/>
      <c r="IR38" s="86"/>
      <c r="IS38" s="86"/>
      <c r="IT38" s="86"/>
      <c r="IU38" s="86"/>
      <c r="IV38" s="86"/>
    </row>
    <row r="39" spans="1:256" ht="18.75" customHeight="1">
      <c r="A39" s="184" t="s">
        <v>157</v>
      </c>
      <c r="B39" s="185" t="s">
        <v>228</v>
      </c>
      <c r="C39" s="208">
        <v>2.249385224509104E-3</v>
      </c>
      <c r="D39" s="209">
        <v>1.0615132558832291E-3</v>
      </c>
      <c r="E39" s="209">
        <v>1.1174879713500014E-3</v>
      </c>
      <c r="F39" s="209">
        <v>7.6339122486288849E-4</v>
      </c>
      <c r="G39" s="209">
        <v>7.5480422290525185E-4</v>
      </c>
      <c r="H39" s="209">
        <v>1.4815719010867854E-3</v>
      </c>
      <c r="I39" s="209">
        <v>4.6484601975595586E-4</v>
      </c>
      <c r="J39" s="209">
        <v>4.4262616639112278E-4</v>
      </c>
      <c r="K39" s="209">
        <v>5.2189683479057693E-4</v>
      </c>
      <c r="L39" s="209">
        <v>3.3409170458522926E-4</v>
      </c>
      <c r="M39" s="209">
        <v>1.1503192346633056E-3</v>
      </c>
      <c r="N39" s="209">
        <v>2.2834279213475883E-4</v>
      </c>
      <c r="O39" s="209">
        <v>1.5755882352941175E-3</v>
      </c>
      <c r="P39" s="209">
        <v>3.1390164476054406E-4</v>
      </c>
      <c r="Q39" s="209">
        <v>5.1286377056094471E-4</v>
      </c>
      <c r="R39" s="209">
        <v>6.6038750583806275E-4</v>
      </c>
      <c r="S39" s="209">
        <v>3.7861822949539187E-4</v>
      </c>
      <c r="T39" s="209">
        <v>1.1759094560477394E-4</v>
      </c>
      <c r="U39" s="209">
        <v>7.5490454163659639E-5</v>
      </c>
      <c r="V39" s="209">
        <v>6.9565172888695604E-4</v>
      </c>
      <c r="W39" s="209">
        <v>8.0747842719668648E-4</v>
      </c>
      <c r="X39" s="209">
        <v>3.2489066975559602E-3</v>
      </c>
      <c r="Y39" s="209">
        <v>1.0326445218422884E-2</v>
      </c>
      <c r="Z39" s="209">
        <v>1.8636022031003913E-3</v>
      </c>
      <c r="AA39" s="209">
        <v>6.1232204494501862E-4</v>
      </c>
      <c r="AB39" s="209">
        <v>3.1107854309981933E-3</v>
      </c>
      <c r="AC39" s="209">
        <v>1.5663821819846189E-4</v>
      </c>
      <c r="AD39" s="209">
        <v>1.2503961354752987E-3</v>
      </c>
      <c r="AE39" s="209">
        <v>1.3685678727451589E-3</v>
      </c>
      <c r="AF39" s="209">
        <v>1.6417724227242591E-6</v>
      </c>
      <c r="AG39" s="209">
        <v>2.0546171287671639E-3</v>
      </c>
      <c r="AH39" s="209">
        <v>1.0711014953843842E-3</v>
      </c>
      <c r="AI39" s="209">
        <v>0</v>
      </c>
      <c r="AJ39" s="209">
        <v>1.9827588830011204E-3</v>
      </c>
      <c r="AK39" s="209">
        <v>2.139337236475239E-3</v>
      </c>
      <c r="AL39" s="209">
        <v>0</v>
      </c>
      <c r="AM39" s="209">
        <v>2.6737205210243623E-4</v>
      </c>
      <c r="AN39" s="210">
        <v>1.0316625291268713E-3</v>
      </c>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86"/>
      <c r="CA39" s="86"/>
      <c r="CB39" s="86"/>
      <c r="CC39" s="86"/>
      <c r="CD39" s="86"/>
      <c r="CE39" s="86"/>
      <c r="CF39" s="86"/>
      <c r="CG39" s="86"/>
      <c r="CH39" s="86"/>
      <c r="CI39" s="86"/>
      <c r="CJ39" s="86"/>
      <c r="CK39" s="86"/>
      <c r="CL39" s="86"/>
      <c r="CM39" s="86"/>
      <c r="CN39" s="86"/>
      <c r="CO39" s="86"/>
      <c r="CP39" s="86"/>
      <c r="CQ39" s="86"/>
      <c r="CR39" s="86"/>
      <c r="CS39" s="86"/>
      <c r="CT39" s="86"/>
      <c r="CU39" s="86"/>
      <c r="CV39" s="86"/>
      <c r="CW39" s="86"/>
      <c r="CX39" s="86"/>
      <c r="CY39" s="86"/>
      <c r="CZ39" s="86"/>
      <c r="DA39" s="86"/>
      <c r="DB39" s="86"/>
      <c r="DC39" s="86"/>
      <c r="DD39" s="86"/>
      <c r="DE39" s="86"/>
      <c r="DF39" s="86"/>
      <c r="DG39" s="86"/>
      <c r="DH39" s="86"/>
      <c r="DI39" s="86"/>
      <c r="DJ39" s="86"/>
      <c r="DK39" s="86"/>
      <c r="DL39" s="86"/>
      <c r="DM39" s="86"/>
      <c r="DN39" s="86"/>
      <c r="DO39" s="86"/>
      <c r="DP39" s="86"/>
      <c r="DQ39" s="86"/>
      <c r="DR39" s="86"/>
      <c r="DS39" s="86"/>
      <c r="DT39" s="86"/>
      <c r="DU39" s="86"/>
      <c r="DV39" s="86"/>
      <c r="DW39" s="86"/>
      <c r="DX39" s="86"/>
      <c r="DY39" s="86"/>
      <c r="DZ39" s="86"/>
      <c r="EA39" s="86"/>
      <c r="EB39" s="86"/>
      <c r="EC39" s="86"/>
      <c r="ED39" s="86"/>
      <c r="EE39" s="86"/>
      <c r="EF39" s="86"/>
      <c r="EG39" s="86"/>
      <c r="EH39" s="86"/>
      <c r="EI39" s="86"/>
      <c r="EJ39" s="86"/>
      <c r="EK39" s="86"/>
      <c r="EL39" s="86"/>
      <c r="EM39" s="86"/>
      <c r="EN39" s="86"/>
      <c r="EO39" s="86"/>
      <c r="EP39" s="86"/>
      <c r="EQ39" s="86"/>
      <c r="ER39" s="86"/>
      <c r="ES39" s="86"/>
      <c r="ET39" s="86"/>
      <c r="EU39" s="86"/>
      <c r="EV39" s="86"/>
      <c r="EW39" s="86"/>
      <c r="EX39" s="86"/>
      <c r="EY39" s="86"/>
      <c r="EZ39" s="86"/>
      <c r="FA39" s="86"/>
      <c r="FB39" s="86"/>
      <c r="FC39" s="86"/>
      <c r="FD39" s="86"/>
      <c r="FE39" s="86"/>
      <c r="FF39" s="86"/>
      <c r="FG39" s="86"/>
      <c r="FH39" s="86"/>
      <c r="FI39" s="86"/>
      <c r="FJ39" s="86"/>
      <c r="FK39" s="86"/>
      <c r="FL39" s="86"/>
      <c r="FM39" s="86"/>
      <c r="FN39" s="86"/>
      <c r="FO39" s="86"/>
      <c r="FP39" s="86"/>
      <c r="FQ39" s="86"/>
      <c r="FR39" s="86"/>
      <c r="FS39" s="86"/>
      <c r="FT39" s="86"/>
      <c r="FU39" s="86"/>
      <c r="FV39" s="86"/>
      <c r="FW39" s="86"/>
      <c r="FX39" s="86"/>
      <c r="FY39" s="86"/>
      <c r="FZ39" s="86"/>
      <c r="GA39" s="86"/>
      <c r="GB39" s="86"/>
      <c r="GC39" s="86"/>
      <c r="GD39" s="86"/>
      <c r="GE39" s="86"/>
      <c r="GF39" s="86"/>
      <c r="GG39" s="86"/>
      <c r="GH39" s="86"/>
      <c r="GI39" s="86"/>
      <c r="GJ39" s="86"/>
      <c r="GK39" s="86"/>
      <c r="GL39" s="86"/>
      <c r="GM39" s="86"/>
      <c r="GN39" s="86"/>
      <c r="GO39" s="86"/>
      <c r="GP39" s="86"/>
      <c r="GQ39" s="86"/>
      <c r="GR39" s="86"/>
      <c r="GS39" s="86"/>
      <c r="GT39" s="86"/>
      <c r="GU39" s="86"/>
      <c r="GV39" s="86"/>
      <c r="GW39" s="86"/>
      <c r="GX39" s="86"/>
      <c r="GY39" s="86"/>
      <c r="GZ39" s="86"/>
      <c r="HA39" s="86"/>
      <c r="HB39" s="86"/>
      <c r="HC39" s="86"/>
      <c r="HD39" s="86"/>
      <c r="HE39" s="86"/>
      <c r="HF39" s="86"/>
      <c r="HG39" s="86"/>
      <c r="HH39" s="86"/>
      <c r="HI39" s="86"/>
      <c r="HJ39" s="86"/>
      <c r="HK39" s="86"/>
      <c r="HL39" s="86"/>
      <c r="HM39" s="86"/>
      <c r="HN39" s="86"/>
      <c r="HO39" s="86"/>
      <c r="HP39" s="86"/>
      <c r="HQ39" s="86"/>
      <c r="HR39" s="86"/>
      <c r="HS39" s="86"/>
      <c r="HT39" s="86"/>
      <c r="HU39" s="86"/>
      <c r="HV39" s="86"/>
      <c r="HW39" s="86"/>
      <c r="HX39" s="86"/>
      <c r="HY39" s="86"/>
      <c r="HZ39" s="86"/>
      <c r="IA39" s="86"/>
      <c r="IB39" s="86"/>
      <c r="IC39" s="86"/>
      <c r="ID39" s="86"/>
      <c r="IE39" s="86"/>
      <c r="IF39" s="86"/>
      <c r="IG39" s="86"/>
      <c r="IH39" s="86"/>
      <c r="II39" s="86"/>
      <c r="IJ39" s="86"/>
      <c r="IK39" s="86"/>
      <c r="IL39" s="86"/>
      <c r="IM39" s="86"/>
      <c r="IN39" s="86"/>
      <c r="IO39" s="86"/>
      <c r="IP39" s="86"/>
      <c r="IQ39" s="86"/>
      <c r="IR39" s="86"/>
      <c r="IS39" s="86"/>
      <c r="IT39" s="86"/>
      <c r="IU39" s="86"/>
      <c r="IV39" s="86"/>
    </row>
    <row r="40" spans="1:256" ht="18.75" customHeight="1">
      <c r="A40" s="184" t="s">
        <v>158</v>
      </c>
      <c r="B40" s="185" t="s">
        <v>41</v>
      </c>
      <c r="C40" s="208">
        <v>1.420057476840703E-2</v>
      </c>
      <c r="D40" s="209">
        <v>1.666190050640453E-2</v>
      </c>
      <c r="E40" s="209">
        <v>6.2997006836293279E-2</v>
      </c>
      <c r="F40" s="209">
        <v>2.1232998171846432E-2</v>
      </c>
      <c r="G40" s="209">
        <v>2.5520620072163571E-2</v>
      </c>
      <c r="H40" s="209">
        <v>7.0938809261300986E-2</v>
      </c>
      <c r="I40" s="209">
        <v>3.3733294596165017E-2</v>
      </c>
      <c r="J40" s="209">
        <v>4.4638374384696582E-2</v>
      </c>
      <c r="K40" s="209">
        <v>4.280955289985109E-2</v>
      </c>
      <c r="L40" s="209">
        <v>2.3639131956597826E-2</v>
      </c>
      <c r="M40" s="209">
        <v>2.807686426844639E-2</v>
      </c>
      <c r="N40" s="209">
        <v>2.945571600325779E-2</v>
      </c>
      <c r="O40" s="209">
        <v>5.3119397058823528E-2</v>
      </c>
      <c r="P40" s="209">
        <v>5.0200889601225963E-2</v>
      </c>
      <c r="Q40" s="209">
        <v>3.9337886559366535E-2</v>
      </c>
      <c r="R40" s="209">
        <v>5.3341985460275215E-2</v>
      </c>
      <c r="S40" s="209">
        <v>3.9893087660446976E-2</v>
      </c>
      <c r="T40" s="209">
        <v>6.5707173800780366E-2</v>
      </c>
      <c r="U40" s="209">
        <v>3.1270561333215922E-2</v>
      </c>
      <c r="V40" s="209">
        <v>3.3545469014199893E-2</v>
      </c>
      <c r="W40" s="209">
        <v>0.10683316815581374</v>
      </c>
      <c r="X40" s="209">
        <v>0.16526893497656592</v>
      </c>
      <c r="Y40" s="209">
        <v>0.17857618479633797</v>
      </c>
      <c r="Z40" s="209">
        <v>6.0939556073919272E-2</v>
      </c>
      <c r="AA40" s="209">
        <v>7.9401672774205734E-2</v>
      </c>
      <c r="AB40" s="209">
        <v>0.12053179493068236</v>
      </c>
      <c r="AC40" s="209">
        <v>1.9047076618398277E-2</v>
      </c>
      <c r="AD40" s="209">
        <v>0.20272676557582311</v>
      </c>
      <c r="AE40" s="209">
        <v>0.14740131016562563</v>
      </c>
      <c r="AF40" s="209">
        <v>8.5728503642352127E-2</v>
      </c>
      <c r="AG40" s="209">
        <v>0.10712588918448988</v>
      </c>
      <c r="AH40" s="209">
        <v>4.7853843756799588E-2</v>
      </c>
      <c r="AI40" s="209">
        <v>7.1165566452793733E-2</v>
      </c>
      <c r="AJ40" s="209">
        <v>0.14458276557718969</v>
      </c>
      <c r="AK40" s="209">
        <v>3.8952563666159963E-2</v>
      </c>
      <c r="AL40" s="209">
        <v>0</v>
      </c>
      <c r="AM40" s="209">
        <v>3.1981820524556191E-2</v>
      </c>
      <c r="AN40" s="210">
        <v>7.5370525106986427E-2</v>
      </c>
      <c r="AO40" s="86"/>
      <c r="AP40" s="86"/>
      <c r="AQ40" s="86"/>
      <c r="AR40" s="86"/>
      <c r="AS40" s="86"/>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c r="BR40" s="86"/>
      <c r="BS40" s="86"/>
      <c r="BT40" s="86"/>
      <c r="BU40" s="86"/>
      <c r="BV40" s="86"/>
      <c r="BW40" s="86"/>
      <c r="BX40" s="86"/>
      <c r="BY40" s="86"/>
      <c r="BZ40" s="86"/>
      <c r="CA40" s="86"/>
      <c r="CB40" s="86"/>
      <c r="CC40" s="86"/>
      <c r="CD40" s="86"/>
      <c r="CE40" s="86"/>
      <c r="CF40" s="86"/>
      <c r="CG40" s="86"/>
      <c r="CH40" s="86"/>
      <c r="CI40" s="86"/>
      <c r="CJ40" s="86"/>
      <c r="CK40" s="86"/>
      <c r="CL40" s="86"/>
      <c r="CM40" s="86"/>
      <c r="CN40" s="86"/>
      <c r="CO40" s="86"/>
      <c r="CP40" s="86"/>
      <c r="CQ40" s="86"/>
      <c r="CR40" s="86"/>
      <c r="CS40" s="86"/>
      <c r="CT40" s="86"/>
      <c r="CU40" s="86"/>
      <c r="CV40" s="86"/>
      <c r="CW40" s="86"/>
      <c r="CX40" s="86"/>
      <c r="CY40" s="86"/>
      <c r="CZ40" s="86"/>
      <c r="DA40" s="86"/>
      <c r="DB40" s="86"/>
      <c r="DC40" s="86"/>
      <c r="DD40" s="86"/>
      <c r="DE40" s="86"/>
      <c r="DF40" s="86"/>
      <c r="DG40" s="86"/>
      <c r="DH40" s="86"/>
      <c r="DI40" s="86"/>
      <c r="DJ40" s="86"/>
      <c r="DK40" s="86"/>
      <c r="DL40" s="86"/>
      <c r="DM40" s="86"/>
      <c r="DN40" s="86"/>
      <c r="DO40" s="86"/>
      <c r="DP40" s="86"/>
      <c r="DQ40" s="86"/>
      <c r="DR40" s="86"/>
      <c r="DS40" s="86"/>
      <c r="DT40" s="86"/>
      <c r="DU40" s="86"/>
      <c r="DV40" s="86"/>
      <c r="DW40" s="86"/>
      <c r="DX40" s="86"/>
      <c r="DY40" s="86"/>
      <c r="DZ40" s="86"/>
      <c r="EA40" s="86"/>
      <c r="EB40" s="86"/>
      <c r="EC40" s="86"/>
      <c r="ED40" s="86"/>
      <c r="EE40" s="86"/>
      <c r="EF40" s="86"/>
      <c r="EG40" s="86"/>
      <c r="EH40" s="86"/>
      <c r="EI40" s="86"/>
      <c r="EJ40" s="86"/>
      <c r="EK40" s="86"/>
      <c r="EL40" s="86"/>
      <c r="EM40" s="86"/>
      <c r="EN40" s="86"/>
      <c r="EO40" s="86"/>
      <c r="EP40" s="86"/>
      <c r="EQ40" s="86"/>
      <c r="ER40" s="86"/>
      <c r="ES40" s="86"/>
      <c r="ET40" s="86"/>
      <c r="EU40" s="86"/>
      <c r="EV40" s="86"/>
      <c r="EW40" s="86"/>
      <c r="EX40" s="86"/>
      <c r="EY40" s="86"/>
      <c r="EZ40" s="86"/>
      <c r="FA40" s="86"/>
      <c r="FB40" s="86"/>
      <c r="FC40" s="86"/>
      <c r="FD40" s="86"/>
      <c r="FE40" s="86"/>
      <c r="FF40" s="86"/>
      <c r="FG40" s="86"/>
      <c r="FH40" s="86"/>
      <c r="FI40" s="86"/>
      <c r="FJ40" s="86"/>
      <c r="FK40" s="86"/>
      <c r="FL40" s="86"/>
      <c r="FM40" s="86"/>
      <c r="FN40" s="86"/>
      <c r="FO40" s="86"/>
      <c r="FP40" s="86"/>
      <c r="FQ40" s="86"/>
      <c r="FR40" s="86"/>
      <c r="FS40" s="86"/>
      <c r="FT40" s="86"/>
      <c r="FU40" s="86"/>
      <c r="FV40" s="86"/>
      <c r="FW40" s="86"/>
      <c r="FX40" s="86"/>
      <c r="FY40" s="86"/>
      <c r="FZ40" s="86"/>
      <c r="GA40" s="86"/>
      <c r="GB40" s="86"/>
      <c r="GC40" s="86"/>
      <c r="GD40" s="86"/>
      <c r="GE40" s="86"/>
      <c r="GF40" s="86"/>
      <c r="GG40" s="86"/>
      <c r="GH40" s="86"/>
      <c r="GI40" s="86"/>
      <c r="GJ40" s="86"/>
      <c r="GK40" s="86"/>
      <c r="GL40" s="86"/>
      <c r="GM40" s="86"/>
      <c r="GN40" s="86"/>
      <c r="GO40" s="86"/>
      <c r="GP40" s="86"/>
      <c r="GQ40" s="86"/>
      <c r="GR40" s="86"/>
      <c r="GS40" s="86"/>
      <c r="GT40" s="86"/>
      <c r="GU40" s="86"/>
      <c r="GV40" s="86"/>
      <c r="GW40" s="86"/>
      <c r="GX40" s="86"/>
      <c r="GY40" s="86"/>
      <c r="GZ40" s="86"/>
      <c r="HA40" s="86"/>
      <c r="HB40" s="86"/>
      <c r="HC40" s="86"/>
      <c r="HD40" s="86"/>
      <c r="HE40" s="86"/>
      <c r="HF40" s="86"/>
      <c r="HG40" s="86"/>
      <c r="HH40" s="86"/>
      <c r="HI40" s="86"/>
      <c r="HJ40" s="86"/>
      <c r="HK40" s="86"/>
      <c r="HL40" s="86"/>
      <c r="HM40" s="86"/>
      <c r="HN40" s="86"/>
      <c r="HO40" s="86"/>
      <c r="HP40" s="86"/>
      <c r="HQ40" s="86"/>
      <c r="HR40" s="86"/>
      <c r="HS40" s="86"/>
      <c r="HT40" s="86"/>
      <c r="HU40" s="86"/>
      <c r="HV40" s="86"/>
      <c r="HW40" s="86"/>
      <c r="HX40" s="86"/>
      <c r="HY40" s="86"/>
      <c r="HZ40" s="86"/>
      <c r="IA40" s="86"/>
      <c r="IB40" s="86"/>
      <c r="IC40" s="86"/>
      <c r="ID40" s="86"/>
      <c r="IE40" s="86"/>
      <c r="IF40" s="86"/>
      <c r="IG40" s="86"/>
      <c r="IH40" s="86"/>
      <c r="II40" s="86"/>
      <c r="IJ40" s="86"/>
      <c r="IK40" s="86"/>
      <c r="IL40" s="86"/>
      <c r="IM40" s="86"/>
      <c r="IN40" s="86"/>
      <c r="IO40" s="86"/>
      <c r="IP40" s="86"/>
      <c r="IQ40" s="86"/>
      <c r="IR40" s="86"/>
      <c r="IS40" s="86"/>
      <c r="IT40" s="86"/>
      <c r="IU40" s="86"/>
      <c r="IV40" s="86"/>
    </row>
    <row r="41" spans="1:256" ht="18.75" customHeight="1">
      <c r="A41" s="184" t="s">
        <v>159</v>
      </c>
      <c r="B41" s="185" t="s">
        <v>36</v>
      </c>
      <c r="C41" s="208">
        <v>8.09958563577493E-4</v>
      </c>
      <c r="D41" s="209">
        <v>1.3092046470062555E-4</v>
      </c>
      <c r="E41" s="209">
        <v>2.9884590553891648E-4</v>
      </c>
      <c r="F41" s="209">
        <v>2.1988117001828158E-4</v>
      </c>
      <c r="G41" s="209">
        <v>1.2420152345316048E-4</v>
      </c>
      <c r="H41" s="209">
        <v>2.2142594634325617E-4</v>
      </c>
      <c r="I41" s="209">
        <v>8.8611272515979098E-5</v>
      </c>
      <c r="J41" s="209">
        <v>9.4703019773773823E-5</v>
      </c>
      <c r="K41" s="209">
        <v>1.5390783093429037E-4</v>
      </c>
      <c r="L41" s="209">
        <v>7.3328666433321668E-5</v>
      </c>
      <c r="M41" s="209">
        <v>4.8205467281029819E-5</v>
      </c>
      <c r="N41" s="209">
        <v>9.2407534290848446E-5</v>
      </c>
      <c r="O41" s="209">
        <v>1.3672058823529411E-4</v>
      </c>
      <c r="P41" s="209">
        <v>7.712220505817908E-5</v>
      </c>
      <c r="Q41" s="209">
        <v>1.2316839226677188E-4</v>
      </c>
      <c r="R41" s="209">
        <v>2.5020875497119887E-4</v>
      </c>
      <c r="S41" s="209">
        <v>9.4163757902481713E-5</v>
      </c>
      <c r="T41" s="209">
        <v>3.9529062428276341E-4</v>
      </c>
      <c r="U41" s="209">
        <v>9.7631941192591177E-5</v>
      </c>
      <c r="V41" s="209">
        <v>2.7744381193822075E-4</v>
      </c>
      <c r="W41" s="209">
        <v>3.1879499950275694E-4</v>
      </c>
      <c r="X41" s="209">
        <v>1.3401117100078649E-4</v>
      </c>
      <c r="Y41" s="209">
        <v>4.5940420414655611E-4</v>
      </c>
      <c r="Z41" s="209">
        <v>6.7816065820174373E-5</v>
      </c>
      <c r="AA41" s="209">
        <v>6.3996209418653888E-4</v>
      </c>
      <c r="AB41" s="209">
        <v>2.7057463410709804E-4</v>
      </c>
      <c r="AC41" s="209">
        <v>7.1352925879519617E-4</v>
      </c>
      <c r="AD41" s="209">
        <v>4.0830498397886623E-4</v>
      </c>
      <c r="AE41" s="209">
        <v>1.4200732650409649E-2</v>
      </c>
      <c r="AF41" s="209">
        <v>4.1371621553230111E-4</v>
      </c>
      <c r="AG41" s="209">
        <v>7.4430464774847948E-3</v>
      </c>
      <c r="AH41" s="209">
        <v>2.3414074668022835E-2</v>
      </c>
      <c r="AI41" s="209">
        <v>2.3360439343566367E-3</v>
      </c>
      <c r="AJ41" s="209">
        <v>1.987315024233851E-3</v>
      </c>
      <c r="AK41" s="209">
        <v>1.3365045475980322E-2</v>
      </c>
      <c r="AL41" s="209">
        <v>0</v>
      </c>
      <c r="AM41" s="209">
        <v>3.8645427736629144E-3</v>
      </c>
      <c r="AN41" s="210">
        <v>3.4292290203503956E-3</v>
      </c>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86"/>
      <c r="DE41" s="86"/>
      <c r="DF41" s="86"/>
      <c r="DG41" s="86"/>
      <c r="DH41" s="86"/>
      <c r="DI41" s="86"/>
      <c r="DJ41" s="86"/>
      <c r="DK41" s="86"/>
      <c r="DL41" s="86"/>
      <c r="DM41" s="86"/>
      <c r="DN41" s="86"/>
      <c r="DO41" s="86"/>
      <c r="DP41" s="86"/>
      <c r="DQ41" s="86"/>
      <c r="DR41" s="86"/>
      <c r="DS41" s="86"/>
      <c r="DT41" s="86"/>
      <c r="DU41" s="86"/>
      <c r="DV41" s="86"/>
      <c r="DW41" s="86"/>
      <c r="DX41" s="86"/>
      <c r="DY41" s="86"/>
      <c r="DZ41" s="86"/>
      <c r="EA41" s="86"/>
      <c r="EB41" s="86"/>
      <c r="EC41" s="86"/>
      <c r="ED41" s="86"/>
      <c r="EE41" s="86"/>
      <c r="EF41" s="86"/>
      <c r="EG41" s="86"/>
      <c r="EH41" s="86"/>
      <c r="EI41" s="86"/>
      <c r="EJ41" s="86"/>
      <c r="EK41" s="86"/>
      <c r="EL41" s="86"/>
      <c r="EM41" s="86"/>
      <c r="EN41" s="86"/>
      <c r="EO41" s="86"/>
      <c r="EP41" s="86"/>
      <c r="EQ41" s="86"/>
      <c r="ER41" s="86"/>
      <c r="ES41" s="86"/>
      <c r="ET41" s="86"/>
      <c r="EU41" s="86"/>
      <c r="EV41" s="86"/>
      <c r="EW41" s="86"/>
      <c r="EX41" s="86"/>
      <c r="EY41" s="86"/>
      <c r="EZ41" s="86"/>
      <c r="FA41" s="86"/>
      <c r="FB41" s="86"/>
      <c r="FC41" s="86"/>
      <c r="FD41" s="86"/>
      <c r="FE41" s="86"/>
      <c r="FF41" s="86"/>
      <c r="FG41" s="86"/>
      <c r="FH41" s="86"/>
      <c r="FI41" s="86"/>
      <c r="FJ41" s="86"/>
      <c r="FK41" s="86"/>
      <c r="FL41" s="86"/>
      <c r="FM41" s="86"/>
      <c r="FN41" s="86"/>
      <c r="FO41" s="86"/>
      <c r="FP41" s="86"/>
      <c r="FQ41" s="86"/>
      <c r="FR41" s="86"/>
      <c r="FS41" s="86"/>
      <c r="FT41" s="86"/>
      <c r="FU41" s="86"/>
      <c r="FV41" s="86"/>
      <c r="FW41" s="86"/>
      <c r="FX41" s="86"/>
      <c r="FY41" s="86"/>
      <c r="FZ41" s="86"/>
      <c r="GA41" s="86"/>
      <c r="GB41" s="86"/>
      <c r="GC41" s="86"/>
      <c r="GD41" s="86"/>
      <c r="GE41" s="86"/>
      <c r="GF41" s="86"/>
      <c r="GG41" s="86"/>
      <c r="GH41" s="86"/>
      <c r="GI41" s="86"/>
      <c r="GJ41" s="86"/>
      <c r="GK41" s="86"/>
      <c r="GL41" s="86"/>
      <c r="GM41" s="86"/>
      <c r="GN41" s="86"/>
      <c r="GO41" s="86"/>
      <c r="GP41" s="86"/>
      <c r="GQ41" s="86"/>
      <c r="GR41" s="86"/>
      <c r="GS41" s="86"/>
      <c r="GT41" s="86"/>
      <c r="GU41" s="86"/>
      <c r="GV41" s="86"/>
      <c r="GW41" s="86"/>
      <c r="GX41" s="86"/>
      <c r="GY41" s="86"/>
      <c r="GZ41" s="86"/>
      <c r="HA41" s="86"/>
      <c r="HB41" s="86"/>
      <c r="HC41" s="86"/>
      <c r="HD41" s="86"/>
      <c r="HE41" s="86"/>
      <c r="HF41" s="86"/>
      <c r="HG41" s="86"/>
      <c r="HH41" s="86"/>
      <c r="HI41" s="86"/>
      <c r="HJ41" s="86"/>
      <c r="HK41" s="86"/>
      <c r="HL41" s="86"/>
      <c r="HM41" s="86"/>
      <c r="HN41" s="86"/>
      <c r="HO41" s="86"/>
      <c r="HP41" s="86"/>
      <c r="HQ41" s="86"/>
      <c r="HR41" s="86"/>
      <c r="HS41" s="86"/>
      <c r="HT41" s="86"/>
      <c r="HU41" s="86"/>
      <c r="HV41" s="86"/>
      <c r="HW41" s="86"/>
      <c r="HX41" s="86"/>
      <c r="HY41" s="86"/>
      <c r="HZ41" s="86"/>
      <c r="IA41" s="86"/>
      <c r="IB41" s="86"/>
      <c r="IC41" s="86"/>
      <c r="ID41" s="86"/>
      <c r="IE41" s="86"/>
      <c r="IF41" s="86"/>
      <c r="IG41" s="86"/>
      <c r="IH41" s="86"/>
      <c r="II41" s="86"/>
      <c r="IJ41" s="86"/>
      <c r="IK41" s="86"/>
      <c r="IL41" s="86"/>
      <c r="IM41" s="86"/>
      <c r="IN41" s="86"/>
      <c r="IO41" s="86"/>
      <c r="IP41" s="86"/>
      <c r="IQ41" s="86"/>
      <c r="IR41" s="86"/>
      <c r="IS41" s="86"/>
      <c r="IT41" s="86"/>
      <c r="IU41" s="86"/>
      <c r="IV41" s="86"/>
    </row>
    <row r="42" spans="1:256" ht="18.75" customHeight="1">
      <c r="A42" s="184" t="s">
        <v>160</v>
      </c>
      <c r="B42" s="185" t="s">
        <v>1513</v>
      </c>
      <c r="C42" s="208">
        <v>9.2850915211478442E-4</v>
      </c>
      <c r="D42" s="209">
        <v>1.7165624069109325E-3</v>
      </c>
      <c r="E42" s="209">
        <v>1.1739087127509524E-3</v>
      </c>
      <c r="F42" s="209">
        <v>2.0500000000000002E-3</v>
      </c>
      <c r="G42" s="209">
        <v>1.8119203527996791E-3</v>
      </c>
      <c r="H42" s="209">
        <v>1.5204887908857039E-3</v>
      </c>
      <c r="I42" s="209">
        <v>6.7722254503195815E-4</v>
      </c>
      <c r="J42" s="209">
        <v>4.1459541756568686E-4</v>
      </c>
      <c r="K42" s="209">
        <v>4.0468990620187604E-3</v>
      </c>
      <c r="L42" s="209">
        <v>8.2044102205110247E-4</v>
      </c>
      <c r="M42" s="209">
        <v>9.101597206438416E-4</v>
      </c>
      <c r="N42" s="209">
        <v>1.2389564722764469E-3</v>
      </c>
      <c r="O42" s="209">
        <v>2.6440735294117651E-3</v>
      </c>
      <c r="P42" s="209">
        <v>3.2329623439639097E-3</v>
      </c>
      <c r="Q42" s="209">
        <v>2.8585053264581434E-3</v>
      </c>
      <c r="R42" s="209">
        <v>2.9666086398611132E-3</v>
      </c>
      <c r="S42" s="209">
        <v>1.2537197892439074E-3</v>
      </c>
      <c r="T42" s="209">
        <v>3.7581191186596289E-3</v>
      </c>
      <c r="U42" s="209">
        <v>7.8950284592468509E-4</v>
      </c>
      <c r="V42" s="209">
        <v>4.272821700387331E-3</v>
      </c>
      <c r="W42" s="209">
        <v>2.32092473798215E-3</v>
      </c>
      <c r="X42" s="209">
        <v>2.7979956848724503E-4</v>
      </c>
      <c r="Y42" s="209">
        <v>2.5165737479314301E-3</v>
      </c>
      <c r="Z42" s="209">
        <v>6.8763868465345056E-3</v>
      </c>
      <c r="AA42" s="209">
        <v>4.8192536493587993E-3</v>
      </c>
      <c r="AB42" s="209">
        <v>8.0633384230383697E-3</v>
      </c>
      <c r="AC42" s="209">
        <v>5.7713540293724411E-4</v>
      </c>
      <c r="AD42" s="209">
        <v>3.9428469990007136E-3</v>
      </c>
      <c r="AE42" s="209">
        <v>4.9847771030745143E-3</v>
      </c>
      <c r="AF42" s="209">
        <v>6.7316425929611024E-3</v>
      </c>
      <c r="AG42" s="209">
        <v>1.0314223402045653E-2</v>
      </c>
      <c r="AH42" s="209">
        <v>5.4427301579838931E-3</v>
      </c>
      <c r="AI42" s="209">
        <v>1.0482846915925615E-2</v>
      </c>
      <c r="AJ42" s="209">
        <v>3.94789637816123E-3</v>
      </c>
      <c r="AK42" s="209">
        <v>4.640643643030659E-3</v>
      </c>
      <c r="AL42" s="209">
        <v>0</v>
      </c>
      <c r="AM42" s="209">
        <v>2.7830092207898119E-4</v>
      </c>
      <c r="AN42" s="210">
        <v>3.7794363785642006E-3</v>
      </c>
      <c r="AO42" s="86"/>
      <c r="AP42" s="86"/>
      <c r="AQ42" s="86"/>
      <c r="AR42" s="86"/>
      <c r="AS42" s="86"/>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c r="BR42" s="86"/>
      <c r="BS42" s="86"/>
      <c r="BT42" s="86"/>
      <c r="BU42" s="86"/>
      <c r="BV42" s="86"/>
      <c r="BW42" s="86"/>
      <c r="BX42" s="86"/>
      <c r="BY42" s="86"/>
      <c r="BZ42" s="86"/>
      <c r="CA42" s="86"/>
      <c r="CB42" s="86"/>
      <c r="CC42" s="86"/>
      <c r="CD42" s="86"/>
      <c r="CE42" s="86"/>
      <c r="CF42" s="86"/>
      <c r="CG42" s="86"/>
      <c r="CH42" s="86"/>
      <c r="CI42" s="86"/>
      <c r="CJ42" s="86"/>
      <c r="CK42" s="86"/>
      <c r="CL42" s="86"/>
      <c r="CM42" s="86"/>
      <c r="CN42" s="86"/>
      <c r="CO42" s="86"/>
      <c r="CP42" s="86"/>
      <c r="CQ42" s="86"/>
      <c r="CR42" s="86"/>
      <c r="CS42" s="86"/>
      <c r="CT42" s="86"/>
      <c r="CU42" s="86"/>
      <c r="CV42" s="86"/>
      <c r="CW42" s="86"/>
      <c r="CX42" s="86"/>
      <c r="CY42" s="86"/>
      <c r="CZ42" s="86"/>
      <c r="DA42" s="86"/>
      <c r="DB42" s="86"/>
      <c r="DC42" s="86"/>
      <c r="DD42" s="86"/>
      <c r="DE42" s="86"/>
      <c r="DF42" s="86"/>
      <c r="DG42" s="86"/>
      <c r="DH42" s="86"/>
      <c r="DI42" s="86"/>
      <c r="DJ42" s="86"/>
      <c r="DK42" s="86"/>
      <c r="DL42" s="86"/>
      <c r="DM42" s="86"/>
      <c r="DN42" s="86"/>
      <c r="DO42" s="86"/>
      <c r="DP42" s="86"/>
      <c r="DQ42" s="86"/>
      <c r="DR42" s="86"/>
      <c r="DS42" s="86"/>
      <c r="DT42" s="86"/>
      <c r="DU42" s="86"/>
      <c r="DV42" s="86"/>
      <c r="DW42" s="86"/>
      <c r="DX42" s="86"/>
      <c r="DY42" s="86"/>
      <c r="DZ42" s="86"/>
      <c r="EA42" s="86"/>
      <c r="EB42" s="86"/>
      <c r="EC42" s="86"/>
      <c r="ED42" s="86"/>
      <c r="EE42" s="86"/>
      <c r="EF42" s="86"/>
      <c r="EG42" s="86"/>
      <c r="EH42" s="86"/>
      <c r="EI42" s="86"/>
      <c r="EJ42" s="86"/>
      <c r="EK42" s="86"/>
      <c r="EL42" s="86"/>
      <c r="EM42" s="86"/>
      <c r="EN42" s="86"/>
      <c r="EO42" s="86"/>
      <c r="EP42" s="86"/>
      <c r="EQ42" s="86"/>
      <c r="ER42" s="86"/>
      <c r="ES42" s="86"/>
      <c r="ET42" s="86"/>
      <c r="EU42" s="86"/>
      <c r="EV42" s="86"/>
      <c r="EW42" s="86"/>
      <c r="EX42" s="86"/>
      <c r="EY42" s="86"/>
      <c r="EZ42" s="86"/>
      <c r="FA42" s="86"/>
      <c r="FB42" s="86"/>
      <c r="FC42" s="86"/>
      <c r="FD42" s="86"/>
      <c r="FE42" s="86"/>
      <c r="FF42" s="86"/>
      <c r="FG42" s="86"/>
      <c r="FH42" s="86"/>
      <c r="FI42" s="86"/>
      <c r="FJ42" s="86"/>
      <c r="FK42" s="86"/>
      <c r="FL42" s="86"/>
      <c r="FM42" s="86"/>
      <c r="FN42" s="86"/>
      <c r="FO42" s="86"/>
      <c r="FP42" s="86"/>
      <c r="FQ42" s="86"/>
      <c r="FR42" s="86"/>
      <c r="FS42" s="86"/>
      <c r="FT42" s="86"/>
      <c r="FU42" s="86"/>
      <c r="FV42" s="86"/>
      <c r="FW42" s="86"/>
      <c r="FX42" s="86"/>
      <c r="FY42" s="86"/>
      <c r="FZ42" s="86"/>
      <c r="GA42" s="86"/>
      <c r="GB42" s="86"/>
      <c r="GC42" s="86"/>
      <c r="GD42" s="86"/>
      <c r="GE42" s="86"/>
      <c r="GF42" s="86"/>
      <c r="GG42" s="86"/>
      <c r="GH42" s="86"/>
      <c r="GI42" s="86"/>
      <c r="GJ42" s="86"/>
      <c r="GK42" s="86"/>
      <c r="GL42" s="86"/>
      <c r="GM42" s="86"/>
      <c r="GN42" s="86"/>
      <c r="GO42" s="86"/>
      <c r="GP42" s="86"/>
      <c r="GQ42" s="86"/>
      <c r="GR42" s="86"/>
      <c r="GS42" s="86"/>
      <c r="GT42" s="86"/>
      <c r="GU42" s="86"/>
      <c r="GV42" s="86"/>
      <c r="GW42" s="86"/>
      <c r="GX42" s="86"/>
      <c r="GY42" s="86"/>
      <c r="GZ42" s="86"/>
      <c r="HA42" s="86"/>
      <c r="HB42" s="86"/>
      <c r="HC42" s="86"/>
      <c r="HD42" s="86"/>
      <c r="HE42" s="86"/>
      <c r="HF42" s="86"/>
      <c r="HG42" s="86"/>
      <c r="HH42" s="86"/>
      <c r="HI42" s="86"/>
      <c r="HJ42" s="86"/>
      <c r="HK42" s="86"/>
      <c r="HL42" s="86"/>
      <c r="HM42" s="86"/>
      <c r="HN42" s="86"/>
      <c r="HO42" s="86"/>
      <c r="HP42" s="86"/>
      <c r="HQ42" s="86"/>
      <c r="HR42" s="86"/>
      <c r="HS42" s="86"/>
      <c r="HT42" s="86"/>
      <c r="HU42" s="86"/>
      <c r="HV42" s="86"/>
      <c r="HW42" s="86"/>
      <c r="HX42" s="86"/>
      <c r="HY42" s="86"/>
      <c r="HZ42" s="86"/>
      <c r="IA42" s="86"/>
      <c r="IB42" s="86"/>
      <c r="IC42" s="86"/>
      <c r="ID42" s="86"/>
      <c r="IE42" s="86"/>
      <c r="IF42" s="86"/>
      <c r="IG42" s="86"/>
      <c r="IH42" s="86"/>
      <c r="II42" s="86"/>
      <c r="IJ42" s="86"/>
      <c r="IK42" s="86"/>
      <c r="IL42" s="86"/>
      <c r="IM42" s="86"/>
      <c r="IN42" s="86"/>
      <c r="IO42" s="86"/>
      <c r="IP42" s="86"/>
      <c r="IQ42" s="86"/>
      <c r="IR42" s="86"/>
      <c r="IS42" s="86"/>
      <c r="IT42" s="86"/>
      <c r="IU42" s="86"/>
      <c r="IV42" s="86"/>
    </row>
    <row r="43" spans="1:256" ht="18.75" customHeight="1">
      <c r="A43" s="184" t="s">
        <v>161</v>
      </c>
      <c r="B43" s="185" t="s">
        <v>1586</v>
      </c>
      <c r="C43" s="208">
        <v>8.6919926500878958E-3</v>
      </c>
      <c r="D43" s="209">
        <v>2.6306225796842416E-3</v>
      </c>
      <c r="E43" s="209">
        <v>4.8878123748763349E-3</v>
      </c>
      <c r="F43" s="209">
        <v>2.985648994515539E-3</v>
      </c>
      <c r="G43" s="209">
        <v>4.1878925564613123E-3</v>
      </c>
      <c r="H43" s="209">
        <v>7.2968183965978889E-4</v>
      </c>
      <c r="I43" s="209">
        <v>1.9847762928529925E-2</v>
      </c>
      <c r="J43" s="209">
        <v>2.2811761519133953E-3</v>
      </c>
      <c r="K43" s="209">
        <v>5.6172858361014603E-3</v>
      </c>
      <c r="L43" s="209">
        <v>1.3075778788939445E-2</v>
      </c>
      <c r="M43" s="209">
        <v>5.6253486786371045E-3</v>
      </c>
      <c r="N43" s="209">
        <v>5.1017413674970596E-3</v>
      </c>
      <c r="O43" s="209">
        <v>7.8642058823529398E-3</v>
      </c>
      <c r="P43" s="209">
        <v>5.9772731666253671E-3</v>
      </c>
      <c r="Q43" s="209">
        <v>2.292649079604359E-3</v>
      </c>
      <c r="R43" s="209">
        <v>1.3190153370036468E-3</v>
      </c>
      <c r="S43" s="209">
        <v>1.2371006043022975E-3</v>
      </c>
      <c r="T43" s="209">
        <v>4.308189407849437E-3</v>
      </c>
      <c r="U43" s="209">
        <v>5.1321611202578756E-4</v>
      </c>
      <c r="V43" s="209">
        <v>1.7607077385946351E-3</v>
      </c>
      <c r="W43" s="209">
        <v>1.3324639713576005E-2</v>
      </c>
      <c r="X43" s="209">
        <v>2.6706569357031365E-3</v>
      </c>
      <c r="Y43" s="209">
        <v>8.1274019129976751E-3</v>
      </c>
      <c r="Z43" s="209">
        <v>7.3833481939578807E-3</v>
      </c>
      <c r="AA43" s="209">
        <v>4.1649077089703198E-3</v>
      </c>
      <c r="AB43" s="209">
        <v>9.8921017998331064E-3</v>
      </c>
      <c r="AC43" s="209">
        <v>2.5851974902596263E-3</v>
      </c>
      <c r="AD43" s="209">
        <v>1.4399607567240973E-3</v>
      </c>
      <c r="AE43" s="209">
        <v>4.6032685757925549E-3</v>
      </c>
      <c r="AF43" s="209">
        <v>2.7946653666055212E-4</v>
      </c>
      <c r="AG43" s="209">
        <v>5.3523886890575372E-3</v>
      </c>
      <c r="AH43" s="209">
        <v>2.779693182889956E-3</v>
      </c>
      <c r="AI43" s="209">
        <v>1.2245096152678913E-2</v>
      </c>
      <c r="AJ43" s="209">
        <v>4.2932529607041707E-3</v>
      </c>
      <c r="AK43" s="209">
        <v>6.4276477415138094E-3</v>
      </c>
      <c r="AL43" s="209">
        <v>4.8989034987960921E-4</v>
      </c>
      <c r="AM43" s="209">
        <v>0</v>
      </c>
      <c r="AN43" s="210">
        <v>4.7579192778680829E-3</v>
      </c>
      <c r="AO43" s="86"/>
      <c r="AP43" s="86"/>
      <c r="AQ43" s="86"/>
      <c r="AR43" s="86"/>
      <c r="AS43" s="86"/>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c r="BR43" s="86"/>
      <c r="BS43" s="86"/>
      <c r="BT43" s="86"/>
      <c r="BU43" s="86"/>
      <c r="BV43" s="86"/>
      <c r="BW43" s="86"/>
      <c r="BX43" s="86"/>
      <c r="BY43" s="86"/>
      <c r="BZ43" s="86"/>
      <c r="CA43" s="86"/>
      <c r="CB43" s="86"/>
      <c r="CC43" s="86"/>
      <c r="CD43" s="86"/>
      <c r="CE43" s="86"/>
      <c r="CF43" s="86"/>
      <c r="CG43" s="86"/>
      <c r="CH43" s="86"/>
      <c r="CI43" s="86"/>
      <c r="CJ43" s="86"/>
      <c r="CK43" s="86"/>
      <c r="CL43" s="86"/>
      <c r="CM43" s="86"/>
      <c r="CN43" s="86"/>
      <c r="CO43" s="86"/>
      <c r="CP43" s="86"/>
      <c r="CQ43" s="86"/>
      <c r="CR43" s="86"/>
      <c r="CS43" s="86"/>
      <c r="CT43" s="86"/>
      <c r="CU43" s="86"/>
      <c r="CV43" s="86"/>
      <c r="CW43" s="86"/>
      <c r="CX43" s="86"/>
      <c r="CY43" s="86"/>
      <c r="CZ43" s="86"/>
      <c r="DA43" s="86"/>
      <c r="DB43" s="86"/>
      <c r="DC43" s="86"/>
      <c r="DD43" s="86"/>
      <c r="DE43" s="86"/>
      <c r="DF43" s="86"/>
      <c r="DG43" s="86"/>
      <c r="DH43" s="86"/>
      <c r="DI43" s="86"/>
      <c r="DJ43" s="86"/>
      <c r="DK43" s="86"/>
      <c r="DL43" s="86"/>
      <c r="DM43" s="86"/>
      <c r="DN43" s="86"/>
      <c r="DO43" s="86"/>
      <c r="DP43" s="86"/>
      <c r="DQ43" s="86"/>
      <c r="DR43" s="86"/>
      <c r="DS43" s="86"/>
      <c r="DT43" s="86"/>
      <c r="DU43" s="86"/>
      <c r="DV43" s="86"/>
      <c r="DW43" s="86"/>
      <c r="DX43" s="86"/>
      <c r="DY43" s="86"/>
      <c r="DZ43" s="86"/>
      <c r="EA43" s="86"/>
      <c r="EB43" s="86"/>
      <c r="EC43" s="86"/>
      <c r="ED43" s="86"/>
      <c r="EE43" s="86"/>
      <c r="EF43" s="86"/>
      <c r="EG43" s="86"/>
      <c r="EH43" s="86"/>
      <c r="EI43" s="86"/>
      <c r="EJ43" s="86"/>
      <c r="EK43" s="86"/>
      <c r="EL43" s="86"/>
      <c r="EM43" s="86"/>
      <c r="EN43" s="86"/>
      <c r="EO43" s="86"/>
      <c r="EP43" s="86"/>
      <c r="EQ43" s="86"/>
      <c r="ER43" s="86"/>
      <c r="ES43" s="86"/>
      <c r="ET43" s="86"/>
      <c r="EU43" s="86"/>
      <c r="EV43" s="86"/>
      <c r="EW43" s="86"/>
      <c r="EX43" s="86"/>
      <c r="EY43" s="86"/>
      <c r="EZ43" s="86"/>
      <c r="FA43" s="86"/>
      <c r="FB43" s="86"/>
      <c r="FC43" s="86"/>
      <c r="FD43" s="86"/>
      <c r="FE43" s="86"/>
      <c r="FF43" s="86"/>
      <c r="FG43" s="86"/>
      <c r="FH43" s="86"/>
      <c r="FI43" s="86"/>
      <c r="FJ43" s="86"/>
      <c r="FK43" s="86"/>
      <c r="FL43" s="86"/>
      <c r="FM43" s="86"/>
      <c r="FN43" s="86"/>
      <c r="FO43" s="86"/>
      <c r="FP43" s="86"/>
      <c r="FQ43" s="86"/>
      <c r="FR43" s="86"/>
      <c r="FS43" s="86"/>
      <c r="FT43" s="86"/>
      <c r="FU43" s="86"/>
      <c r="FV43" s="86"/>
      <c r="FW43" s="86"/>
      <c r="FX43" s="86"/>
      <c r="FY43" s="86"/>
      <c r="FZ43" s="86"/>
      <c r="GA43" s="86"/>
      <c r="GB43" s="86"/>
      <c r="GC43" s="86"/>
      <c r="GD43" s="86"/>
      <c r="GE43" s="86"/>
      <c r="GF43" s="86"/>
      <c r="GG43" s="86"/>
      <c r="GH43" s="86"/>
      <c r="GI43" s="86"/>
      <c r="GJ43" s="86"/>
      <c r="GK43" s="86"/>
      <c r="GL43" s="86"/>
      <c r="GM43" s="86"/>
      <c r="GN43" s="86"/>
      <c r="GO43" s="86"/>
      <c r="GP43" s="86"/>
      <c r="GQ43" s="86"/>
      <c r="GR43" s="86"/>
      <c r="GS43" s="86"/>
      <c r="GT43" s="86"/>
      <c r="GU43" s="86"/>
      <c r="GV43" s="86"/>
      <c r="GW43" s="86"/>
      <c r="GX43" s="86"/>
      <c r="GY43" s="86"/>
      <c r="GZ43" s="86"/>
      <c r="HA43" s="86"/>
      <c r="HB43" s="86"/>
      <c r="HC43" s="86"/>
      <c r="HD43" s="86"/>
      <c r="HE43" s="86"/>
      <c r="HF43" s="86"/>
      <c r="HG43" s="86"/>
      <c r="HH43" s="86"/>
      <c r="HI43" s="86"/>
      <c r="HJ43" s="86"/>
      <c r="HK43" s="86"/>
      <c r="HL43" s="86"/>
      <c r="HM43" s="86"/>
      <c r="HN43" s="86"/>
      <c r="HO43" s="86"/>
      <c r="HP43" s="86"/>
      <c r="HQ43" s="86"/>
      <c r="HR43" s="86"/>
      <c r="HS43" s="86"/>
      <c r="HT43" s="86"/>
      <c r="HU43" s="86"/>
      <c r="HV43" s="86"/>
      <c r="HW43" s="86"/>
      <c r="HX43" s="86"/>
      <c r="HY43" s="86"/>
      <c r="HZ43" s="86"/>
      <c r="IA43" s="86"/>
      <c r="IB43" s="86"/>
      <c r="IC43" s="86"/>
      <c r="ID43" s="86"/>
      <c r="IE43" s="86"/>
      <c r="IF43" s="86"/>
      <c r="IG43" s="86"/>
      <c r="IH43" s="86"/>
      <c r="II43" s="86"/>
      <c r="IJ43" s="86"/>
      <c r="IK43" s="86"/>
      <c r="IL43" s="86"/>
      <c r="IM43" s="86"/>
      <c r="IN43" s="86"/>
      <c r="IO43" s="86"/>
      <c r="IP43" s="86"/>
      <c r="IQ43" s="86"/>
      <c r="IR43" s="86"/>
      <c r="IS43" s="86"/>
      <c r="IT43" s="86"/>
      <c r="IU43" s="86"/>
      <c r="IV43" s="86"/>
    </row>
    <row r="44" spans="1:256" ht="18.75" customHeight="1">
      <c r="A44" s="186" t="s">
        <v>169</v>
      </c>
      <c r="B44" s="187" t="s">
        <v>37</v>
      </c>
      <c r="C44" s="211">
        <v>0.44447893547704709</v>
      </c>
      <c r="D44" s="212">
        <v>0.44343386952636282</v>
      </c>
      <c r="E44" s="212">
        <v>0.60195503422407015</v>
      </c>
      <c r="F44" s="212">
        <v>0.5822358775137112</v>
      </c>
      <c r="G44" s="212">
        <v>0.56224484832286514</v>
      </c>
      <c r="H44" s="212">
        <v>0.59260723473512888</v>
      </c>
      <c r="I44" s="212">
        <v>0.53091342242882045</v>
      </c>
      <c r="J44" s="212">
        <v>0.55476588113318581</v>
      </c>
      <c r="K44" s="212">
        <v>0.5059883420513408</v>
      </c>
      <c r="L44" s="212">
        <v>0.60383654182709134</v>
      </c>
      <c r="M44" s="212">
        <v>0.77303851478397423</v>
      </c>
      <c r="N44" s="212">
        <v>0.51118212609724245</v>
      </c>
      <c r="O44" s="212">
        <v>0.55644061764705877</v>
      </c>
      <c r="P44" s="212">
        <v>0.53241139751045219</v>
      </c>
      <c r="Q44" s="212">
        <v>0.62479883266894332</v>
      </c>
      <c r="R44" s="212">
        <v>0.65638841633997103</v>
      </c>
      <c r="S44" s="212">
        <v>0.65162519658131579</v>
      </c>
      <c r="T44" s="212">
        <v>0.65495457023181092</v>
      </c>
      <c r="U44" s="212">
        <v>0.73993151867686191</v>
      </c>
      <c r="V44" s="212">
        <v>0.5351148313142976</v>
      </c>
      <c r="W44" s="212">
        <v>0.48964184626559232</v>
      </c>
      <c r="X44" s="212">
        <v>0.53880959894604674</v>
      </c>
      <c r="Y44" s="212">
        <v>0.56271490848199934</v>
      </c>
      <c r="Z44" s="212">
        <v>0.35309726345337156</v>
      </c>
      <c r="AA44" s="212">
        <v>0.30580145386895163</v>
      </c>
      <c r="AB44" s="212">
        <v>0.36841102744448034</v>
      </c>
      <c r="AC44" s="212">
        <v>0.16012888223653438</v>
      </c>
      <c r="AD44" s="212">
        <v>0.54496286339910849</v>
      </c>
      <c r="AE44" s="212">
        <v>0.50198889561718585</v>
      </c>
      <c r="AF44" s="212">
        <v>0.27451313186629145</v>
      </c>
      <c r="AG44" s="212">
        <v>0.31641329069138063</v>
      </c>
      <c r="AH44" s="212">
        <v>0.40558916390287786</v>
      </c>
      <c r="AI44" s="212">
        <v>0.37292227485679469</v>
      </c>
      <c r="AJ44" s="212">
        <v>0.39788892865489434</v>
      </c>
      <c r="AK44" s="212">
        <v>0.46398633404542933</v>
      </c>
      <c r="AL44" s="212">
        <v>1</v>
      </c>
      <c r="AM44" s="212">
        <v>0.34997523470888336</v>
      </c>
      <c r="AN44" s="213">
        <v>0.45579879735331108</v>
      </c>
      <c r="AO44" s="86"/>
      <c r="AP44" s="86"/>
      <c r="AQ44" s="86"/>
      <c r="AR44" s="86"/>
      <c r="AS44" s="86"/>
      <c r="AT44" s="86"/>
      <c r="AU44" s="86"/>
      <c r="AV44" s="86"/>
      <c r="AW44" s="86"/>
      <c r="AX44" s="86"/>
      <c r="AY44" s="86"/>
      <c r="AZ44" s="86"/>
      <c r="BA44" s="86"/>
      <c r="BB44" s="86"/>
      <c r="BC44" s="86"/>
      <c r="BD44" s="86"/>
      <c r="BE44" s="86"/>
      <c r="BF44" s="86"/>
      <c r="BG44" s="86"/>
      <c r="BH44" s="86"/>
      <c r="BI44" s="86"/>
      <c r="BJ44" s="86"/>
      <c r="BK44" s="86"/>
      <c r="BL44" s="86"/>
      <c r="BM44" s="86"/>
      <c r="BN44" s="86"/>
      <c r="BO44" s="86"/>
      <c r="BP44" s="86"/>
      <c r="BQ44" s="86"/>
      <c r="BR44" s="86"/>
      <c r="BS44" s="86"/>
      <c r="BT44" s="86"/>
      <c r="BU44" s="86"/>
      <c r="BV44" s="86"/>
      <c r="BW44" s="86"/>
      <c r="BX44" s="86"/>
      <c r="BY44" s="86"/>
      <c r="BZ44" s="86"/>
      <c r="CA44" s="86"/>
      <c r="CB44" s="86"/>
      <c r="CC44" s="86"/>
      <c r="CD44" s="86"/>
      <c r="CE44" s="86"/>
      <c r="CF44" s="86"/>
      <c r="CG44" s="86"/>
      <c r="CH44" s="86"/>
      <c r="CI44" s="86"/>
      <c r="CJ44" s="86"/>
      <c r="CK44" s="86"/>
      <c r="CL44" s="86"/>
      <c r="CM44" s="86"/>
      <c r="CN44" s="86"/>
      <c r="CO44" s="86"/>
      <c r="CP44" s="86"/>
      <c r="CQ44" s="86"/>
      <c r="CR44" s="86"/>
      <c r="CS44" s="86"/>
      <c r="CT44" s="86"/>
      <c r="CU44" s="86"/>
      <c r="CV44" s="86"/>
      <c r="CW44" s="86"/>
      <c r="CX44" s="86"/>
      <c r="CY44" s="86"/>
      <c r="CZ44" s="86"/>
      <c r="DA44" s="86"/>
      <c r="DB44" s="86"/>
      <c r="DC44" s="86"/>
      <c r="DD44" s="86"/>
      <c r="DE44" s="86"/>
      <c r="DF44" s="86"/>
      <c r="DG44" s="86"/>
      <c r="DH44" s="86"/>
      <c r="DI44" s="86"/>
      <c r="DJ44" s="86"/>
      <c r="DK44" s="86"/>
      <c r="DL44" s="86"/>
      <c r="DM44" s="86"/>
      <c r="DN44" s="86"/>
      <c r="DO44" s="86"/>
      <c r="DP44" s="86"/>
      <c r="DQ44" s="86"/>
      <c r="DR44" s="86"/>
      <c r="DS44" s="86"/>
      <c r="DT44" s="86"/>
      <c r="DU44" s="86"/>
      <c r="DV44" s="86"/>
      <c r="DW44" s="86"/>
      <c r="DX44" s="86"/>
      <c r="DY44" s="86"/>
      <c r="DZ44" s="86"/>
      <c r="EA44" s="86"/>
      <c r="EB44" s="86"/>
      <c r="EC44" s="86"/>
      <c r="ED44" s="86"/>
      <c r="EE44" s="86"/>
      <c r="EF44" s="86"/>
      <c r="EG44" s="86"/>
      <c r="EH44" s="86"/>
      <c r="EI44" s="86"/>
      <c r="EJ44" s="86"/>
      <c r="EK44" s="86"/>
      <c r="EL44" s="86"/>
      <c r="EM44" s="86"/>
      <c r="EN44" s="86"/>
      <c r="EO44" s="86"/>
      <c r="EP44" s="86"/>
      <c r="EQ44" s="86"/>
      <c r="ER44" s="86"/>
      <c r="ES44" s="86"/>
      <c r="ET44" s="86"/>
      <c r="EU44" s="86"/>
      <c r="EV44" s="86"/>
      <c r="EW44" s="86"/>
      <c r="EX44" s="86"/>
      <c r="EY44" s="86"/>
      <c r="EZ44" s="86"/>
      <c r="FA44" s="86"/>
      <c r="FB44" s="86"/>
      <c r="FC44" s="86"/>
      <c r="FD44" s="86"/>
      <c r="FE44" s="86"/>
      <c r="FF44" s="86"/>
      <c r="FG44" s="86"/>
      <c r="FH44" s="86"/>
      <c r="FI44" s="86"/>
      <c r="FJ44" s="86"/>
      <c r="FK44" s="86"/>
      <c r="FL44" s="86"/>
      <c r="FM44" s="86"/>
      <c r="FN44" s="86"/>
      <c r="FO44" s="86"/>
      <c r="FP44" s="86"/>
      <c r="FQ44" s="86"/>
      <c r="FR44" s="86"/>
      <c r="FS44" s="86"/>
      <c r="FT44" s="86"/>
      <c r="FU44" s="86"/>
      <c r="FV44" s="86"/>
      <c r="FW44" s="86"/>
      <c r="FX44" s="86"/>
      <c r="FY44" s="86"/>
      <c r="FZ44" s="86"/>
      <c r="GA44" s="86"/>
      <c r="GB44" s="86"/>
      <c r="GC44" s="86"/>
      <c r="GD44" s="86"/>
      <c r="GE44" s="86"/>
      <c r="GF44" s="86"/>
      <c r="GG44" s="86"/>
      <c r="GH44" s="86"/>
      <c r="GI44" s="86"/>
      <c r="GJ44" s="86"/>
      <c r="GK44" s="86"/>
      <c r="GL44" s="86"/>
      <c r="GM44" s="86"/>
      <c r="GN44" s="86"/>
      <c r="GO44" s="86"/>
      <c r="GP44" s="86"/>
      <c r="GQ44" s="86"/>
      <c r="GR44" s="86"/>
      <c r="GS44" s="86"/>
      <c r="GT44" s="86"/>
      <c r="GU44" s="86"/>
      <c r="GV44" s="86"/>
      <c r="GW44" s="86"/>
      <c r="GX44" s="86"/>
      <c r="GY44" s="86"/>
      <c r="GZ44" s="86"/>
      <c r="HA44" s="86"/>
      <c r="HB44" s="86"/>
      <c r="HC44" s="86"/>
      <c r="HD44" s="86"/>
      <c r="HE44" s="86"/>
      <c r="HF44" s="86"/>
      <c r="HG44" s="86"/>
      <c r="HH44" s="86"/>
      <c r="HI44" s="86"/>
      <c r="HJ44" s="86"/>
      <c r="HK44" s="86"/>
      <c r="HL44" s="86"/>
      <c r="HM44" s="86"/>
      <c r="HN44" s="86"/>
      <c r="HO44" s="86"/>
      <c r="HP44" s="86"/>
      <c r="HQ44" s="86"/>
      <c r="HR44" s="86"/>
      <c r="HS44" s="86"/>
      <c r="HT44" s="86"/>
      <c r="HU44" s="86"/>
      <c r="HV44" s="86"/>
      <c r="HW44" s="86"/>
      <c r="HX44" s="86"/>
      <c r="HY44" s="86"/>
      <c r="HZ44" s="86"/>
      <c r="IA44" s="86"/>
      <c r="IB44" s="86"/>
      <c r="IC44" s="86"/>
      <c r="ID44" s="86"/>
      <c r="IE44" s="86"/>
      <c r="IF44" s="86"/>
      <c r="IG44" s="86"/>
      <c r="IH44" s="86"/>
      <c r="II44" s="86"/>
      <c r="IJ44" s="86"/>
      <c r="IK44" s="86"/>
      <c r="IL44" s="86"/>
      <c r="IM44" s="86"/>
      <c r="IN44" s="86"/>
      <c r="IO44" s="86"/>
      <c r="IP44" s="86"/>
      <c r="IQ44" s="86"/>
      <c r="IR44" s="86"/>
      <c r="IS44" s="86"/>
      <c r="IT44" s="86"/>
      <c r="IU44" s="86"/>
      <c r="IV44" s="86"/>
    </row>
    <row r="45" spans="1:256" ht="18.75" customHeight="1">
      <c r="A45" s="184" t="s">
        <v>170</v>
      </c>
      <c r="B45" s="185" t="s">
        <v>131</v>
      </c>
      <c r="C45" s="208">
        <v>3.2372631650475318E-3</v>
      </c>
      <c r="D45" s="209">
        <v>1.0075067024128687E-2</v>
      </c>
      <c r="E45" s="209">
        <v>5.1956116153576036E-3</v>
      </c>
      <c r="F45" s="209">
        <v>8.132861060329068E-3</v>
      </c>
      <c r="G45" s="209">
        <v>1.0836803421087797E-2</v>
      </c>
      <c r="H45" s="209">
        <v>8.9772930120228904E-3</v>
      </c>
      <c r="I45" s="209">
        <v>5.8544450900639162E-3</v>
      </c>
      <c r="J45" s="209">
        <v>1.3973912068820581E-2</v>
      </c>
      <c r="K45" s="209">
        <v>1.1872793453221845E-2</v>
      </c>
      <c r="L45" s="209">
        <v>3.6436821841092054E-3</v>
      </c>
      <c r="M45" s="209">
        <v>7.3596090666776864E-3</v>
      </c>
      <c r="N45" s="209">
        <v>8.7156542086279792E-3</v>
      </c>
      <c r="O45" s="209">
        <v>8.9946764705882351E-3</v>
      </c>
      <c r="P45" s="209">
        <v>9.8601153915774346E-3</v>
      </c>
      <c r="Q45" s="209">
        <v>1.0388634168242608E-2</v>
      </c>
      <c r="R45" s="209">
        <v>8.3781743729095023E-3</v>
      </c>
      <c r="S45" s="209">
        <v>1.6333095052950553E-2</v>
      </c>
      <c r="T45" s="209">
        <v>1.4530941588248796E-2</v>
      </c>
      <c r="U45" s="209">
        <v>5.3022853131792572E-3</v>
      </c>
      <c r="V45" s="209">
        <v>1.1146839068945709E-2</v>
      </c>
      <c r="W45" s="209">
        <v>1.1367528099530023E-2</v>
      </c>
      <c r="X45" s="209">
        <v>1.1465712815829138E-2</v>
      </c>
      <c r="Y45" s="209">
        <v>8.0403347756803287E-3</v>
      </c>
      <c r="Z45" s="209">
        <v>1.7523632080022465E-2</v>
      </c>
      <c r="AA45" s="209">
        <v>1.3757888136975684E-2</v>
      </c>
      <c r="AB45" s="209">
        <v>2.4428198512963451E-2</v>
      </c>
      <c r="AC45" s="209">
        <v>1.1500932676888492E-3</v>
      </c>
      <c r="AD45" s="209">
        <v>7.008001449043697E-3</v>
      </c>
      <c r="AE45" s="209">
        <v>6.1836909502432915E-3</v>
      </c>
      <c r="AF45" s="209">
        <v>8.6961902566580745E-3</v>
      </c>
      <c r="AG45" s="209">
        <v>3.9706244098303587E-3</v>
      </c>
      <c r="AH45" s="209">
        <v>8.1520663412519741E-3</v>
      </c>
      <c r="AI45" s="209">
        <v>3.5081043392893474E-2</v>
      </c>
      <c r="AJ45" s="209">
        <v>8.510430210943146E-3</v>
      </c>
      <c r="AK45" s="209">
        <v>1.4922619227216433E-2</v>
      </c>
      <c r="AL45" s="209">
        <v>0</v>
      </c>
      <c r="AM45" s="209">
        <v>1.9978288816979548E-3</v>
      </c>
      <c r="AN45" s="210">
        <v>9.5451650679832193E-3</v>
      </c>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6"/>
      <c r="GH45" s="86"/>
      <c r="GI45" s="86"/>
      <c r="GJ45" s="86"/>
      <c r="GK45" s="86"/>
      <c r="GL45" s="86"/>
      <c r="GM45" s="86"/>
      <c r="GN45" s="86"/>
      <c r="GO45" s="86"/>
      <c r="GP45" s="86"/>
      <c r="GQ45" s="86"/>
      <c r="GR45" s="86"/>
      <c r="GS45" s="86"/>
      <c r="GT45" s="86"/>
      <c r="GU45" s="86"/>
      <c r="GV45" s="86"/>
      <c r="GW45" s="86"/>
      <c r="GX45" s="86"/>
      <c r="GY45" s="86"/>
      <c r="GZ45" s="86"/>
      <c r="HA45" s="86"/>
      <c r="HB45" s="86"/>
      <c r="HC45" s="86"/>
      <c r="HD45" s="86"/>
      <c r="HE45" s="86"/>
      <c r="HF45" s="86"/>
      <c r="HG45" s="86"/>
      <c r="HH45" s="86"/>
      <c r="HI45" s="86"/>
      <c r="HJ45" s="86"/>
      <c r="HK45" s="86"/>
      <c r="HL45" s="86"/>
      <c r="HM45" s="86"/>
      <c r="HN45" s="86"/>
      <c r="HO45" s="86"/>
      <c r="HP45" s="86"/>
      <c r="HQ45" s="86"/>
      <c r="HR45" s="86"/>
      <c r="HS45" s="86"/>
      <c r="HT45" s="86"/>
      <c r="HU45" s="86"/>
      <c r="HV45" s="86"/>
      <c r="HW45" s="86"/>
      <c r="HX45" s="86"/>
      <c r="HY45" s="86"/>
      <c r="HZ45" s="86"/>
      <c r="IA45" s="86"/>
      <c r="IB45" s="86"/>
      <c r="IC45" s="86"/>
      <c r="ID45" s="86"/>
      <c r="IE45" s="86"/>
      <c r="IF45" s="86"/>
      <c r="IG45" s="86"/>
      <c r="IH45" s="86"/>
      <c r="II45" s="86"/>
      <c r="IJ45" s="86"/>
      <c r="IK45" s="86"/>
      <c r="IL45" s="86"/>
      <c r="IM45" s="86"/>
      <c r="IN45" s="86"/>
      <c r="IO45" s="86"/>
      <c r="IP45" s="86"/>
      <c r="IQ45" s="86"/>
      <c r="IR45" s="86"/>
      <c r="IS45" s="86"/>
      <c r="IT45" s="86"/>
      <c r="IU45" s="86"/>
      <c r="IV45" s="86"/>
    </row>
    <row r="46" spans="1:256" ht="18.75" customHeight="1">
      <c r="A46" s="184" t="s">
        <v>171</v>
      </c>
      <c r="B46" s="185" t="s">
        <v>42</v>
      </c>
      <c r="C46" s="208">
        <v>9.9386147296413624E-2</v>
      </c>
      <c r="D46" s="209">
        <v>0.26736535597259459</v>
      </c>
      <c r="E46" s="209">
        <v>0.13573099340625347</v>
      </c>
      <c r="F46" s="209">
        <v>0.25475255941499092</v>
      </c>
      <c r="G46" s="209">
        <v>0.20531805425631433</v>
      </c>
      <c r="H46" s="209">
        <v>8.1049338478500543E-2</v>
      </c>
      <c r="I46" s="209">
        <v>7.6622603137710632E-2</v>
      </c>
      <c r="J46" s="209">
        <v>0.194471058555403</v>
      </c>
      <c r="K46" s="209">
        <v>0.10312587020986852</v>
      </c>
      <c r="L46" s="209">
        <v>0.20339131956597831</v>
      </c>
      <c r="M46" s="209">
        <v>0.15825051139533444</v>
      </c>
      <c r="N46" s="209">
        <v>0.26399961216759538</v>
      </c>
      <c r="O46" s="209">
        <v>0.22844148529411765</v>
      </c>
      <c r="P46" s="209">
        <v>0.18244682866477219</v>
      </c>
      <c r="Q46" s="209">
        <v>0.32609914150827879</v>
      </c>
      <c r="R46" s="209">
        <v>0.29757055446263875</v>
      </c>
      <c r="S46" s="209">
        <v>0.11603495398863926</v>
      </c>
      <c r="T46" s="209">
        <v>0.11346110425751664</v>
      </c>
      <c r="U46" s="209">
        <v>0.2477163037084838</v>
      </c>
      <c r="V46" s="209">
        <v>0.25637416147276598</v>
      </c>
      <c r="W46" s="209">
        <v>0.22367224135031155</v>
      </c>
      <c r="X46" s="209">
        <v>0.11608607150834477</v>
      </c>
      <c r="Y46" s="209">
        <v>0.1620247292418642</v>
      </c>
      <c r="Z46" s="209">
        <v>0.24243302118852639</v>
      </c>
      <c r="AA46" s="209">
        <v>0.32018350922398631</v>
      </c>
      <c r="AB46" s="209">
        <v>0.21406197044919476</v>
      </c>
      <c r="AC46" s="209">
        <v>4.465000550250825E-2</v>
      </c>
      <c r="AD46" s="209">
        <v>0.25968909863687284</v>
      </c>
      <c r="AE46" s="209">
        <v>0.12475121137611768</v>
      </c>
      <c r="AF46" s="209">
        <v>0.34551331597437268</v>
      </c>
      <c r="AG46" s="209">
        <v>0.30757124810627179</v>
      </c>
      <c r="AH46" s="209">
        <v>0.4537763307682583</v>
      </c>
      <c r="AI46" s="209">
        <v>0.86846055834526925</v>
      </c>
      <c r="AJ46" s="209">
        <v>0.25827970824216445</v>
      </c>
      <c r="AK46" s="209">
        <v>0.31857070198617704</v>
      </c>
      <c r="AL46" s="209">
        <v>0</v>
      </c>
      <c r="AM46" s="209">
        <v>0.19607540662393935</v>
      </c>
      <c r="AN46" s="210">
        <v>0.23137418679048705</v>
      </c>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c r="CP46" s="86"/>
      <c r="CQ46" s="86"/>
      <c r="CR46" s="86"/>
      <c r="CS46" s="86"/>
      <c r="CT46" s="86"/>
      <c r="CU46" s="86"/>
      <c r="CV46" s="86"/>
      <c r="CW46" s="86"/>
      <c r="CX46" s="86"/>
      <c r="CY46" s="86"/>
      <c r="CZ46" s="86"/>
      <c r="DA46" s="86"/>
      <c r="DB46" s="86"/>
      <c r="DC46" s="86"/>
      <c r="DD46" s="86"/>
      <c r="DE46" s="86"/>
      <c r="DF46" s="86"/>
      <c r="DG46" s="86"/>
      <c r="DH46" s="86"/>
      <c r="DI46" s="86"/>
      <c r="DJ46" s="86"/>
      <c r="DK46" s="86"/>
      <c r="DL46" s="86"/>
      <c r="DM46" s="86"/>
      <c r="DN46" s="86"/>
      <c r="DO46" s="86"/>
      <c r="DP46" s="86"/>
      <c r="DQ46" s="86"/>
      <c r="DR46" s="86"/>
      <c r="DS46" s="86"/>
      <c r="DT46" s="86"/>
      <c r="DU46" s="86"/>
      <c r="DV46" s="86"/>
      <c r="DW46" s="86"/>
      <c r="DX46" s="86"/>
      <c r="DY46" s="86"/>
      <c r="DZ46" s="86"/>
      <c r="EA46" s="86"/>
      <c r="EB46" s="86"/>
      <c r="EC46" s="86"/>
      <c r="ED46" s="86"/>
      <c r="EE46" s="86"/>
      <c r="EF46" s="86"/>
      <c r="EG46" s="86"/>
      <c r="EH46" s="86"/>
      <c r="EI46" s="86"/>
      <c r="EJ46" s="86"/>
      <c r="EK46" s="86"/>
      <c r="EL46" s="86"/>
      <c r="EM46" s="86"/>
      <c r="EN46" s="86"/>
      <c r="EO46" s="86"/>
      <c r="EP46" s="86"/>
      <c r="EQ46" s="86"/>
      <c r="ER46" s="86"/>
      <c r="ES46" s="86"/>
      <c r="ET46" s="86"/>
      <c r="EU46" s="86"/>
      <c r="EV46" s="86"/>
      <c r="EW46" s="86"/>
      <c r="EX46" s="86"/>
      <c r="EY46" s="86"/>
      <c r="EZ46" s="86"/>
      <c r="FA46" s="86"/>
      <c r="FB46" s="86"/>
      <c r="FC46" s="86"/>
      <c r="FD46" s="86"/>
      <c r="FE46" s="86"/>
      <c r="FF46" s="86"/>
      <c r="FG46" s="86"/>
      <c r="FH46" s="86"/>
      <c r="FI46" s="86"/>
      <c r="FJ46" s="86"/>
      <c r="FK46" s="86"/>
      <c r="FL46" s="86"/>
      <c r="FM46" s="86"/>
      <c r="FN46" s="86"/>
      <c r="FO46" s="86"/>
      <c r="FP46" s="86"/>
      <c r="FQ46" s="86"/>
      <c r="FR46" s="86"/>
      <c r="FS46" s="86"/>
      <c r="FT46" s="86"/>
      <c r="FU46" s="86"/>
      <c r="FV46" s="86"/>
      <c r="FW46" s="86"/>
      <c r="FX46" s="86"/>
      <c r="FY46" s="86"/>
      <c r="FZ46" s="86"/>
      <c r="GA46" s="86"/>
      <c r="GB46" s="86"/>
      <c r="GC46" s="86"/>
      <c r="GD46" s="86"/>
      <c r="GE46" s="86"/>
      <c r="GF46" s="86"/>
      <c r="GG46" s="86"/>
      <c r="GH46" s="86"/>
      <c r="GI46" s="86"/>
      <c r="GJ46" s="86"/>
      <c r="GK46" s="86"/>
      <c r="GL46" s="86"/>
      <c r="GM46" s="86"/>
      <c r="GN46" s="86"/>
      <c r="GO46" s="86"/>
      <c r="GP46" s="86"/>
      <c r="GQ46" s="86"/>
      <c r="GR46" s="86"/>
      <c r="GS46" s="86"/>
      <c r="GT46" s="86"/>
      <c r="GU46" s="86"/>
      <c r="GV46" s="86"/>
      <c r="GW46" s="86"/>
      <c r="GX46" s="86"/>
      <c r="GY46" s="86"/>
      <c r="GZ46" s="86"/>
      <c r="HA46" s="86"/>
      <c r="HB46" s="86"/>
      <c r="HC46" s="86"/>
      <c r="HD46" s="86"/>
      <c r="HE46" s="86"/>
      <c r="HF46" s="86"/>
      <c r="HG46" s="86"/>
      <c r="HH46" s="86"/>
      <c r="HI46" s="86"/>
      <c r="HJ46" s="86"/>
      <c r="HK46" s="86"/>
      <c r="HL46" s="86"/>
      <c r="HM46" s="86"/>
      <c r="HN46" s="86"/>
      <c r="HO46" s="86"/>
      <c r="HP46" s="86"/>
      <c r="HQ46" s="86"/>
      <c r="HR46" s="86"/>
      <c r="HS46" s="86"/>
      <c r="HT46" s="86"/>
      <c r="HU46" s="86"/>
      <c r="HV46" s="86"/>
      <c r="HW46" s="86"/>
      <c r="HX46" s="86"/>
      <c r="HY46" s="86"/>
      <c r="HZ46" s="86"/>
      <c r="IA46" s="86"/>
      <c r="IB46" s="86"/>
      <c r="IC46" s="86"/>
      <c r="ID46" s="86"/>
      <c r="IE46" s="86"/>
      <c r="IF46" s="86"/>
      <c r="IG46" s="86"/>
      <c r="IH46" s="86"/>
      <c r="II46" s="86"/>
      <c r="IJ46" s="86"/>
      <c r="IK46" s="86"/>
      <c r="IL46" s="86"/>
      <c r="IM46" s="86"/>
      <c r="IN46" s="86"/>
      <c r="IO46" s="86"/>
      <c r="IP46" s="86"/>
      <c r="IQ46" s="86"/>
      <c r="IR46" s="86"/>
      <c r="IS46" s="86"/>
      <c r="IT46" s="86"/>
      <c r="IU46" s="86"/>
      <c r="IV46" s="86"/>
    </row>
    <row r="47" spans="1:256" ht="18.75" customHeight="1">
      <c r="A47" s="184" t="s">
        <v>172</v>
      </c>
      <c r="B47" s="185" t="s">
        <v>43</v>
      </c>
      <c r="C47" s="208">
        <v>0.30011319898310529</v>
      </c>
      <c r="D47" s="209">
        <v>0.1189361036639857</v>
      </c>
      <c r="E47" s="209">
        <v>9.7780881444671411E-2</v>
      </c>
      <c r="F47" s="209">
        <v>6.4475685557586843E-2</v>
      </c>
      <c r="G47" s="209">
        <v>0.10977108111719898</v>
      </c>
      <c r="H47" s="209">
        <v>0.12894535884916258</v>
      </c>
      <c r="I47" s="209">
        <v>0.22150290528762348</v>
      </c>
      <c r="J47" s="209">
        <v>0.11087160590691289</v>
      </c>
      <c r="K47" s="209">
        <v>0.19440221195576091</v>
      </c>
      <c r="L47" s="209">
        <v>0.1086898844942247</v>
      </c>
      <c r="M47" s="209">
        <v>1.6852945430501889E-2</v>
      </c>
      <c r="N47" s="209">
        <v>8.7943945289775449E-2</v>
      </c>
      <c r="O47" s="209">
        <v>0.10314945588235294</v>
      </c>
      <c r="P47" s="209">
        <v>0.13243795022661811</v>
      </c>
      <c r="Q47" s="209">
        <v>-7.2541829362865823E-2</v>
      </c>
      <c r="R47" s="209">
        <v>-7.1574347434318841E-2</v>
      </c>
      <c r="S47" s="209">
        <v>7.749028339092745E-2</v>
      </c>
      <c r="T47" s="209">
        <v>9.4028323674546721E-2</v>
      </c>
      <c r="U47" s="209">
        <v>-8.6496605451859915E-2</v>
      </c>
      <c r="V47" s="209">
        <v>8.8185710002544493E-2</v>
      </c>
      <c r="W47" s="209">
        <v>0.16870722600911867</v>
      </c>
      <c r="X47" s="209">
        <v>-0.13885956975822078</v>
      </c>
      <c r="Y47" s="209">
        <v>8.0702174351326247E-2</v>
      </c>
      <c r="Z47" s="209">
        <v>0.22804205382639067</v>
      </c>
      <c r="AA47" s="209">
        <v>0.20620275727409493</v>
      </c>
      <c r="AB47" s="209">
        <v>0.31255093314356241</v>
      </c>
      <c r="AC47" s="209">
        <v>0.36983818290471798</v>
      </c>
      <c r="AD47" s="209">
        <v>7.6782944907350242E-2</v>
      </c>
      <c r="AE47" s="209">
        <v>0.17687453482588453</v>
      </c>
      <c r="AF47" s="209">
        <v>0</v>
      </c>
      <c r="AG47" s="209">
        <v>0.12901692902848622</v>
      </c>
      <c r="AH47" s="209">
        <v>5.8417016816659964E-2</v>
      </c>
      <c r="AI47" s="209">
        <v>-6.1085721971108578E-2</v>
      </c>
      <c r="AJ47" s="209">
        <v>0.17998699614820263</v>
      </c>
      <c r="AK47" s="209">
        <v>1.5893970924893346E-2</v>
      </c>
      <c r="AL47" s="209">
        <v>0</v>
      </c>
      <c r="AM47" s="209">
        <v>0.38687260934900519</v>
      </c>
      <c r="AN47" s="210">
        <v>0.13457389249583024</v>
      </c>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c r="CP47" s="86"/>
      <c r="CQ47" s="86"/>
      <c r="CR47" s="86"/>
      <c r="CS47" s="86"/>
      <c r="CT47" s="86"/>
      <c r="CU47" s="86"/>
      <c r="CV47" s="86"/>
      <c r="CW47" s="86"/>
      <c r="CX47" s="86"/>
      <c r="CY47" s="86"/>
      <c r="CZ47" s="86"/>
      <c r="DA47" s="86"/>
      <c r="DB47" s="86"/>
      <c r="DC47" s="86"/>
      <c r="DD47" s="86"/>
      <c r="DE47" s="86"/>
      <c r="DF47" s="86"/>
      <c r="DG47" s="86"/>
      <c r="DH47" s="86"/>
      <c r="DI47" s="86"/>
      <c r="DJ47" s="86"/>
      <c r="DK47" s="86"/>
      <c r="DL47" s="86"/>
      <c r="DM47" s="86"/>
      <c r="DN47" s="86"/>
      <c r="DO47" s="86"/>
      <c r="DP47" s="86"/>
      <c r="DQ47" s="86"/>
      <c r="DR47" s="86"/>
      <c r="DS47" s="86"/>
      <c r="DT47" s="86"/>
      <c r="DU47" s="86"/>
      <c r="DV47" s="86"/>
      <c r="DW47" s="86"/>
      <c r="DX47" s="86"/>
      <c r="DY47" s="86"/>
      <c r="DZ47" s="86"/>
      <c r="EA47" s="86"/>
      <c r="EB47" s="86"/>
      <c r="EC47" s="86"/>
      <c r="ED47" s="86"/>
      <c r="EE47" s="86"/>
      <c r="EF47" s="86"/>
      <c r="EG47" s="86"/>
      <c r="EH47" s="86"/>
      <c r="EI47" s="86"/>
      <c r="EJ47" s="86"/>
      <c r="EK47" s="86"/>
      <c r="EL47" s="86"/>
      <c r="EM47" s="86"/>
      <c r="EN47" s="86"/>
      <c r="EO47" s="86"/>
      <c r="EP47" s="86"/>
      <c r="EQ47" s="86"/>
      <c r="ER47" s="86"/>
      <c r="ES47" s="86"/>
      <c r="ET47" s="86"/>
      <c r="EU47" s="86"/>
      <c r="EV47" s="86"/>
      <c r="EW47" s="86"/>
      <c r="EX47" s="86"/>
      <c r="EY47" s="86"/>
      <c r="EZ47" s="86"/>
      <c r="FA47" s="86"/>
      <c r="FB47" s="86"/>
      <c r="FC47" s="86"/>
      <c r="FD47" s="86"/>
      <c r="FE47" s="86"/>
      <c r="FF47" s="86"/>
      <c r="FG47" s="86"/>
      <c r="FH47" s="86"/>
      <c r="FI47" s="86"/>
      <c r="FJ47" s="86"/>
      <c r="FK47" s="86"/>
      <c r="FL47" s="86"/>
      <c r="FM47" s="86"/>
      <c r="FN47" s="86"/>
      <c r="FO47" s="86"/>
      <c r="FP47" s="86"/>
      <c r="FQ47" s="86"/>
      <c r="FR47" s="86"/>
      <c r="FS47" s="86"/>
      <c r="FT47" s="86"/>
      <c r="FU47" s="86"/>
      <c r="FV47" s="86"/>
      <c r="FW47" s="86"/>
      <c r="FX47" s="86"/>
      <c r="FY47" s="86"/>
      <c r="FZ47" s="86"/>
      <c r="GA47" s="86"/>
      <c r="GB47" s="86"/>
      <c r="GC47" s="86"/>
      <c r="GD47" s="86"/>
      <c r="GE47" s="86"/>
      <c r="GF47" s="86"/>
      <c r="GG47" s="86"/>
      <c r="GH47" s="86"/>
      <c r="GI47" s="86"/>
      <c r="GJ47" s="86"/>
      <c r="GK47" s="86"/>
      <c r="GL47" s="86"/>
      <c r="GM47" s="86"/>
      <c r="GN47" s="86"/>
      <c r="GO47" s="86"/>
      <c r="GP47" s="86"/>
      <c r="GQ47" s="86"/>
      <c r="GR47" s="86"/>
      <c r="GS47" s="86"/>
      <c r="GT47" s="86"/>
      <c r="GU47" s="86"/>
      <c r="GV47" s="86"/>
      <c r="GW47" s="86"/>
      <c r="GX47" s="86"/>
      <c r="GY47" s="86"/>
      <c r="GZ47" s="86"/>
      <c r="HA47" s="86"/>
      <c r="HB47" s="86"/>
      <c r="HC47" s="86"/>
      <c r="HD47" s="86"/>
      <c r="HE47" s="86"/>
      <c r="HF47" s="86"/>
      <c r="HG47" s="86"/>
      <c r="HH47" s="86"/>
      <c r="HI47" s="86"/>
      <c r="HJ47" s="86"/>
      <c r="HK47" s="86"/>
      <c r="HL47" s="86"/>
      <c r="HM47" s="86"/>
      <c r="HN47" s="86"/>
      <c r="HO47" s="86"/>
      <c r="HP47" s="86"/>
      <c r="HQ47" s="86"/>
      <c r="HR47" s="86"/>
      <c r="HS47" s="86"/>
      <c r="HT47" s="86"/>
      <c r="HU47" s="86"/>
      <c r="HV47" s="86"/>
      <c r="HW47" s="86"/>
      <c r="HX47" s="86"/>
      <c r="HY47" s="86"/>
      <c r="HZ47" s="86"/>
      <c r="IA47" s="86"/>
      <c r="IB47" s="86"/>
      <c r="IC47" s="86"/>
      <c r="ID47" s="86"/>
      <c r="IE47" s="86"/>
      <c r="IF47" s="86"/>
      <c r="IG47" s="86"/>
      <c r="IH47" s="86"/>
      <c r="II47" s="86"/>
      <c r="IJ47" s="86"/>
      <c r="IK47" s="86"/>
      <c r="IL47" s="86"/>
      <c r="IM47" s="86"/>
      <c r="IN47" s="86"/>
      <c r="IO47" s="86"/>
      <c r="IP47" s="86"/>
      <c r="IQ47" s="86"/>
      <c r="IR47" s="86"/>
      <c r="IS47" s="86"/>
      <c r="IT47" s="86"/>
      <c r="IU47" s="86"/>
      <c r="IV47" s="86"/>
    </row>
    <row r="48" spans="1:256" ht="18.75" customHeight="1">
      <c r="A48" s="184" t="s">
        <v>173</v>
      </c>
      <c r="B48" s="185" t="s">
        <v>44</v>
      </c>
      <c r="C48" s="208">
        <v>0.14033784935657043</v>
      </c>
      <c r="D48" s="209">
        <v>0.10794876377718202</v>
      </c>
      <c r="E48" s="209">
        <v>8.741056024086917E-2</v>
      </c>
      <c r="F48" s="209">
        <v>0.11682559414990858</v>
      </c>
      <c r="G48" s="209">
        <v>6.8163517305893359E-2</v>
      </c>
      <c r="H48" s="209">
        <v>0.18017607759752191</v>
      </c>
      <c r="I48" s="209">
        <v>0.12061301568855316</v>
      </c>
      <c r="J48" s="209">
        <v>0.10007584461195021</v>
      </c>
      <c r="K48" s="209">
        <v>0.16103885558652462</v>
      </c>
      <c r="L48" s="209">
        <v>4.4860343017150854E-2</v>
      </c>
      <c r="M48" s="209">
        <v>3.4211831311858169E-2</v>
      </c>
      <c r="N48" s="209">
        <v>8.8466510671855014E-2</v>
      </c>
      <c r="O48" s="209">
        <v>9.5843779411764696E-2</v>
      </c>
      <c r="P48" s="209">
        <v>0.14255102553693286</v>
      </c>
      <c r="Q48" s="209">
        <v>0.14340338226690794</v>
      </c>
      <c r="R48" s="209">
        <v>0.16259626080926162</v>
      </c>
      <c r="S48" s="209">
        <v>0.18272534756971445</v>
      </c>
      <c r="T48" s="209">
        <v>0.20499443424374569</v>
      </c>
      <c r="U48" s="209">
        <v>9.7932332522256138E-2</v>
      </c>
      <c r="V48" s="209">
        <v>9.6539792672754698E-2</v>
      </c>
      <c r="W48" s="209">
        <v>6.1162465236001093E-2</v>
      </c>
      <c r="X48" s="209">
        <v>0.43552814610417184</v>
      </c>
      <c r="Y48" s="209">
        <v>0.17989944579338499</v>
      </c>
      <c r="Z48" s="209">
        <v>0.11697506917718023</v>
      </c>
      <c r="AA48" s="209">
        <v>9.6982794709919315E-2</v>
      </c>
      <c r="AB48" s="209">
        <v>7.5008742847448823E-2</v>
      </c>
      <c r="AC48" s="209">
        <v>0.35266072979826024</v>
      </c>
      <c r="AD48" s="209">
        <v>7.615353752990621E-2</v>
      </c>
      <c r="AE48" s="209">
        <v>0.16033019068355392</v>
      </c>
      <c r="AF48" s="209">
        <v>0.36950519031394624</v>
      </c>
      <c r="AG48" s="209">
        <v>0.23439702483868097</v>
      </c>
      <c r="AH48" s="209">
        <v>7.6142967267127201E-2</v>
      </c>
      <c r="AI48" s="209">
        <v>-0.23447232101637866</v>
      </c>
      <c r="AJ48" s="209">
        <v>0.10304206441236589</v>
      </c>
      <c r="AK48" s="209">
        <v>0.13842367263923588</v>
      </c>
      <c r="AL48" s="209">
        <v>0</v>
      </c>
      <c r="AM48" s="209">
        <v>3.5157184040000358E-2</v>
      </c>
      <c r="AN48" s="210">
        <v>0.14615252056889613</v>
      </c>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c r="CP48" s="86"/>
      <c r="CQ48" s="86"/>
      <c r="CR48" s="86"/>
      <c r="CS48" s="86"/>
      <c r="CT48" s="86"/>
      <c r="CU48" s="86"/>
      <c r="CV48" s="86"/>
      <c r="CW48" s="86"/>
      <c r="CX48" s="86"/>
      <c r="CY48" s="86"/>
      <c r="CZ48" s="86"/>
      <c r="DA48" s="86"/>
      <c r="DB48" s="86"/>
      <c r="DC48" s="86"/>
      <c r="DD48" s="86"/>
      <c r="DE48" s="86"/>
      <c r="DF48" s="86"/>
      <c r="DG48" s="86"/>
      <c r="DH48" s="86"/>
      <c r="DI48" s="86"/>
      <c r="DJ48" s="86"/>
      <c r="DK48" s="86"/>
      <c r="DL48" s="86"/>
      <c r="DM48" s="86"/>
      <c r="DN48" s="86"/>
      <c r="DO48" s="86"/>
      <c r="DP48" s="86"/>
      <c r="DQ48" s="86"/>
      <c r="DR48" s="86"/>
      <c r="DS48" s="86"/>
      <c r="DT48" s="86"/>
      <c r="DU48" s="86"/>
      <c r="DV48" s="86"/>
      <c r="DW48" s="86"/>
      <c r="DX48" s="86"/>
      <c r="DY48" s="86"/>
      <c r="DZ48" s="86"/>
      <c r="EA48" s="86"/>
      <c r="EB48" s="86"/>
      <c r="EC48" s="86"/>
      <c r="ED48" s="86"/>
      <c r="EE48" s="86"/>
      <c r="EF48" s="86"/>
      <c r="EG48" s="86"/>
      <c r="EH48" s="86"/>
      <c r="EI48" s="86"/>
      <c r="EJ48" s="86"/>
      <c r="EK48" s="86"/>
      <c r="EL48" s="86"/>
      <c r="EM48" s="86"/>
      <c r="EN48" s="86"/>
      <c r="EO48" s="86"/>
      <c r="EP48" s="86"/>
      <c r="EQ48" s="86"/>
      <c r="ER48" s="86"/>
      <c r="ES48" s="86"/>
      <c r="ET48" s="86"/>
      <c r="EU48" s="86"/>
      <c r="EV48" s="86"/>
      <c r="EW48" s="86"/>
      <c r="EX48" s="86"/>
      <c r="EY48" s="86"/>
      <c r="EZ48" s="86"/>
      <c r="FA48" s="86"/>
      <c r="FB48" s="86"/>
      <c r="FC48" s="86"/>
      <c r="FD48" s="86"/>
      <c r="FE48" s="86"/>
      <c r="FF48" s="86"/>
      <c r="FG48" s="86"/>
      <c r="FH48" s="86"/>
      <c r="FI48" s="86"/>
      <c r="FJ48" s="86"/>
      <c r="FK48" s="86"/>
      <c r="FL48" s="86"/>
      <c r="FM48" s="86"/>
      <c r="FN48" s="86"/>
      <c r="FO48" s="86"/>
      <c r="FP48" s="86"/>
      <c r="FQ48" s="86"/>
      <c r="FR48" s="86"/>
      <c r="FS48" s="86"/>
      <c r="FT48" s="86"/>
      <c r="FU48" s="86"/>
      <c r="FV48" s="86"/>
      <c r="FW48" s="86"/>
      <c r="FX48" s="86"/>
      <c r="FY48" s="86"/>
      <c r="FZ48" s="86"/>
      <c r="GA48" s="86"/>
      <c r="GB48" s="86"/>
      <c r="GC48" s="86"/>
      <c r="GD48" s="86"/>
      <c r="GE48" s="86"/>
      <c r="GF48" s="86"/>
      <c r="GG48" s="86"/>
      <c r="GH48" s="86"/>
      <c r="GI48" s="86"/>
      <c r="GJ48" s="86"/>
      <c r="GK48" s="86"/>
      <c r="GL48" s="86"/>
      <c r="GM48" s="86"/>
      <c r="GN48" s="86"/>
      <c r="GO48" s="86"/>
      <c r="GP48" s="86"/>
      <c r="GQ48" s="86"/>
      <c r="GR48" s="86"/>
      <c r="GS48" s="86"/>
      <c r="GT48" s="86"/>
      <c r="GU48" s="86"/>
      <c r="GV48" s="86"/>
      <c r="GW48" s="86"/>
      <c r="GX48" s="86"/>
      <c r="GY48" s="86"/>
      <c r="GZ48" s="86"/>
      <c r="HA48" s="86"/>
      <c r="HB48" s="86"/>
      <c r="HC48" s="86"/>
      <c r="HD48" s="86"/>
      <c r="HE48" s="86"/>
      <c r="HF48" s="86"/>
      <c r="HG48" s="86"/>
      <c r="HH48" s="86"/>
      <c r="HI48" s="86"/>
      <c r="HJ48" s="86"/>
      <c r="HK48" s="86"/>
      <c r="HL48" s="86"/>
      <c r="HM48" s="86"/>
      <c r="HN48" s="86"/>
      <c r="HO48" s="86"/>
      <c r="HP48" s="86"/>
      <c r="HQ48" s="86"/>
      <c r="HR48" s="86"/>
      <c r="HS48" s="86"/>
      <c r="HT48" s="86"/>
      <c r="HU48" s="86"/>
      <c r="HV48" s="86"/>
      <c r="HW48" s="86"/>
      <c r="HX48" s="86"/>
      <c r="HY48" s="86"/>
      <c r="HZ48" s="86"/>
      <c r="IA48" s="86"/>
      <c r="IB48" s="86"/>
      <c r="IC48" s="86"/>
      <c r="ID48" s="86"/>
      <c r="IE48" s="86"/>
      <c r="IF48" s="86"/>
      <c r="IG48" s="86"/>
      <c r="IH48" s="86"/>
      <c r="II48" s="86"/>
      <c r="IJ48" s="86"/>
      <c r="IK48" s="86"/>
      <c r="IL48" s="86"/>
      <c r="IM48" s="86"/>
      <c r="IN48" s="86"/>
      <c r="IO48" s="86"/>
      <c r="IP48" s="86"/>
      <c r="IQ48" s="86"/>
      <c r="IR48" s="86"/>
      <c r="IS48" s="86"/>
      <c r="IT48" s="86"/>
      <c r="IU48" s="86"/>
      <c r="IV48" s="86"/>
    </row>
    <row r="49" spans="1:256" ht="18.75" customHeight="1">
      <c r="A49" s="184" t="s">
        <v>174</v>
      </c>
      <c r="B49" s="185" t="s">
        <v>1590</v>
      </c>
      <c r="C49" s="208">
        <v>2.7787220168020585E-2</v>
      </c>
      <c r="D49" s="209">
        <v>5.225528745904081E-2</v>
      </c>
      <c r="E49" s="209">
        <v>7.2413361776551541E-2</v>
      </c>
      <c r="F49" s="209">
        <v>-2.6417870201096892E-2</v>
      </c>
      <c r="G49" s="209">
        <v>4.3667940665508477E-2</v>
      </c>
      <c r="H49" s="209">
        <v>8.2466267653698768E-3</v>
      </c>
      <c r="I49" s="209">
        <v>4.4495642068564788E-2</v>
      </c>
      <c r="J49" s="209">
        <v>2.5843201539309364E-2</v>
      </c>
      <c r="K49" s="209">
        <v>2.3579130235577107E-2</v>
      </c>
      <c r="L49" s="209">
        <v>3.5582954147707388E-2</v>
      </c>
      <c r="M49" s="209">
        <v>1.0290865136268779E-2</v>
      </c>
      <c r="N49" s="209">
        <v>3.9698809354517604E-2</v>
      </c>
      <c r="O49" s="209">
        <v>7.1356764705882356E-3</v>
      </c>
      <c r="P49" s="209">
        <v>2.9705334971240013E-4</v>
      </c>
      <c r="Q49" s="209">
        <v>-3.2143181725418704E-2</v>
      </c>
      <c r="R49" s="209">
        <v>-5.3352104769048586E-2</v>
      </c>
      <c r="S49" s="209">
        <v>-4.4203356615070251E-2</v>
      </c>
      <c r="T49" s="209">
        <v>-8.1967114700481972E-2</v>
      </c>
      <c r="U49" s="209">
        <v>-4.3819442443329398E-3</v>
      </c>
      <c r="V49" s="209">
        <v>1.2644656739373095E-2</v>
      </c>
      <c r="W49" s="209">
        <v>4.9837472033128216E-2</v>
      </c>
      <c r="X49" s="209">
        <v>3.7324321865892122E-2</v>
      </c>
      <c r="Y49" s="209">
        <v>3.9378523328301905E-2</v>
      </c>
      <c r="Z49" s="209">
        <v>4.1931836127970565E-2</v>
      </c>
      <c r="AA49" s="209">
        <v>5.7788927402571327E-2</v>
      </c>
      <c r="AB49" s="209">
        <v>1.7549656943198263E-2</v>
      </c>
      <c r="AC49" s="209">
        <v>7.1714669134611719E-2</v>
      </c>
      <c r="AD49" s="209">
        <v>3.7043945574056721E-2</v>
      </c>
      <c r="AE49" s="209">
        <v>2.9877252944582162E-2</v>
      </c>
      <c r="AF49" s="209">
        <v>1.772171588731695E-3</v>
      </c>
      <c r="AG49" s="209">
        <v>9.1224290865972255E-3</v>
      </c>
      <c r="AH49" s="209">
        <v>1.0586127724741256E-2</v>
      </c>
      <c r="AI49" s="209">
        <v>3.3166968127230974E-2</v>
      </c>
      <c r="AJ49" s="209">
        <v>5.2314935776853984E-2</v>
      </c>
      <c r="AK49" s="209">
        <v>4.8206947263954754E-2</v>
      </c>
      <c r="AL49" s="209">
        <v>0</v>
      </c>
      <c r="AM49" s="209">
        <v>3.2882044910768057E-2</v>
      </c>
      <c r="AN49" s="210">
        <v>2.4801769032897866E-2</v>
      </c>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c r="CP49" s="86"/>
      <c r="CQ49" s="86"/>
      <c r="CR49" s="86"/>
      <c r="CS49" s="86"/>
      <c r="CT49" s="86"/>
      <c r="CU49" s="86"/>
      <c r="CV49" s="86"/>
      <c r="CW49" s="86"/>
      <c r="CX49" s="86"/>
      <c r="CY49" s="86"/>
      <c r="CZ49" s="86"/>
      <c r="DA49" s="86"/>
      <c r="DB49" s="86"/>
      <c r="DC49" s="86"/>
      <c r="DD49" s="86"/>
      <c r="DE49" s="86"/>
      <c r="DF49" s="86"/>
      <c r="DG49" s="86"/>
      <c r="DH49" s="86"/>
      <c r="DI49" s="86"/>
      <c r="DJ49" s="86"/>
      <c r="DK49" s="86"/>
      <c r="DL49" s="86"/>
      <c r="DM49" s="86"/>
      <c r="DN49" s="86"/>
      <c r="DO49" s="86"/>
      <c r="DP49" s="86"/>
      <c r="DQ49" s="86"/>
      <c r="DR49" s="86"/>
      <c r="DS49" s="86"/>
      <c r="DT49" s="86"/>
      <c r="DU49" s="86"/>
      <c r="DV49" s="86"/>
      <c r="DW49" s="86"/>
      <c r="DX49" s="86"/>
      <c r="DY49" s="86"/>
      <c r="DZ49" s="86"/>
      <c r="EA49" s="86"/>
      <c r="EB49" s="86"/>
      <c r="EC49" s="86"/>
      <c r="ED49" s="86"/>
      <c r="EE49" s="86"/>
      <c r="EF49" s="86"/>
      <c r="EG49" s="86"/>
      <c r="EH49" s="86"/>
      <c r="EI49" s="86"/>
      <c r="EJ49" s="86"/>
      <c r="EK49" s="86"/>
      <c r="EL49" s="86"/>
      <c r="EM49" s="86"/>
      <c r="EN49" s="86"/>
      <c r="EO49" s="86"/>
      <c r="EP49" s="86"/>
      <c r="EQ49" s="86"/>
      <c r="ER49" s="86"/>
      <c r="ES49" s="86"/>
      <c r="ET49" s="86"/>
      <c r="EU49" s="86"/>
      <c r="EV49" s="86"/>
      <c r="EW49" s="86"/>
      <c r="EX49" s="86"/>
      <c r="EY49" s="86"/>
      <c r="EZ49" s="86"/>
      <c r="FA49" s="86"/>
      <c r="FB49" s="86"/>
      <c r="FC49" s="86"/>
      <c r="FD49" s="86"/>
      <c r="FE49" s="86"/>
      <c r="FF49" s="86"/>
      <c r="FG49" s="86"/>
      <c r="FH49" s="86"/>
      <c r="FI49" s="86"/>
      <c r="FJ49" s="86"/>
      <c r="FK49" s="86"/>
      <c r="FL49" s="86"/>
      <c r="FM49" s="86"/>
      <c r="FN49" s="86"/>
      <c r="FO49" s="86"/>
      <c r="FP49" s="86"/>
      <c r="FQ49" s="86"/>
      <c r="FR49" s="86"/>
      <c r="FS49" s="86"/>
      <c r="FT49" s="86"/>
      <c r="FU49" s="86"/>
      <c r="FV49" s="86"/>
      <c r="FW49" s="86"/>
      <c r="FX49" s="86"/>
      <c r="FY49" s="86"/>
      <c r="FZ49" s="86"/>
      <c r="GA49" s="86"/>
      <c r="GB49" s="86"/>
      <c r="GC49" s="86"/>
      <c r="GD49" s="86"/>
      <c r="GE49" s="86"/>
      <c r="GF49" s="86"/>
      <c r="GG49" s="86"/>
      <c r="GH49" s="86"/>
      <c r="GI49" s="86"/>
      <c r="GJ49" s="86"/>
      <c r="GK49" s="86"/>
      <c r="GL49" s="86"/>
      <c r="GM49" s="86"/>
      <c r="GN49" s="86"/>
      <c r="GO49" s="86"/>
      <c r="GP49" s="86"/>
      <c r="GQ49" s="86"/>
      <c r="GR49" s="86"/>
      <c r="GS49" s="86"/>
      <c r="GT49" s="86"/>
      <c r="GU49" s="86"/>
      <c r="GV49" s="86"/>
      <c r="GW49" s="86"/>
      <c r="GX49" s="86"/>
      <c r="GY49" s="86"/>
      <c r="GZ49" s="86"/>
      <c r="HA49" s="86"/>
      <c r="HB49" s="86"/>
      <c r="HC49" s="86"/>
      <c r="HD49" s="86"/>
      <c r="HE49" s="86"/>
      <c r="HF49" s="86"/>
      <c r="HG49" s="86"/>
      <c r="HH49" s="86"/>
      <c r="HI49" s="86"/>
      <c r="HJ49" s="86"/>
      <c r="HK49" s="86"/>
      <c r="HL49" s="86"/>
      <c r="HM49" s="86"/>
      <c r="HN49" s="86"/>
      <c r="HO49" s="86"/>
      <c r="HP49" s="86"/>
      <c r="HQ49" s="86"/>
      <c r="HR49" s="86"/>
      <c r="HS49" s="86"/>
      <c r="HT49" s="86"/>
      <c r="HU49" s="86"/>
      <c r="HV49" s="86"/>
      <c r="HW49" s="86"/>
      <c r="HX49" s="86"/>
      <c r="HY49" s="86"/>
      <c r="HZ49" s="86"/>
      <c r="IA49" s="86"/>
      <c r="IB49" s="86"/>
      <c r="IC49" s="86"/>
      <c r="ID49" s="86"/>
      <c r="IE49" s="86"/>
      <c r="IF49" s="86"/>
      <c r="IG49" s="86"/>
      <c r="IH49" s="86"/>
      <c r="II49" s="86"/>
      <c r="IJ49" s="86"/>
      <c r="IK49" s="86"/>
      <c r="IL49" s="86"/>
      <c r="IM49" s="86"/>
      <c r="IN49" s="86"/>
      <c r="IO49" s="86"/>
      <c r="IP49" s="86"/>
      <c r="IQ49" s="86"/>
      <c r="IR49" s="86"/>
      <c r="IS49" s="86"/>
      <c r="IT49" s="86"/>
      <c r="IU49" s="86"/>
      <c r="IV49" s="86"/>
    </row>
    <row r="50" spans="1:256" ht="18.75" customHeight="1">
      <c r="A50" s="184" t="s">
        <v>175</v>
      </c>
      <c r="B50" s="185" t="s">
        <v>45</v>
      </c>
      <c r="C50" s="208">
        <v>-1.5340614446204479E-2</v>
      </c>
      <c r="D50" s="209">
        <v>-1.4447423294608282E-5</v>
      </c>
      <c r="E50" s="209">
        <v>-4.8644270777338451E-4</v>
      </c>
      <c r="F50" s="209">
        <v>-4.7074954296160882E-6</v>
      </c>
      <c r="G50" s="209">
        <v>-2.2450888681010296E-6</v>
      </c>
      <c r="H50" s="209">
        <v>-1.9294377067254688E-6</v>
      </c>
      <c r="I50" s="209">
        <v>-2.0337013364323069E-6</v>
      </c>
      <c r="J50" s="209">
        <v>-1.5038155817711398E-6</v>
      </c>
      <c r="K50" s="209">
        <v>-7.2034922937904889E-6</v>
      </c>
      <c r="L50" s="209">
        <v>-4.7252362618130909E-6</v>
      </c>
      <c r="M50" s="209">
        <v>-4.2771246151620968E-6</v>
      </c>
      <c r="N50" s="209">
        <v>-6.6577896138482022E-6</v>
      </c>
      <c r="O50" s="209">
        <v>-5.6911764705882358E-6</v>
      </c>
      <c r="P50" s="209">
        <v>-4.3706800651647838E-6</v>
      </c>
      <c r="Q50" s="209">
        <v>-4.9795240881076448E-6</v>
      </c>
      <c r="R50" s="209">
        <v>-6.9537814134952428E-6</v>
      </c>
      <c r="S50" s="209">
        <v>-5.5199684772488731E-6</v>
      </c>
      <c r="T50" s="209">
        <v>-2.2592953867339914E-6</v>
      </c>
      <c r="U50" s="209">
        <v>-3.8905245881034999E-6</v>
      </c>
      <c r="V50" s="209">
        <v>-5.9912706817095379E-6</v>
      </c>
      <c r="W50" s="209">
        <v>-4.3887789936819088E-3</v>
      </c>
      <c r="X50" s="209">
        <v>-3.5428148206386687E-4</v>
      </c>
      <c r="Y50" s="209">
        <v>-3.2760115972556965E-2</v>
      </c>
      <c r="Z50" s="209">
        <v>-2.875853461747155E-6</v>
      </c>
      <c r="AA50" s="209">
        <v>-7.1733061649918554E-4</v>
      </c>
      <c r="AB50" s="209">
        <v>-1.201052934084805E-2</v>
      </c>
      <c r="AC50" s="209">
        <v>-1.4256284432139451E-4</v>
      </c>
      <c r="AD50" s="209">
        <v>-1.6403914963381569E-3</v>
      </c>
      <c r="AE50" s="209">
        <v>-5.7763975674369018E-6</v>
      </c>
      <c r="AF50" s="209">
        <v>0</v>
      </c>
      <c r="AG50" s="209">
        <v>-4.9154616124707877E-4</v>
      </c>
      <c r="AH50" s="209">
        <v>-1.2663672820916518E-2</v>
      </c>
      <c r="AI50" s="209">
        <v>-1.4072801734701322E-2</v>
      </c>
      <c r="AJ50" s="209">
        <v>-2.3063445424550372E-5</v>
      </c>
      <c r="AK50" s="209">
        <v>-4.2460869068811536E-6</v>
      </c>
      <c r="AL50" s="209">
        <v>0</v>
      </c>
      <c r="AM50" s="209">
        <v>-2.9603085142941915E-3</v>
      </c>
      <c r="AN50" s="210">
        <v>-2.2463313094055522E-3</v>
      </c>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c r="CP50" s="86"/>
      <c r="CQ50" s="86"/>
      <c r="CR50" s="86"/>
      <c r="CS50" s="86"/>
      <c r="CT50" s="86"/>
      <c r="CU50" s="86"/>
      <c r="CV50" s="86"/>
      <c r="CW50" s="86"/>
      <c r="CX50" s="86"/>
      <c r="CY50" s="86"/>
      <c r="CZ50" s="86"/>
      <c r="DA50" s="86"/>
      <c r="DB50" s="86"/>
      <c r="DC50" s="86"/>
      <c r="DD50" s="86"/>
      <c r="DE50" s="86"/>
      <c r="DF50" s="86"/>
      <c r="DG50" s="86"/>
      <c r="DH50" s="86"/>
      <c r="DI50" s="86"/>
      <c r="DJ50" s="86"/>
      <c r="DK50" s="86"/>
      <c r="DL50" s="86"/>
      <c r="DM50" s="86"/>
      <c r="DN50" s="86"/>
      <c r="DO50" s="86"/>
      <c r="DP50" s="86"/>
      <c r="DQ50" s="86"/>
      <c r="DR50" s="86"/>
      <c r="DS50" s="86"/>
      <c r="DT50" s="86"/>
      <c r="DU50" s="86"/>
      <c r="DV50" s="86"/>
      <c r="DW50" s="86"/>
      <c r="DX50" s="86"/>
      <c r="DY50" s="86"/>
      <c r="DZ50" s="86"/>
      <c r="EA50" s="86"/>
      <c r="EB50" s="86"/>
      <c r="EC50" s="86"/>
      <c r="ED50" s="86"/>
      <c r="EE50" s="86"/>
      <c r="EF50" s="86"/>
      <c r="EG50" s="86"/>
      <c r="EH50" s="86"/>
      <c r="EI50" s="86"/>
      <c r="EJ50" s="86"/>
      <c r="EK50" s="86"/>
      <c r="EL50" s="86"/>
      <c r="EM50" s="86"/>
      <c r="EN50" s="86"/>
      <c r="EO50" s="86"/>
      <c r="EP50" s="86"/>
      <c r="EQ50" s="86"/>
      <c r="ER50" s="86"/>
      <c r="ES50" s="86"/>
      <c r="ET50" s="86"/>
      <c r="EU50" s="86"/>
      <c r="EV50" s="86"/>
      <c r="EW50" s="86"/>
      <c r="EX50" s="86"/>
      <c r="EY50" s="86"/>
      <c r="EZ50" s="86"/>
      <c r="FA50" s="86"/>
      <c r="FB50" s="86"/>
      <c r="FC50" s="86"/>
      <c r="FD50" s="86"/>
      <c r="FE50" s="86"/>
      <c r="FF50" s="86"/>
      <c r="FG50" s="86"/>
      <c r="FH50" s="86"/>
      <c r="FI50" s="86"/>
      <c r="FJ50" s="86"/>
      <c r="FK50" s="86"/>
      <c r="FL50" s="86"/>
      <c r="FM50" s="86"/>
      <c r="FN50" s="86"/>
      <c r="FO50" s="86"/>
      <c r="FP50" s="86"/>
      <c r="FQ50" s="86"/>
      <c r="FR50" s="86"/>
      <c r="FS50" s="86"/>
      <c r="FT50" s="86"/>
      <c r="FU50" s="86"/>
      <c r="FV50" s="86"/>
      <c r="FW50" s="86"/>
      <c r="FX50" s="86"/>
      <c r="FY50" s="86"/>
      <c r="FZ50" s="86"/>
      <c r="GA50" s="86"/>
      <c r="GB50" s="86"/>
      <c r="GC50" s="86"/>
      <c r="GD50" s="86"/>
      <c r="GE50" s="86"/>
      <c r="GF50" s="86"/>
      <c r="GG50" s="86"/>
      <c r="GH50" s="86"/>
      <c r="GI50" s="86"/>
      <c r="GJ50" s="86"/>
      <c r="GK50" s="86"/>
      <c r="GL50" s="86"/>
      <c r="GM50" s="86"/>
      <c r="GN50" s="86"/>
      <c r="GO50" s="86"/>
      <c r="GP50" s="86"/>
      <c r="GQ50" s="86"/>
      <c r="GR50" s="86"/>
      <c r="GS50" s="86"/>
      <c r="GT50" s="86"/>
      <c r="GU50" s="86"/>
      <c r="GV50" s="86"/>
      <c r="GW50" s="86"/>
      <c r="GX50" s="86"/>
      <c r="GY50" s="86"/>
      <c r="GZ50" s="86"/>
      <c r="HA50" s="86"/>
      <c r="HB50" s="86"/>
      <c r="HC50" s="86"/>
      <c r="HD50" s="86"/>
      <c r="HE50" s="86"/>
      <c r="HF50" s="86"/>
      <c r="HG50" s="86"/>
      <c r="HH50" s="86"/>
      <c r="HI50" s="86"/>
      <c r="HJ50" s="86"/>
      <c r="HK50" s="86"/>
      <c r="HL50" s="86"/>
      <c r="HM50" s="86"/>
      <c r="HN50" s="86"/>
      <c r="HO50" s="86"/>
      <c r="HP50" s="86"/>
      <c r="HQ50" s="86"/>
      <c r="HR50" s="86"/>
      <c r="HS50" s="86"/>
      <c r="HT50" s="86"/>
      <c r="HU50" s="86"/>
      <c r="HV50" s="86"/>
      <c r="HW50" s="86"/>
      <c r="HX50" s="86"/>
      <c r="HY50" s="86"/>
      <c r="HZ50" s="86"/>
      <c r="IA50" s="86"/>
      <c r="IB50" s="86"/>
      <c r="IC50" s="86"/>
      <c r="ID50" s="86"/>
      <c r="IE50" s="86"/>
      <c r="IF50" s="86"/>
      <c r="IG50" s="86"/>
      <c r="IH50" s="86"/>
      <c r="II50" s="86"/>
      <c r="IJ50" s="86"/>
      <c r="IK50" s="86"/>
      <c r="IL50" s="86"/>
      <c r="IM50" s="86"/>
      <c r="IN50" s="86"/>
      <c r="IO50" s="86"/>
      <c r="IP50" s="86"/>
      <c r="IQ50" s="86"/>
      <c r="IR50" s="86"/>
      <c r="IS50" s="86"/>
      <c r="IT50" s="86"/>
      <c r="IU50" s="86"/>
      <c r="IV50" s="86"/>
    </row>
    <row r="51" spans="1:256" ht="18.75" customHeight="1">
      <c r="A51" s="186" t="s">
        <v>176</v>
      </c>
      <c r="B51" s="186" t="s">
        <v>46</v>
      </c>
      <c r="C51" s="211">
        <v>0.55552106452295291</v>
      </c>
      <c r="D51" s="212">
        <v>0.55656613047363712</v>
      </c>
      <c r="E51" s="212">
        <v>0.39804496577592974</v>
      </c>
      <c r="F51" s="212">
        <v>0.41776412248628886</v>
      </c>
      <c r="G51" s="212">
        <v>0.43775515167713486</v>
      </c>
      <c r="H51" s="212">
        <v>0.40739276526487112</v>
      </c>
      <c r="I51" s="212">
        <v>0.46908657757117955</v>
      </c>
      <c r="J51" s="212">
        <v>0.44523411886681424</v>
      </c>
      <c r="K51" s="212">
        <v>0.49401165794865926</v>
      </c>
      <c r="L51" s="212">
        <v>0.3961634581729086</v>
      </c>
      <c r="M51" s="212">
        <v>0.22696148521602577</v>
      </c>
      <c r="N51" s="212">
        <v>0.48881787390275749</v>
      </c>
      <c r="O51" s="212">
        <v>0.44355938235294118</v>
      </c>
      <c r="P51" s="212">
        <v>0.46758860248954781</v>
      </c>
      <c r="Q51" s="212">
        <v>0.37520116733105674</v>
      </c>
      <c r="R51" s="212">
        <v>0.34361158366002897</v>
      </c>
      <c r="S51" s="212">
        <v>0.34837480341868421</v>
      </c>
      <c r="T51" s="212">
        <v>0.34504542976818914</v>
      </c>
      <c r="U51" s="212">
        <v>0.26006848132313815</v>
      </c>
      <c r="V51" s="212">
        <v>0.46488516868570234</v>
      </c>
      <c r="W51" s="212">
        <v>0.51035815373440763</v>
      </c>
      <c r="X51" s="212">
        <v>0.46119040105395326</v>
      </c>
      <c r="Y51" s="212">
        <v>0.43728509151800071</v>
      </c>
      <c r="Z51" s="212">
        <v>0.64690273654662844</v>
      </c>
      <c r="AA51" s="212">
        <v>0.69419854613104826</v>
      </c>
      <c r="AB51" s="212">
        <v>0.6315889725555196</v>
      </c>
      <c r="AC51" s="212">
        <v>0.83987111776346568</v>
      </c>
      <c r="AD51" s="212">
        <v>0.45503713660089157</v>
      </c>
      <c r="AE51" s="212">
        <v>0.49801110438281426</v>
      </c>
      <c r="AF51" s="212">
        <v>0.72548686813370866</v>
      </c>
      <c r="AG51" s="212">
        <v>0.68358670930861931</v>
      </c>
      <c r="AH51" s="212">
        <v>0.59441083609712209</v>
      </c>
      <c r="AI51" s="212">
        <v>0.62707772514320526</v>
      </c>
      <c r="AJ51" s="212">
        <v>0.60211107134510566</v>
      </c>
      <c r="AK51" s="212">
        <v>0.53601366595457056</v>
      </c>
      <c r="AL51" s="212">
        <v>0</v>
      </c>
      <c r="AM51" s="212">
        <v>0.65002476529111664</v>
      </c>
      <c r="AN51" s="213">
        <v>0.54420120264668892</v>
      </c>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c r="CP51" s="86"/>
      <c r="CQ51" s="86"/>
      <c r="CR51" s="86"/>
      <c r="CS51" s="86"/>
      <c r="CT51" s="86"/>
      <c r="CU51" s="86"/>
      <c r="CV51" s="86"/>
      <c r="CW51" s="86"/>
      <c r="CX51" s="86"/>
      <c r="CY51" s="86"/>
      <c r="CZ51" s="86"/>
      <c r="DA51" s="86"/>
      <c r="DB51" s="86"/>
      <c r="DC51" s="86"/>
      <c r="DD51" s="86"/>
      <c r="DE51" s="86"/>
      <c r="DF51" s="86"/>
      <c r="DG51" s="86"/>
      <c r="DH51" s="86"/>
      <c r="DI51" s="86"/>
      <c r="DJ51" s="86"/>
      <c r="DK51" s="86"/>
      <c r="DL51" s="86"/>
      <c r="DM51" s="86"/>
      <c r="DN51" s="86"/>
      <c r="DO51" s="86"/>
      <c r="DP51" s="86"/>
      <c r="DQ51" s="86"/>
      <c r="DR51" s="86"/>
      <c r="DS51" s="86"/>
      <c r="DT51" s="86"/>
      <c r="DU51" s="86"/>
      <c r="DV51" s="86"/>
      <c r="DW51" s="86"/>
      <c r="DX51" s="86"/>
      <c r="DY51" s="86"/>
      <c r="DZ51" s="86"/>
      <c r="EA51" s="86"/>
      <c r="EB51" s="86"/>
      <c r="EC51" s="86"/>
      <c r="ED51" s="86"/>
      <c r="EE51" s="86"/>
      <c r="EF51" s="86"/>
      <c r="EG51" s="86"/>
      <c r="EH51" s="86"/>
      <c r="EI51" s="86"/>
      <c r="EJ51" s="86"/>
      <c r="EK51" s="86"/>
      <c r="EL51" s="86"/>
      <c r="EM51" s="86"/>
      <c r="EN51" s="86"/>
      <c r="EO51" s="86"/>
      <c r="EP51" s="86"/>
      <c r="EQ51" s="86"/>
      <c r="ER51" s="86"/>
      <c r="ES51" s="86"/>
      <c r="ET51" s="86"/>
      <c r="EU51" s="86"/>
      <c r="EV51" s="86"/>
      <c r="EW51" s="86"/>
      <c r="EX51" s="86"/>
      <c r="EY51" s="86"/>
      <c r="EZ51" s="86"/>
      <c r="FA51" s="86"/>
      <c r="FB51" s="86"/>
      <c r="FC51" s="86"/>
      <c r="FD51" s="86"/>
      <c r="FE51" s="86"/>
      <c r="FF51" s="86"/>
      <c r="FG51" s="86"/>
      <c r="FH51" s="86"/>
      <c r="FI51" s="86"/>
      <c r="FJ51" s="86"/>
      <c r="FK51" s="86"/>
      <c r="FL51" s="86"/>
      <c r="FM51" s="86"/>
      <c r="FN51" s="86"/>
      <c r="FO51" s="86"/>
      <c r="FP51" s="86"/>
      <c r="FQ51" s="86"/>
      <c r="FR51" s="86"/>
      <c r="FS51" s="86"/>
      <c r="FT51" s="86"/>
      <c r="FU51" s="86"/>
      <c r="FV51" s="86"/>
      <c r="FW51" s="86"/>
      <c r="FX51" s="86"/>
      <c r="FY51" s="86"/>
      <c r="FZ51" s="86"/>
      <c r="GA51" s="86"/>
      <c r="GB51" s="86"/>
      <c r="GC51" s="86"/>
      <c r="GD51" s="86"/>
      <c r="GE51" s="86"/>
      <c r="GF51" s="86"/>
      <c r="GG51" s="86"/>
      <c r="GH51" s="86"/>
      <c r="GI51" s="86"/>
      <c r="GJ51" s="86"/>
      <c r="GK51" s="86"/>
      <c r="GL51" s="86"/>
      <c r="GM51" s="86"/>
      <c r="GN51" s="86"/>
      <c r="GO51" s="86"/>
      <c r="GP51" s="86"/>
      <c r="GQ51" s="86"/>
      <c r="GR51" s="86"/>
      <c r="GS51" s="86"/>
      <c r="GT51" s="86"/>
      <c r="GU51" s="86"/>
      <c r="GV51" s="86"/>
      <c r="GW51" s="86"/>
      <c r="GX51" s="86"/>
      <c r="GY51" s="86"/>
      <c r="GZ51" s="86"/>
      <c r="HA51" s="86"/>
      <c r="HB51" s="86"/>
      <c r="HC51" s="86"/>
      <c r="HD51" s="86"/>
      <c r="HE51" s="86"/>
      <c r="HF51" s="86"/>
      <c r="HG51" s="86"/>
      <c r="HH51" s="86"/>
      <c r="HI51" s="86"/>
      <c r="HJ51" s="86"/>
      <c r="HK51" s="86"/>
      <c r="HL51" s="86"/>
      <c r="HM51" s="86"/>
      <c r="HN51" s="86"/>
      <c r="HO51" s="86"/>
      <c r="HP51" s="86"/>
      <c r="HQ51" s="86"/>
      <c r="HR51" s="86"/>
      <c r="HS51" s="86"/>
      <c r="HT51" s="86"/>
      <c r="HU51" s="86"/>
      <c r="HV51" s="86"/>
      <c r="HW51" s="86"/>
      <c r="HX51" s="86"/>
      <c r="HY51" s="86"/>
      <c r="HZ51" s="86"/>
      <c r="IA51" s="86"/>
      <c r="IB51" s="86"/>
      <c r="IC51" s="86"/>
      <c r="ID51" s="86"/>
      <c r="IE51" s="86"/>
      <c r="IF51" s="86"/>
      <c r="IG51" s="86"/>
      <c r="IH51" s="86"/>
      <c r="II51" s="86"/>
      <c r="IJ51" s="86"/>
      <c r="IK51" s="86"/>
      <c r="IL51" s="86"/>
      <c r="IM51" s="86"/>
      <c r="IN51" s="86"/>
      <c r="IO51" s="86"/>
      <c r="IP51" s="86"/>
      <c r="IQ51" s="86"/>
      <c r="IR51" s="86"/>
      <c r="IS51" s="86"/>
      <c r="IT51" s="86"/>
      <c r="IU51" s="86"/>
      <c r="IV51" s="86"/>
    </row>
    <row r="52" spans="1:256" ht="18.75" customHeight="1">
      <c r="A52" s="186" t="s">
        <v>177</v>
      </c>
      <c r="B52" s="194" t="s">
        <v>232</v>
      </c>
      <c r="C52" s="214">
        <v>1</v>
      </c>
      <c r="D52" s="215">
        <v>1</v>
      </c>
      <c r="E52" s="215">
        <v>1</v>
      </c>
      <c r="F52" s="215">
        <v>1</v>
      </c>
      <c r="G52" s="215">
        <v>1</v>
      </c>
      <c r="H52" s="215">
        <v>1</v>
      </c>
      <c r="I52" s="215">
        <v>1</v>
      </c>
      <c r="J52" s="215">
        <v>1</v>
      </c>
      <c r="K52" s="215">
        <v>1</v>
      </c>
      <c r="L52" s="215">
        <v>1</v>
      </c>
      <c r="M52" s="215">
        <v>1</v>
      </c>
      <c r="N52" s="215">
        <v>1</v>
      </c>
      <c r="O52" s="215">
        <v>1</v>
      </c>
      <c r="P52" s="215">
        <v>1</v>
      </c>
      <c r="Q52" s="215">
        <v>1</v>
      </c>
      <c r="R52" s="215">
        <v>1</v>
      </c>
      <c r="S52" s="215">
        <v>1</v>
      </c>
      <c r="T52" s="215">
        <v>1</v>
      </c>
      <c r="U52" s="215">
        <v>1</v>
      </c>
      <c r="V52" s="215">
        <v>1</v>
      </c>
      <c r="W52" s="215">
        <v>1</v>
      </c>
      <c r="X52" s="215">
        <v>1</v>
      </c>
      <c r="Y52" s="215">
        <v>1</v>
      </c>
      <c r="Z52" s="215">
        <v>1</v>
      </c>
      <c r="AA52" s="215">
        <v>1</v>
      </c>
      <c r="AB52" s="215">
        <v>1</v>
      </c>
      <c r="AC52" s="215">
        <v>1</v>
      </c>
      <c r="AD52" s="215">
        <v>1</v>
      </c>
      <c r="AE52" s="215">
        <v>1</v>
      </c>
      <c r="AF52" s="215">
        <v>1</v>
      </c>
      <c r="AG52" s="215">
        <v>1</v>
      </c>
      <c r="AH52" s="215">
        <v>1</v>
      </c>
      <c r="AI52" s="215">
        <v>1</v>
      </c>
      <c r="AJ52" s="215">
        <v>1</v>
      </c>
      <c r="AK52" s="215">
        <v>1</v>
      </c>
      <c r="AL52" s="215">
        <v>1</v>
      </c>
      <c r="AM52" s="215">
        <v>1</v>
      </c>
      <c r="AN52" s="216">
        <v>1</v>
      </c>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c r="CP52" s="86"/>
      <c r="CQ52" s="86"/>
      <c r="CR52" s="86"/>
      <c r="CS52" s="86"/>
      <c r="CT52" s="86"/>
      <c r="CU52" s="86"/>
      <c r="CV52" s="86"/>
      <c r="CW52" s="86"/>
      <c r="CX52" s="86"/>
      <c r="CY52" s="86"/>
      <c r="CZ52" s="86"/>
      <c r="DA52" s="86"/>
      <c r="DB52" s="86"/>
      <c r="DC52" s="86"/>
      <c r="DD52" s="86"/>
      <c r="DE52" s="86"/>
      <c r="DF52" s="86"/>
      <c r="DG52" s="86"/>
      <c r="DH52" s="86"/>
      <c r="DI52" s="86"/>
      <c r="DJ52" s="86"/>
      <c r="DK52" s="86"/>
      <c r="DL52" s="86"/>
      <c r="DM52" s="86"/>
      <c r="DN52" s="86"/>
      <c r="DO52" s="86"/>
      <c r="DP52" s="86"/>
      <c r="DQ52" s="86"/>
      <c r="DR52" s="86"/>
      <c r="DS52" s="86"/>
      <c r="DT52" s="86"/>
      <c r="DU52" s="86"/>
      <c r="DV52" s="86"/>
      <c r="DW52" s="86"/>
      <c r="DX52" s="86"/>
      <c r="DY52" s="86"/>
      <c r="DZ52" s="86"/>
      <c r="EA52" s="86"/>
      <c r="EB52" s="86"/>
      <c r="EC52" s="86"/>
      <c r="ED52" s="86"/>
      <c r="EE52" s="86"/>
      <c r="EF52" s="86"/>
      <c r="EG52" s="86"/>
      <c r="EH52" s="86"/>
      <c r="EI52" s="86"/>
      <c r="EJ52" s="86"/>
      <c r="EK52" s="86"/>
      <c r="EL52" s="86"/>
      <c r="EM52" s="86"/>
      <c r="EN52" s="86"/>
      <c r="EO52" s="86"/>
      <c r="EP52" s="86"/>
      <c r="EQ52" s="86"/>
      <c r="ER52" s="86"/>
      <c r="ES52" s="86"/>
      <c r="ET52" s="86"/>
      <c r="EU52" s="86"/>
      <c r="EV52" s="86"/>
      <c r="EW52" s="86"/>
      <c r="EX52" s="86"/>
      <c r="EY52" s="86"/>
      <c r="EZ52" s="86"/>
      <c r="FA52" s="86"/>
      <c r="FB52" s="86"/>
      <c r="FC52" s="86"/>
      <c r="FD52" s="86"/>
      <c r="FE52" s="86"/>
      <c r="FF52" s="86"/>
      <c r="FG52" s="86"/>
      <c r="FH52" s="86"/>
      <c r="FI52" s="86"/>
      <c r="FJ52" s="86"/>
      <c r="FK52" s="86"/>
      <c r="FL52" s="86"/>
      <c r="FM52" s="86"/>
      <c r="FN52" s="86"/>
      <c r="FO52" s="86"/>
      <c r="FP52" s="86"/>
      <c r="FQ52" s="86"/>
      <c r="FR52" s="86"/>
      <c r="FS52" s="86"/>
      <c r="FT52" s="86"/>
      <c r="FU52" s="86"/>
      <c r="FV52" s="86"/>
      <c r="FW52" s="86"/>
      <c r="FX52" s="86"/>
      <c r="FY52" s="86"/>
      <c r="FZ52" s="86"/>
      <c r="GA52" s="86"/>
      <c r="GB52" s="86"/>
      <c r="GC52" s="86"/>
      <c r="GD52" s="86"/>
      <c r="GE52" s="86"/>
      <c r="GF52" s="86"/>
      <c r="GG52" s="86"/>
      <c r="GH52" s="86"/>
      <c r="GI52" s="86"/>
      <c r="GJ52" s="86"/>
      <c r="GK52" s="86"/>
      <c r="GL52" s="86"/>
      <c r="GM52" s="86"/>
      <c r="GN52" s="86"/>
      <c r="GO52" s="86"/>
      <c r="GP52" s="86"/>
      <c r="GQ52" s="86"/>
      <c r="GR52" s="86"/>
      <c r="GS52" s="86"/>
      <c r="GT52" s="86"/>
      <c r="GU52" s="86"/>
      <c r="GV52" s="86"/>
      <c r="GW52" s="86"/>
      <c r="GX52" s="86"/>
      <c r="GY52" s="86"/>
      <c r="GZ52" s="86"/>
      <c r="HA52" s="86"/>
      <c r="HB52" s="86"/>
      <c r="HC52" s="86"/>
      <c r="HD52" s="86"/>
      <c r="HE52" s="86"/>
      <c r="HF52" s="86"/>
      <c r="HG52" s="86"/>
      <c r="HH52" s="86"/>
      <c r="HI52" s="86"/>
      <c r="HJ52" s="86"/>
      <c r="HK52" s="86"/>
      <c r="HL52" s="86"/>
      <c r="HM52" s="86"/>
      <c r="HN52" s="86"/>
      <c r="HO52" s="86"/>
      <c r="HP52" s="86"/>
      <c r="HQ52" s="86"/>
      <c r="HR52" s="86"/>
      <c r="HS52" s="86"/>
      <c r="HT52" s="86"/>
      <c r="HU52" s="86"/>
      <c r="HV52" s="86"/>
      <c r="HW52" s="86"/>
      <c r="HX52" s="86"/>
      <c r="HY52" s="86"/>
      <c r="HZ52" s="86"/>
      <c r="IA52" s="86"/>
      <c r="IB52" s="86"/>
      <c r="IC52" s="86"/>
      <c r="ID52" s="86"/>
      <c r="IE52" s="86"/>
      <c r="IF52" s="86"/>
      <c r="IG52" s="86"/>
      <c r="IH52" s="86"/>
      <c r="II52" s="86"/>
      <c r="IJ52" s="86"/>
      <c r="IK52" s="86"/>
      <c r="IL52" s="86"/>
      <c r="IM52" s="86"/>
      <c r="IN52" s="86"/>
      <c r="IO52" s="86"/>
      <c r="IP52" s="86"/>
      <c r="IQ52" s="86"/>
      <c r="IR52" s="86"/>
      <c r="IS52" s="86"/>
      <c r="IT52" s="86"/>
      <c r="IU52" s="86"/>
      <c r="IV52" s="86"/>
    </row>
  </sheetData>
  <phoneticPr fontId="4"/>
  <pageMargins left="0.98425196850393704" right="0.19685039370078741" top="0.59055118110236227" bottom="0.59055118110236227" header="0.39370078740157483" footer="0.39370078740157483"/>
  <pageSetup paperSize="8" scale="55" orientation="landscape" cellComments="asDisplayed" r:id="rId1"/>
  <headerFooter alignWithMargins="0">
    <oddFooter>&amp;C&amp;"ＭＳ Ｐゴシック,標準"&amp;16１３ページ&amp;R&amp;"ＭＳ Ｐゴシック,標準"&amp;16&amp;A</oddFooter>
  </headerFooter>
  <colBreaks count="1" manualBreakCount="1">
    <brk id="18" max="47"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IV45"/>
  <sheetViews>
    <sheetView zoomScale="80" zoomScaleNormal="100" zoomScaleSheetLayoutView="75" workbookViewId="0">
      <pane xSplit="2" ySplit="6" topLeftCell="C7" activePane="bottomRight" state="frozen"/>
      <selection activeCell="C5" sqref="C4:AM6"/>
      <selection pane="topRight" activeCell="C5" sqref="C4:AM6"/>
      <selection pane="bottomLeft" activeCell="C5" sqref="C4:AM6"/>
      <selection pane="bottomRight"/>
    </sheetView>
  </sheetViews>
  <sheetFormatPr defaultColWidth="9.109375" defaultRowHeight="12"/>
  <cols>
    <col min="1" max="1" width="4.109375" style="84" customWidth="1"/>
    <col min="2" max="2" width="28.88671875" style="84" customWidth="1"/>
    <col min="3" max="41" width="15" style="84" customWidth="1"/>
    <col min="42" max="42" width="1.5546875" style="84" customWidth="1"/>
    <col min="43" max="16384" width="9.109375" style="84"/>
  </cols>
  <sheetData>
    <row r="2" spans="1:256" s="81" customFormat="1" ht="28.5" customHeight="1">
      <c r="A2" s="12" t="s">
        <v>90</v>
      </c>
    </row>
    <row r="4" spans="1:256" ht="13.2">
      <c r="A4" s="82" t="s">
        <v>1601</v>
      </c>
      <c r="B4" s="2"/>
      <c r="C4" s="94"/>
      <c r="D4" s="94"/>
      <c r="E4" s="94"/>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c r="DM4" s="95"/>
      <c r="DN4" s="95"/>
      <c r="DO4" s="95"/>
      <c r="DP4" s="95"/>
      <c r="DQ4" s="95"/>
      <c r="DR4" s="95"/>
      <c r="DS4" s="95"/>
      <c r="DT4" s="95"/>
      <c r="DU4" s="95"/>
      <c r="DV4" s="95"/>
      <c r="DW4" s="95"/>
      <c r="DX4" s="95"/>
      <c r="DY4" s="95"/>
      <c r="DZ4" s="95"/>
      <c r="EA4" s="95"/>
      <c r="EB4" s="95"/>
      <c r="EC4" s="95"/>
      <c r="ED4" s="95"/>
      <c r="EE4" s="95"/>
      <c r="EF4" s="95"/>
      <c r="EG4" s="95"/>
      <c r="EH4" s="95"/>
      <c r="EI4" s="95"/>
      <c r="EJ4" s="95"/>
      <c r="EK4" s="95"/>
      <c r="EL4" s="95"/>
      <c r="EM4" s="95"/>
      <c r="EN4" s="95"/>
      <c r="EO4" s="95"/>
      <c r="EP4" s="95"/>
      <c r="EQ4" s="95"/>
      <c r="ER4" s="95"/>
      <c r="ES4" s="95"/>
      <c r="ET4" s="95"/>
      <c r="EU4" s="95"/>
      <c r="EV4" s="95"/>
      <c r="EW4" s="95"/>
      <c r="EX4" s="95"/>
      <c r="EY4" s="95"/>
      <c r="EZ4" s="95"/>
      <c r="FA4" s="95"/>
      <c r="FB4" s="95"/>
      <c r="FC4" s="95"/>
      <c r="FD4" s="95"/>
      <c r="FE4" s="95"/>
      <c r="FF4" s="95"/>
      <c r="FG4" s="95"/>
      <c r="FH4" s="95"/>
      <c r="FI4" s="95"/>
      <c r="FJ4" s="95"/>
      <c r="FK4" s="95"/>
      <c r="FL4" s="95"/>
      <c r="FM4" s="95"/>
      <c r="FN4" s="95"/>
      <c r="FO4" s="95"/>
      <c r="FP4" s="95"/>
      <c r="FQ4" s="95"/>
      <c r="FR4" s="95"/>
      <c r="FS4" s="95"/>
      <c r="FT4" s="95"/>
      <c r="FU4" s="95"/>
      <c r="FV4" s="95"/>
      <c r="FW4" s="95"/>
      <c r="FX4" s="95"/>
      <c r="FY4" s="95"/>
      <c r="FZ4" s="95"/>
      <c r="GA4" s="95"/>
      <c r="GB4" s="95"/>
      <c r="GC4" s="95"/>
      <c r="GD4" s="95"/>
      <c r="GE4" s="95"/>
      <c r="GF4" s="95"/>
      <c r="GG4" s="95"/>
      <c r="GH4" s="95"/>
      <c r="GI4" s="95"/>
      <c r="GJ4" s="95"/>
      <c r="GK4" s="95"/>
      <c r="GL4" s="95"/>
      <c r="GM4" s="95"/>
      <c r="GN4" s="95"/>
      <c r="GO4" s="95"/>
      <c r="GP4" s="95"/>
      <c r="GQ4" s="95"/>
      <c r="GR4" s="95"/>
      <c r="GS4" s="95"/>
      <c r="GT4" s="95"/>
      <c r="GU4" s="95"/>
      <c r="GV4" s="95"/>
      <c r="GW4" s="95"/>
      <c r="GX4" s="95"/>
      <c r="GY4" s="95"/>
      <c r="GZ4" s="95"/>
      <c r="HA4" s="95"/>
      <c r="HB4" s="95"/>
      <c r="HC4" s="95"/>
      <c r="HD4" s="95"/>
      <c r="HE4" s="95"/>
      <c r="HF4" s="95"/>
      <c r="HG4" s="95"/>
      <c r="HH4" s="95"/>
      <c r="HI4" s="95"/>
      <c r="HJ4" s="95"/>
      <c r="HK4" s="95"/>
      <c r="HL4" s="95"/>
      <c r="HM4" s="95"/>
      <c r="HN4" s="95"/>
      <c r="HO4" s="95"/>
      <c r="HP4" s="95"/>
      <c r="HQ4" s="95"/>
      <c r="HR4" s="95"/>
      <c r="HS4" s="95"/>
      <c r="HT4" s="95"/>
      <c r="HU4" s="95"/>
      <c r="HV4" s="95"/>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row>
    <row r="5" spans="1:256" ht="13.2">
      <c r="A5" s="96" t="s">
        <v>110</v>
      </c>
      <c r="B5" s="97"/>
      <c r="C5" s="199" t="s">
        <v>0</v>
      </c>
      <c r="D5" s="200" t="s">
        <v>1</v>
      </c>
      <c r="E5" s="200" t="s">
        <v>2</v>
      </c>
      <c r="F5" s="200" t="s">
        <v>3</v>
      </c>
      <c r="G5" s="200" t="s">
        <v>4</v>
      </c>
      <c r="H5" s="200" t="s">
        <v>5</v>
      </c>
      <c r="I5" s="200" t="s">
        <v>6</v>
      </c>
      <c r="J5" s="200" t="s">
        <v>7</v>
      </c>
      <c r="K5" s="200" t="s">
        <v>8</v>
      </c>
      <c r="L5" s="200" t="s">
        <v>9</v>
      </c>
      <c r="M5" s="200" t="s">
        <v>10</v>
      </c>
      <c r="N5" s="200" t="s">
        <v>11</v>
      </c>
      <c r="O5" s="200" t="s">
        <v>12</v>
      </c>
      <c r="P5" s="200" t="s">
        <v>13</v>
      </c>
      <c r="Q5" s="200" t="s">
        <v>14</v>
      </c>
      <c r="R5" s="200" t="s">
        <v>15</v>
      </c>
      <c r="S5" s="200" t="s">
        <v>16</v>
      </c>
      <c r="T5" s="200" t="s">
        <v>17</v>
      </c>
      <c r="U5" s="200" t="s">
        <v>18</v>
      </c>
      <c r="V5" s="200" t="s">
        <v>19</v>
      </c>
      <c r="W5" s="200" t="s">
        <v>130</v>
      </c>
      <c r="X5" s="200" t="s">
        <v>132</v>
      </c>
      <c r="Y5" s="200" t="s">
        <v>147</v>
      </c>
      <c r="Z5" s="200" t="s">
        <v>148</v>
      </c>
      <c r="AA5" s="200" t="s">
        <v>149</v>
      </c>
      <c r="AB5" s="200" t="s">
        <v>150</v>
      </c>
      <c r="AC5" s="200" t="s">
        <v>151</v>
      </c>
      <c r="AD5" s="200" t="s">
        <v>152</v>
      </c>
      <c r="AE5" s="200" t="s">
        <v>153</v>
      </c>
      <c r="AF5" s="200" t="s">
        <v>154</v>
      </c>
      <c r="AG5" s="200" t="s">
        <v>155</v>
      </c>
      <c r="AH5" s="200" t="s">
        <v>156</v>
      </c>
      <c r="AI5" s="200" t="s">
        <v>157</v>
      </c>
      <c r="AJ5" s="200" t="s">
        <v>158</v>
      </c>
      <c r="AK5" s="200" t="s">
        <v>159</v>
      </c>
      <c r="AL5" s="200" t="s">
        <v>160</v>
      </c>
      <c r="AM5" s="200" t="s">
        <v>161</v>
      </c>
      <c r="AN5" s="223"/>
      <c r="AO5" s="217"/>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c r="DM5" s="95"/>
      <c r="DN5" s="95"/>
      <c r="DO5" s="95"/>
      <c r="DP5" s="95"/>
      <c r="DQ5" s="95"/>
      <c r="DR5" s="95"/>
      <c r="DS5" s="95"/>
      <c r="DT5" s="95"/>
      <c r="DU5" s="95"/>
      <c r="DV5" s="95"/>
      <c r="DW5" s="95"/>
      <c r="DX5" s="95"/>
      <c r="DY5" s="95"/>
      <c r="DZ5" s="95"/>
      <c r="EA5" s="95"/>
      <c r="EB5" s="95"/>
      <c r="EC5" s="95"/>
      <c r="ED5" s="95"/>
      <c r="EE5" s="95"/>
      <c r="EF5" s="95"/>
      <c r="EG5" s="95"/>
      <c r="EH5" s="95"/>
      <c r="EI5" s="95"/>
      <c r="EJ5" s="95"/>
      <c r="EK5" s="95"/>
      <c r="EL5" s="95"/>
      <c r="EM5" s="95"/>
      <c r="EN5" s="95"/>
      <c r="EO5" s="95"/>
      <c r="EP5" s="95"/>
      <c r="EQ5" s="95"/>
      <c r="ER5" s="95"/>
      <c r="ES5" s="95"/>
      <c r="ET5" s="95"/>
      <c r="EU5" s="95"/>
      <c r="EV5" s="95"/>
      <c r="EW5" s="95"/>
      <c r="EX5" s="95"/>
      <c r="EY5" s="95"/>
      <c r="EZ5" s="95"/>
      <c r="FA5" s="95"/>
      <c r="FB5" s="95"/>
      <c r="FC5" s="95"/>
      <c r="FD5" s="95"/>
      <c r="FE5" s="95"/>
      <c r="FF5" s="95"/>
      <c r="FG5" s="95"/>
      <c r="FH5" s="95"/>
      <c r="FI5" s="95"/>
      <c r="FJ5" s="95"/>
      <c r="FK5" s="95"/>
      <c r="FL5" s="95"/>
      <c r="FM5" s="95"/>
      <c r="FN5" s="95"/>
      <c r="FO5" s="95"/>
      <c r="FP5" s="95"/>
      <c r="FQ5" s="95"/>
      <c r="FR5" s="95"/>
      <c r="FS5" s="95"/>
      <c r="FT5" s="95"/>
      <c r="FU5" s="95"/>
      <c r="FV5" s="95"/>
      <c r="FW5" s="95"/>
      <c r="FX5" s="95"/>
      <c r="FY5" s="95"/>
      <c r="FZ5" s="95"/>
      <c r="GA5" s="95"/>
      <c r="GB5" s="95"/>
      <c r="GC5" s="95"/>
      <c r="GD5" s="95"/>
      <c r="GE5" s="95"/>
      <c r="GF5" s="95"/>
      <c r="GG5" s="95"/>
      <c r="GH5" s="95"/>
      <c r="GI5" s="95"/>
      <c r="GJ5" s="95"/>
      <c r="GK5" s="95"/>
      <c r="GL5" s="95"/>
      <c r="GM5" s="95"/>
      <c r="GN5" s="95"/>
      <c r="GO5" s="95"/>
      <c r="GP5" s="95"/>
      <c r="GQ5" s="95"/>
      <c r="GR5" s="95"/>
      <c r="GS5" s="95"/>
      <c r="GT5" s="95"/>
      <c r="GU5" s="95"/>
      <c r="GV5" s="95"/>
      <c r="GW5" s="95"/>
      <c r="GX5" s="95"/>
      <c r="GY5" s="95"/>
      <c r="GZ5" s="95"/>
      <c r="HA5" s="95"/>
      <c r="HB5" s="95"/>
      <c r="HC5" s="95"/>
      <c r="HD5" s="95"/>
      <c r="HE5" s="95"/>
      <c r="HF5" s="95"/>
      <c r="HG5" s="95"/>
      <c r="HH5" s="95"/>
      <c r="HI5" s="95"/>
      <c r="HJ5" s="95"/>
      <c r="HK5" s="95"/>
      <c r="HL5" s="95"/>
      <c r="HM5" s="95"/>
      <c r="HN5" s="95"/>
      <c r="HO5" s="95"/>
      <c r="HP5" s="95"/>
      <c r="HQ5" s="95"/>
      <c r="HR5" s="95"/>
      <c r="HS5" s="95"/>
      <c r="HT5" s="95"/>
      <c r="HU5" s="95"/>
      <c r="HV5" s="95"/>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row>
    <row r="6" spans="1:256" ht="26.4">
      <c r="A6" s="89" t="s">
        <v>51</v>
      </c>
      <c r="B6" s="98"/>
      <c r="C6" s="202" t="s">
        <v>225</v>
      </c>
      <c r="D6" s="203" t="s">
        <v>20</v>
      </c>
      <c r="E6" s="203" t="s">
        <v>127</v>
      </c>
      <c r="F6" s="203" t="s">
        <v>21</v>
      </c>
      <c r="G6" s="203" t="s">
        <v>66</v>
      </c>
      <c r="H6" s="203" t="s">
        <v>22</v>
      </c>
      <c r="I6" s="203" t="s">
        <v>23</v>
      </c>
      <c r="J6" s="203" t="s">
        <v>226</v>
      </c>
      <c r="K6" s="203" t="s">
        <v>24</v>
      </c>
      <c r="L6" s="203" t="s">
        <v>25</v>
      </c>
      <c r="M6" s="203" t="s">
        <v>26</v>
      </c>
      <c r="N6" s="203" t="s">
        <v>27</v>
      </c>
      <c r="O6" s="203" t="s">
        <v>162</v>
      </c>
      <c r="P6" s="203" t="s">
        <v>163</v>
      </c>
      <c r="Q6" s="203" t="s">
        <v>164</v>
      </c>
      <c r="R6" s="203" t="s">
        <v>128</v>
      </c>
      <c r="S6" s="203" t="s">
        <v>28</v>
      </c>
      <c r="T6" s="203" t="s">
        <v>227</v>
      </c>
      <c r="U6" s="203" t="s">
        <v>29</v>
      </c>
      <c r="V6" s="203" t="s">
        <v>40</v>
      </c>
      <c r="W6" s="203" t="s">
        <v>30</v>
      </c>
      <c r="X6" s="203" t="s">
        <v>1585</v>
      </c>
      <c r="Y6" s="203" t="s">
        <v>165</v>
      </c>
      <c r="Z6" s="203" t="s">
        <v>166</v>
      </c>
      <c r="AA6" s="203" t="s">
        <v>31</v>
      </c>
      <c r="AB6" s="203" t="s">
        <v>32</v>
      </c>
      <c r="AC6" s="203" t="s">
        <v>33</v>
      </c>
      <c r="AD6" s="203" t="s">
        <v>167</v>
      </c>
      <c r="AE6" s="203" t="s">
        <v>129</v>
      </c>
      <c r="AF6" s="203" t="s">
        <v>34</v>
      </c>
      <c r="AG6" s="203" t="s">
        <v>35</v>
      </c>
      <c r="AH6" s="203" t="s">
        <v>168</v>
      </c>
      <c r="AI6" s="203" t="s">
        <v>228</v>
      </c>
      <c r="AJ6" s="203" t="s">
        <v>41</v>
      </c>
      <c r="AK6" s="203" t="s">
        <v>36</v>
      </c>
      <c r="AL6" s="203" t="s">
        <v>1513</v>
      </c>
      <c r="AM6" s="203" t="s">
        <v>1586</v>
      </c>
      <c r="AN6" s="224" t="s">
        <v>239</v>
      </c>
      <c r="AO6" s="218" t="s">
        <v>240</v>
      </c>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95"/>
      <c r="CG6" s="95"/>
      <c r="CH6" s="95"/>
      <c r="CI6" s="95"/>
      <c r="CJ6" s="95"/>
      <c r="CK6" s="95"/>
      <c r="CL6" s="95"/>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95"/>
      <c r="DU6" s="95"/>
      <c r="DV6" s="95"/>
      <c r="DW6" s="95"/>
      <c r="DX6" s="95"/>
      <c r="DY6" s="95"/>
      <c r="DZ6" s="95"/>
      <c r="EA6" s="95"/>
      <c r="EB6" s="95"/>
      <c r="EC6" s="95"/>
      <c r="ED6" s="95"/>
      <c r="EE6" s="95"/>
      <c r="EF6" s="95"/>
      <c r="EG6" s="95"/>
      <c r="EH6" s="95"/>
      <c r="EI6" s="95"/>
      <c r="EJ6" s="95"/>
      <c r="EK6" s="95"/>
      <c r="EL6" s="95"/>
      <c r="EM6" s="95"/>
      <c r="EN6" s="95"/>
      <c r="EO6" s="95"/>
      <c r="EP6" s="95"/>
      <c r="EQ6" s="95"/>
      <c r="ER6" s="95"/>
      <c r="ES6" s="95"/>
      <c r="ET6" s="95"/>
      <c r="EU6" s="95"/>
      <c r="EV6" s="95"/>
      <c r="EW6" s="95"/>
      <c r="EX6" s="95"/>
      <c r="EY6" s="95"/>
      <c r="EZ6" s="95"/>
      <c r="FA6" s="95"/>
      <c r="FB6" s="95"/>
      <c r="FC6" s="95"/>
      <c r="FD6" s="95"/>
      <c r="FE6" s="95"/>
      <c r="FF6" s="95"/>
      <c r="FG6" s="95"/>
      <c r="FH6" s="95"/>
      <c r="FI6" s="95"/>
      <c r="FJ6" s="95"/>
      <c r="FK6" s="95"/>
      <c r="FL6" s="95"/>
      <c r="FM6" s="95"/>
      <c r="FN6" s="95"/>
      <c r="FO6" s="95"/>
      <c r="FP6" s="95"/>
      <c r="FQ6" s="95"/>
      <c r="FR6" s="95"/>
      <c r="FS6" s="95"/>
      <c r="FT6" s="95"/>
      <c r="FU6" s="95"/>
      <c r="FV6" s="95"/>
      <c r="FW6" s="95"/>
      <c r="FX6" s="95"/>
      <c r="FY6" s="95"/>
      <c r="FZ6" s="95"/>
      <c r="GA6" s="95"/>
      <c r="GB6" s="95"/>
      <c r="GC6" s="95"/>
      <c r="GD6" s="95"/>
      <c r="GE6" s="95"/>
      <c r="GF6" s="95"/>
      <c r="GG6" s="95"/>
      <c r="GH6" s="95"/>
      <c r="GI6" s="95"/>
      <c r="GJ6" s="95"/>
      <c r="GK6" s="95"/>
      <c r="GL6" s="95"/>
      <c r="GM6" s="95"/>
      <c r="GN6" s="95"/>
      <c r="GO6" s="95"/>
      <c r="GP6" s="95"/>
      <c r="GQ6" s="95"/>
      <c r="GR6" s="95"/>
      <c r="GS6" s="95"/>
      <c r="GT6" s="95"/>
      <c r="GU6" s="95"/>
      <c r="GV6" s="95"/>
      <c r="GW6" s="95"/>
      <c r="GX6" s="95"/>
      <c r="GY6" s="95"/>
      <c r="GZ6" s="95"/>
      <c r="HA6" s="95"/>
      <c r="HB6" s="95"/>
      <c r="HC6" s="95"/>
      <c r="HD6" s="95"/>
      <c r="HE6" s="95"/>
      <c r="HF6" s="95"/>
      <c r="HG6" s="95"/>
      <c r="HH6" s="95"/>
      <c r="HI6" s="95"/>
      <c r="HJ6" s="95"/>
      <c r="HK6" s="95"/>
      <c r="HL6" s="95"/>
      <c r="HM6" s="95"/>
      <c r="HN6" s="95"/>
      <c r="HO6" s="95"/>
      <c r="HP6" s="95"/>
      <c r="HQ6" s="95"/>
      <c r="HR6" s="95"/>
      <c r="HS6" s="95"/>
      <c r="HT6" s="95"/>
      <c r="HU6" s="95"/>
      <c r="HV6" s="95"/>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row>
    <row r="7" spans="1:256" ht="18.75" customHeight="1">
      <c r="A7" s="182" t="s">
        <v>0</v>
      </c>
      <c r="B7" s="183" t="s">
        <v>225</v>
      </c>
      <c r="C7" s="109">
        <v>1.032591263</v>
      </c>
      <c r="D7" s="109">
        <v>2.2900000000000001E-5</v>
      </c>
      <c r="E7" s="109">
        <v>4.1665878000000003E-2</v>
      </c>
      <c r="F7" s="109">
        <v>1.809314E-3</v>
      </c>
      <c r="G7" s="109">
        <v>1.0561454E-2</v>
      </c>
      <c r="H7" s="109">
        <v>8.37891E-4</v>
      </c>
      <c r="I7" s="109">
        <v>1.63E-5</v>
      </c>
      <c r="J7" s="109">
        <v>1.1899230000000001E-3</v>
      </c>
      <c r="K7" s="109">
        <v>1.8900000000000001E-4</v>
      </c>
      <c r="L7" s="109">
        <v>3.7400000000000001E-5</v>
      </c>
      <c r="M7" s="109">
        <v>5.0699999999999999E-5</v>
      </c>
      <c r="N7" s="109">
        <v>2.1299999999999999E-5</v>
      </c>
      <c r="O7" s="109">
        <v>1.8899999999999999E-5</v>
      </c>
      <c r="P7" s="109">
        <v>1.6699999999999999E-5</v>
      </c>
      <c r="Q7" s="109">
        <v>3.7200000000000003E-5</v>
      </c>
      <c r="R7" s="109">
        <v>2.7900000000000001E-5</v>
      </c>
      <c r="S7" s="109">
        <v>2.23E-5</v>
      </c>
      <c r="T7" s="109">
        <v>3.1600000000000002E-5</v>
      </c>
      <c r="U7" s="109">
        <v>1.6099999999999998E-5</v>
      </c>
      <c r="V7" s="109">
        <v>1.3519847999999999E-2</v>
      </c>
      <c r="W7" s="109">
        <v>4.84344E-4</v>
      </c>
      <c r="X7" s="109">
        <v>4.1900000000000002E-5</v>
      </c>
      <c r="Y7" s="109">
        <v>6.7199999999999994E-5</v>
      </c>
      <c r="Z7" s="109">
        <v>3.93E-5</v>
      </c>
      <c r="AA7" s="109">
        <v>1.11327E-4</v>
      </c>
      <c r="AB7" s="109">
        <v>7.3899999999999994E-5</v>
      </c>
      <c r="AC7" s="109">
        <v>1.95E-5</v>
      </c>
      <c r="AD7" s="109">
        <v>3.8899999999999997E-5</v>
      </c>
      <c r="AE7" s="109">
        <v>2.0216599999999999E-4</v>
      </c>
      <c r="AF7" s="109">
        <v>5.63E-5</v>
      </c>
      <c r="AG7" s="109">
        <v>7.4649299999999998E-4</v>
      </c>
      <c r="AH7" s="109">
        <v>1.1726600000000001E-3</v>
      </c>
      <c r="AI7" s="109">
        <v>1.1724719999999999E-3</v>
      </c>
      <c r="AJ7" s="109">
        <v>6.1699999999999995E-5</v>
      </c>
      <c r="AK7" s="109">
        <v>8.9241500000000005E-3</v>
      </c>
      <c r="AL7" s="112">
        <v>7.2433999999999997E-4</v>
      </c>
      <c r="AM7" s="219">
        <v>1.0518099999999999E-4</v>
      </c>
      <c r="AN7" s="110">
        <v>1.1167257040000005</v>
      </c>
      <c r="AO7" s="111">
        <v>0.91627899999999995</v>
      </c>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95"/>
    </row>
    <row r="8" spans="1:256" ht="18.75" customHeight="1">
      <c r="A8" s="184" t="s">
        <v>1</v>
      </c>
      <c r="B8" s="185" t="s">
        <v>20</v>
      </c>
      <c r="C8" s="112">
        <v>6.5699999999999998E-5</v>
      </c>
      <c r="D8" s="112">
        <v>1.000080439</v>
      </c>
      <c r="E8" s="112">
        <v>1.2477899999999999E-4</v>
      </c>
      <c r="F8" s="112">
        <v>2.2200599999999999E-4</v>
      </c>
      <c r="G8" s="112">
        <v>1.2819200000000001E-4</v>
      </c>
      <c r="H8" s="112">
        <v>1.237003E-3</v>
      </c>
      <c r="I8" s="112">
        <v>7.9541739999999996E-3</v>
      </c>
      <c r="J8" s="112">
        <v>1.70383E-4</v>
      </c>
      <c r="K8" s="112">
        <v>7.2835230000000001E-3</v>
      </c>
      <c r="L8" s="112">
        <v>5.2140400000000005E-4</v>
      </c>
      <c r="M8" s="112">
        <v>4.4120979999999997E-3</v>
      </c>
      <c r="N8" s="112">
        <v>1.1940899999999999E-4</v>
      </c>
      <c r="O8" s="112">
        <v>9.3200000000000002E-5</v>
      </c>
      <c r="P8" s="112">
        <v>6.0399999999999998E-5</v>
      </c>
      <c r="Q8" s="112">
        <v>1.10103E-4</v>
      </c>
      <c r="R8" s="112">
        <v>1.81948E-4</v>
      </c>
      <c r="S8" s="112">
        <v>4.3300000000000002E-5</v>
      </c>
      <c r="T8" s="112">
        <v>3.8699999999999999E-5</v>
      </c>
      <c r="U8" s="112">
        <v>9.3599999999999998E-5</v>
      </c>
      <c r="V8" s="112">
        <v>3.6325399999999997E-4</v>
      </c>
      <c r="W8" s="112">
        <v>4.7565200000000002E-4</v>
      </c>
      <c r="X8" s="112">
        <v>2.4489060999999999E-2</v>
      </c>
      <c r="Y8" s="112">
        <v>3.8617099999999999E-4</v>
      </c>
      <c r="Z8" s="112">
        <v>3.6750500000000001E-4</v>
      </c>
      <c r="AA8" s="112">
        <v>1.3695999999999999E-4</v>
      </c>
      <c r="AB8" s="112">
        <v>3.9700000000000003E-5</v>
      </c>
      <c r="AC8" s="112">
        <v>2.55E-5</v>
      </c>
      <c r="AD8" s="112">
        <v>1.01198E-4</v>
      </c>
      <c r="AE8" s="112">
        <v>5.4700000000000001E-5</v>
      </c>
      <c r="AF8" s="112">
        <v>7.47E-5</v>
      </c>
      <c r="AG8" s="112">
        <v>9.2100000000000003E-5</v>
      </c>
      <c r="AH8" s="112">
        <v>8.0799999999999999E-5</v>
      </c>
      <c r="AI8" s="112">
        <v>3.8999999999999999E-5</v>
      </c>
      <c r="AJ8" s="112">
        <v>3.7599999999999999E-5</v>
      </c>
      <c r="AK8" s="112">
        <v>1.7875599999999999E-4</v>
      </c>
      <c r="AL8" s="112">
        <v>4.3399999999999998E-5</v>
      </c>
      <c r="AM8" s="219">
        <v>7.2799999999999994E-5</v>
      </c>
      <c r="AN8" s="110">
        <v>1.049999218</v>
      </c>
      <c r="AO8" s="111">
        <v>0.86153000000000002</v>
      </c>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95"/>
      <c r="CK8" s="95"/>
      <c r="CL8" s="95"/>
      <c r="CM8" s="95"/>
      <c r="CN8" s="95"/>
      <c r="CO8" s="95"/>
      <c r="CP8" s="95"/>
      <c r="CQ8" s="95"/>
      <c r="CR8" s="95"/>
      <c r="CS8" s="95"/>
      <c r="CT8" s="95"/>
      <c r="CU8" s="95"/>
      <c r="CV8" s="95"/>
      <c r="CW8" s="95"/>
      <c r="CX8" s="95"/>
      <c r="CY8" s="95"/>
      <c r="CZ8" s="95"/>
      <c r="DA8" s="95"/>
      <c r="DB8" s="95"/>
      <c r="DC8" s="95"/>
      <c r="DD8" s="95"/>
      <c r="DE8" s="95"/>
      <c r="DF8" s="95"/>
      <c r="DG8" s="95"/>
      <c r="DH8" s="95"/>
      <c r="DI8" s="95"/>
      <c r="DJ8" s="95"/>
      <c r="DK8" s="95"/>
      <c r="DL8" s="95"/>
      <c r="DM8" s="95"/>
      <c r="DN8" s="95"/>
      <c r="DO8" s="95"/>
      <c r="DP8" s="95"/>
      <c r="DQ8" s="95"/>
      <c r="DR8" s="95"/>
      <c r="DS8" s="95"/>
      <c r="DT8" s="95"/>
      <c r="DU8" s="95"/>
      <c r="DV8" s="95"/>
      <c r="DW8" s="95"/>
      <c r="DX8" s="95"/>
      <c r="DY8" s="95"/>
      <c r="DZ8" s="95"/>
      <c r="EA8" s="95"/>
      <c r="EB8" s="95"/>
      <c r="EC8" s="95"/>
      <c r="ED8" s="95"/>
      <c r="EE8" s="95"/>
      <c r="EF8" s="95"/>
      <c r="EG8" s="95"/>
      <c r="EH8" s="95"/>
      <c r="EI8" s="95"/>
      <c r="EJ8" s="95"/>
      <c r="EK8" s="95"/>
      <c r="EL8" s="95"/>
      <c r="EM8" s="95"/>
      <c r="EN8" s="95"/>
      <c r="EO8" s="95"/>
      <c r="EP8" s="95"/>
      <c r="EQ8" s="95"/>
      <c r="ER8" s="95"/>
      <c r="ES8" s="95"/>
      <c r="ET8" s="95"/>
      <c r="EU8" s="95"/>
      <c r="EV8" s="95"/>
      <c r="EW8" s="95"/>
      <c r="EX8" s="95"/>
      <c r="EY8" s="95"/>
      <c r="EZ8" s="95"/>
      <c r="FA8" s="95"/>
      <c r="FB8" s="95"/>
      <c r="FC8" s="95"/>
      <c r="FD8" s="95"/>
      <c r="FE8" s="95"/>
      <c r="FF8" s="95"/>
      <c r="FG8" s="95"/>
      <c r="FH8" s="95"/>
      <c r="FI8" s="95"/>
      <c r="FJ8" s="95"/>
      <c r="FK8" s="95"/>
      <c r="FL8" s="95"/>
      <c r="FM8" s="95"/>
      <c r="FN8" s="95"/>
      <c r="FO8" s="95"/>
      <c r="FP8" s="95"/>
      <c r="FQ8" s="95"/>
      <c r="FR8" s="95"/>
      <c r="FS8" s="95"/>
      <c r="FT8" s="95"/>
      <c r="FU8" s="95"/>
      <c r="FV8" s="95"/>
      <c r="FW8" s="95"/>
      <c r="FX8" s="95"/>
      <c r="FY8" s="95"/>
      <c r="FZ8" s="95"/>
      <c r="GA8" s="95"/>
      <c r="GB8" s="95"/>
      <c r="GC8" s="95"/>
      <c r="GD8" s="95"/>
      <c r="GE8" s="95"/>
      <c r="GF8" s="95"/>
      <c r="GG8" s="95"/>
      <c r="GH8" s="95"/>
      <c r="GI8" s="95"/>
      <c r="GJ8" s="95"/>
      <c r="GK8" s="95"/>
      <c r="GL8" s="95"/>
      <c r="GM8" s="95"/>
      <c r="GN8" s="95"/>
      <c r="GO8" s="95"/>
      <c r="GP8" s="95"/>
      <c r="GQ8" s="95"/>
      <c r="GR8" s="95"/>
      <c r="GS8" s="95"/>
      <c r="GT8" s="95"/>
      <c r="GU8" s="95"/>
      <c r="GV8" s="95"/>
      <c r="GW8" s="95"/>
      <c r="GX8" s="95"/>
      <c r="GY8" s="95"/>
      <c r="GZ8" s="95"/>
      <c r="HA8" s="95"/>
      <c r="HB8" s="95"/>
      <c r="HC8" s="95"/>
      <c r="HD8" s="95"/>
      <c r="HE8" s="95"/>
      <c r="HF8" s="95"/>
      <c r="HG8" s="95"/>
      <c r="HH8" s="95"/>
      <c r="HI8" s="95"/>
      <c r="HJ8" s="95"/>
      <c r="HK8" s="95"/>
      <c r="HL8" s="95"/>
      <c r="HM8" s="95"/>
      <c r="HN8" s="95"/>
      <c r="HO8" s="95"/>
      <c r="HP8" s="95"/>
      <c r="HQ8" s="95"/>
      <c r="HR8" s="95"/>
      <c r="HS8" s="95"/>
      <c r="HT8" s="95"/>
      <c r="HU8" s="95"/>
      <c r="HV8" s="95"/>
      <c r="HW8" s="95"/>
      <c r="HX8" s="95"/>
      <c r="HY8" s="95"/>
      <c r="HZ8" s="95"/>
      <c r="IA8" s="95"/>
      <c r="IB8" s="95"/>
      <c r="IC8" s="95"/>
      <c r="ID8" s="95"/>
      <c r="IE8" s="95"/>
      <c r="IF8" s="95"/>
      <c r="IG8" s="95"/>
      <c r="IH8" s="95"/>
      <c r="II8" s="95"/>
      <c r="IJ8" s="95"/>
      <c r="IK8" s="95"/>
      <c r="IL8" s="95"/>
      <c r="IM8" s="95"/>
      <c r="IN8" s="95"/>
      <c r="IO8" s="95"/>
      <c r="IP8" s="95"/>
      <c r="IQ8" s="95"/>
      <c r="IR8" s="95"/>
      <c r="IS8" s="95"/>
      <c r="IT8" s="95"/>
      <c r="IU8" s="95"/>
      <c r="IV8" s="95"/>
    </row>
    <row r="9" spans="1:256" ht="18.75" customHeight="1">
      <c r="A9" s="184" t="s">
        <v>2</v>
      </c>
      <c r="B9" s="185" t="s">
        <v>127</v>
      </c>
      <c r="C9" s="112">
        <v>1.4909607E-2</v>
      </c>
      <c r="D9" s="112">
        <v>1.8600000000000001E-5</v>
      </c>
      <c r="E9" s="112">
        <v>1.0601537459999999</v>
      </c>
      <c r="F9" s="112">
        <v>2.7520890000000001E-3</v>
      </c>
      <c r="G9" s="112">
        <v>4.2977800000000002E-4</v>
      </c>
      <c r="H9" s="112">
        <v>3.329977E-3</v>
      </c>
      <c r="I9" s="112">
        <v>3.5200000000000002E-5</v>
      </c>
      <c r="J9" s="112">
        <v>5.7200000000000001E-5</v>
      </c>
      <c r="K9" s="112">
        <v>6.41E-5</v>
      </c>
      <c r="L9" s="112">
        <v>2.8200000000000001E-5</v>
      </c>
      <c r="M9" s="112">
        <v>1.73E-5</v>
      </c>
      <c r="N9" s="112">
        <v>1.63E-5</v>
      </c>
      <c r="O9" s="112">
        <v>2.2900000000000001E-5</v>
      </c>
      <c r="P9" s="112">
        <v>1.7799999999999999E-5</v>
      </c>
      <c r="Q9" s="112">
        <v>1.8300000000000001E-5</v>
      </c>
      <c r="R9" s="112">
        <v>1.9899999999999999E-5</v>
      </c>
      <c r="S9" s="112">
        <v>1.52E-5</v>
      </c>
      <c r="T9" s="112">
        <v>3.1600000000000002E-5</v>
      </c>
      <c r="U9" s="112">
        <v>1.17E-5</v>
      </c>
      <c r="V9" s="112">
        <v>7.7721699999999997E-4</v>
      </c>
      <c r="W9" s="112">
        <v>6.4599999999999998E-5</v>
      </c>
      <c r="X9" s="112">
        <v>2.7699999999999999E-5</v>
      </c>
      <c r="Y9" s="112">
        <v>5.8600000000000001E-5</v>
      </c>
      <c r="Z9" s="112">
        <v>2.5000000000000001E-5</v>
      </c>
      <c r="AA9" s="112">
        <v>8.3599999999999999E-5</v>
      </c>
      <c r="AB9" s="112">
        <v>4.85E-5</v>
      </c>
      <c r="AC9" s="112">
        <v>2.87E-5</v>
      </c>
      <c r="AD9" s="112">
        <v>3.4199999999999998E-5</v>
      </c>
      <c r="AE9" s="112">
        <v>4.7035499999999999E-4</v>
      </c>
      <c r="AF9" s="112">
        <v>2.3176199999999999E-4</v>
      </c>
      <c r="AG9" s="112">
        <v>1.577298E-3</v>
      </c>
      <c r="AH9" s="112">
        <v>2.7888829999999998E-3</v>
      </c>
      <c r="AI9" s="112">
        <v>6.0756099999999995E-4</v>
      </c>
      <c r="AJ9" s="112">
        <v>8.7899999999999995E-5</v>
      </c>
      <c r="AK9" s="112">
        <v>3.1171892E-2</v>
      </c>
      <c r="AL9" s="112">
        <v>4.9200000000000003E-5</v>
      </c>
      <c r="AM9" s="219">
        <v>1.402901E-3</v>
      </c>
      <c r="AN9" s="110">
        <v>1.1214853659999999</v>
      </c>
      <c r="AO9" s="111">
        <v>0.920184</v>
      </c>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95"/>
      <c r="CK9" s="95"/>
      <c r="CL9" s="95"/>
      <c r="CM9" s="95"/>
      <c r="CN9" s="95"/>
      <c r="CO9" s="95"/>
      <c r="CP9" s="95"/>
      <c r="CQ9" s="95"/>
      <c r="CR9" s="95"/>
      <c r="CS9" s="95"/>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95"/>
      <c r="EG9" s="95"/>
      <c r="EH9" s="95"/>
      <c r="EI9" s="95"/>
      <c r="EJ9" s="95"/>
      <c r="EK9" s="95"/>
      <c r="EL9" s="95"/>
      <c r="EM9" s="95"/>
      <c r="EN9" s="95"/>
      <c r="EO9" s="95"/>
      <c r="EP9" s="95"/>
      <c r="EQ9" s="95"/>
      <c r="ER9" s="95"/>
      <c r="ES9" s="95"/>
      <c r="ET9" s="95"/>
      <c r="EU9" s="95"/>
      <c r="EV9" s="95"/>
      <c r="EW9" s="95"/>
      <c r="EX9" s="95"/>
      <c r="EY9" s="95"/>
      <c r="EZ9" s="95"/>
      <c r="FA9" s="95"/>
      <c r="FB9" s="95"/>
      <c r="FC9" s="95"/>
      <c r="FD9" s="95"/>
      <c r="FE9" s="95"/>
      <c r="FF9" s="95"/>
      <c r="FG9" s="95"/>
      <c r="FH9" s="95"/>
      <c r="FI9" s="95"/>
      <c r="FJ9" s="95"/>
      <c r="FK9" s="95"/>
      <c r="FL9" s="95"/>
      <c r="FM9" s="95"/>
      <c r="FN9" s="95"/>
      <c r="FO9" s="95"/>
      <c r="FP9" s="95"/>
      <c r="FQ9" s="95"/>
      <c r="FR9" s="95"/>
      <c r="FS9" s="95"/>
      <c r="FT9" s="95"/>
      <c r="FU9" s="95"/>
      <c r="FV9" s="95"/>
      <c r="FW9" s="95"/>
      <c r="FX9" s="95"/>
      <c r="FY9" s="95"/>
      <c r="FZ9" s="95"/>
      <c r="GA9" s="95"/>
      <c r="GB9" s="95"/>
      <c r="GC9" s="95"/>
      <c r="GD9" s="95"/>
      <c r="GE9" s="95"/>
      <c r="GF9" s="95"/>
      <c r="GG9" s="95"/>
      <c r="GH9" s="95"/>
      <c r="GI9" s="95"/>
      <c r="GJ9" s="95"/>
      <c r="GK9" s="95"/>
      <c r="GL9" s="95"/>
      <c r="GM9" s="95"/>
      <c r="GN9" s="95"/>
      <c r="GO9" s="95"/>
      <c r="GP9" s="95"/>
      <c r="GQ9" s="95"/>
      <c r="GR9" s="95"/>
      <c r="GS9" s="95"/>
      <c r="GT9" s="95"/>
      <c r="GU9" s="95"/>
      <c r="GV9" s="95"/>
      <c r="GW9" s="95"/>
      <c r="GX9" s="95"/>
      <c r="GY9" s="95"/>
      <c r="GZ9" s="95"/>
      <c r="HA9" s="95"/>
      <c r="HB9" s="95"/>
      <c r="HC9" s="95"/>
      <c r="HD9" s="95"/>
      <c r="HE9" s="95"/>
      <c r="HF9" s="95"/>
      <c r="HG9" s="95"/>
      <c r="HH9" s="95"/>
      <c r="HI9" s="95"/>
      <c r="HJ9" s="95"/>
      <c r="HK9" s="95"/>
      <c r="HL9" s="95"/>
      <c r="HM9" s="95"/>
      <c r="HN9" s="95"/>
      <c r="HO9" s="95"/>
      <c r="HP9" s="95"/>
      <c r="HQ9" s="95"/>
      <c r="HR9" s="95"/>
      <c r="HS9" s="95"/>
      <c r="HT9" s="95"/>
      <c r="HU9" s="95"/>
      <c r="HV9" s="95"/>
      <c r="HW9" s="95"/>
      <c r="HX9" s="95"/>
      <c r="HY9" s="95"/>
      <c r="HZ9" s="95"/>
      <c r="IA9" s="95"/>
      <c r="IB9" s="95"/>
      <c r="IC9" s="95"/>
      <c r="ID9" s="95"/>
      <c r="IE9" s="95"/>
      <c r="IF9" s="95"/>
      <c r="IG9" s="95"/>
      <c r="IH9" s="95"/>
      <c r="II9" s="95"/>
      <c r="IJ9" s="95"/>
      <c r="IK9" s="95"/>
      <c r="IL9" s="95"/>
      <c r="IM9" s="95"/>
      <c r="IN9" s="95"/>
      <c r="IO9" s="95"/>
      <c r="IP9" s="95"/>
      <c r="IQ9" s="95"/>
      <c r="IR9" s="95"/>
      <c r="IS9" s="95"/>
      <c r="IT9" s="95"/>
      <c r="IU9" s="95"/>
      <c r="IV9" s="95"/>
    </row>
    <row r="10" spans="1:256" ht="18.75" customHeight="1">
      <c r="A10" s="184" t="s">
        <v>3</v>
      </c>
      <c r="B10" s="185" t="s">
        <v>21</v>
      </c>
      <c r="C10" s="112">
        <v>3.6699999999999999E-7</v>
      </c>
      <c r="D10" s="112">
        <v>3.0899999999999997E-7</v>
      </c>
      <c r="E10" s="112">
        <v>1.7599999999999999E-7</v>
      </c>
      <c r="F10" s="112">
        <v>1.0000293010000001</v>
      </c>
      <c r="G10" s="112">
        <v>4.0600000000000001E-7</v>
      </c>
      <c r="H10" s="112">
        <v>2.2999999999999999E-7</v>
      </c>
      <c r="I10" s="112">
        <v>1.2700000000000001E-7</v>
      </c>
      <c r="J10" s="112">
        <v>4.3099999999999998E-7</v>
      </c>
      <c r="K10" s="112">
        <v>4.6800000000000001E-7</v>
      </c>
      <c r="L10" s="112">
        <v>1.7800000000000001E-7</v>
      </c>
      <c r="M10" s="112">
        <v>3.2899999999999999E-7</v>
      </c>
      <c r="N10" s="112">
        <v>1.9600000000000001E-7</v>
      </c>
      <c r="O10" s="112">
        <v>2.03E-7</v>
      </c>
      <c r="P10" s="112">
        <v>3.0800000000000001E-7</v>
      </c>
      <c r="Q10" s="112">
        <v>3.22E-7</v>
      </c>
      <c r="R10" s="112">
        <v>4.7899999999999999E-7</v>
      </c>
      <c r="S10" s="112">
        <v>1.4000000000000001E-7</v>
      </c>
      <c r="T10" s="112">
        <v>2.5899999999999998E-7</v>
      </c>
      <c r="U10" s="112">
        <v>2.03E-7</v>
      </c>
      <c r="V10" s="112">
        <v>7.2600000000000002E-7</v>
      </c>
      <c r="W10" s="112">
        <v>4.9399999999999995E-7</v>
      </c>
      <c r="X10" s="112">
        <v>1.2499999999999999E-7</v>
      </c>
      <c r="Y10" s="112">
        <v>2.5899999999999998E-7</v>
      </c>
      <c r="Z10" s="112">
        <v>4.4200000000000001E-7</v>
      </c>
      <c r="AA10" s="112">
        <v>6.5300000000000004E-7</v>
      </c>
      <c r="AB10" s="112">
        <v>2.8500000000000002E-7</v>
      </c>
      <c r="AC10" s="112">
        <v>3.6599999999999997E-8</v>
      </c>
      <c r="AD10" s="112">
        <v>2.7399999999999999E-7</v>
      </c>
      <c r="AE10" s="112">
        <v>1.9500000000000001E-7</v>
      </c>
      <c r="AF10" s="112">
        <v>6.7999999999999995E-7</v>
      </c>
      <c r="AG10" s="112">
        <v>1.5900000000000001E-7</v>
      </c>
      <c r="AH10" s="112">
        <v>5.1799999999999995E-7</v>
      </c>
      <c r="AI10" s="112">
        <v>2.6800000000000002E-6</v>
      </c>
      <c r="AJ10" s="112">
        <v>3.1300000000000001E-7</v>
      </c>
      <c r="AK10" s="112">
        <v>7.2399999999999997E-7</v>
      </c>
      <c r="AL10" s="112">
        <v>2.9100000000000001E-6</v>
      </c>
      <c r="AM10" s="219">
        <v>1.3799999999999999E-7</v>
      </c>
      <c r="AN10" s="110">
        <v>1.0000460435999998</v>
      </c>
      <c r="AO10" s="111">
        <v>0.82054300000000002</v>
      </c>
      <c r="AP10" s="95"/>
      <c r="AQ10" s="95"/>
      <c r="AR10" s="95"/>
      <c r="AS10" s="95"/>
      <c r="AT10" s="95"/>
      <c r="AU10" s="95"/>
      <c r="AV10" s="95"/>
      <c r="AW10" s="95"/>
      <c r="AX10" s="95"/>
      <c r="AY10" s="95"/>
      <c r="AZ10" s="95"/>
      <c r="BA10" s="95"/>
      <c r="BB10" s="95"/>
      <c r="BC10" s="95"/>
      <c r="BD10" s="95"/>
      <c r="BE10" s="95"/>
      <c r="BF10" s="95"/>
      <c r="BG10" s="95"/>
      <c r="BH10" s="95"/>
      <c r="BI10" s="95"/>
      <c r="BJ10" s="95"/>
      <c r="BK10" s="95"/>
      <c r="BL10" s="95"/>
      <c r="BM10" s="95"/>
      <c r="BN10" s="95"/>
      <c r="BO10" s="95"/>
      <c r="BP10" s="95"/>
      <c r="BQ10" s="95"/>
      <c r="BR10" s="95"/>
      <c r="BS10" s="95"/>
      <c r="BT10" s="95"/>
      <c r="BU10" s="95"/>
      <c r="BV10" s="95"/>
      <c r="BW10" s="95"/>
      <c r="BX10" s="95"/>
      <c r="BY10" s="95"/>
      <c r="BZ10" s="95"/>
      <c r="CA10" s="95"/>
      <c r="CB10" s="95"/>
      <c r="CC10" s="95"/>
      <c r="CD10" s="95"/>
      <c r="CE10" s="95"/>
      <c r="CF10" s="95"/>
      <c r="CG10" s="95"/>
      <c r="CH10" s="95"/>
      <c r="CI10" s="95"/>
      <c r="CJ10" s="95"/>
      <c r="CK10" s="95"/>
      <c r="CL10" s="95"/>
      <c r="CM10" s="95"/>
      <c r="CN10" s="95"/>
      <c r="CO10" s="95"/>
      <c r="CP10" s="95"/>
      <c r="CQ10" s="95"/>
      <c r="CR10" s="95"/>
      <c r="CS10" s="95"/>
      <c r="CT10" s="95"/>
      <c r="CU10" s="95"/>
      <c r="CV10" s="95"/>
      <c r="CW10" s="95"/>
      <c r="CX10" s="95"/>
      <c r="CY10" s="95"/>
      <c r="CZ10" s="95"/>
      <c r="DA10" s="95"/>
      <c r="DB10" s="95"/>
      <c r="DC10" s="95"/>
      <c r="DD10" s="95"/>
      <c r="DE10" s="95"/>
      <c r="DF10" s="95"/>
      <c r="DG10" s="95"/>
      <c r="DH10" s="95"/>
      <c r="DI10" s="95"/>
      <c r="DJ10" s="95"/>
      <c r="DK10" s="95"/>
      <c r="DL10" s="95"/>
      <c r="DM10" s="95"/>
      <c r="DN10" s="95"/>
      <c r="DO10" s="95"/>
      <c r="DP10" s="95"/>
      <c r="DQ10" s="95"/>
      <c r="DR10" s="95"/>
      <c r="DS10" s="95"/>
      <c r="DT10" s="95"/>
      <c r="DU10" s="95"/>
      <c r="DV10" s="95"/>
      <c r="DW10" s="95"/>
      <c r="DX10" s="95"/>
      <c r="DY10" s="95"/>
      <c r="DZ10" s="95"/>
      <c r="EA10" s="95"/>
      <c r="EB10" s="95"/>
      <c r="EC10" s="95"/>
      <c r="ED10" s="95"/>
      <c r="EE10" s="95"/>
      <c r="EF10" s="95"/>
      <c r="EG10" s="95"/>
      <c r="EH10" s="95"/>
      <c r="EI10" s="95"/>
      <c r="EJ10" s="95"/>
      <c r="EK10" s="95"/>
      <c r="EL10" s="95"/>
      <c r="EM10" s="95"/>
      <c r="EN10" s="95"/>
      <c r="EO10" s="95"/>
      <c r="EP10" s="95"/>
      <c r="EQ10" s="95"/>
      <c r="ER10" s="95"/>
      <c r="ES10" s="95"/>
      <c r="ET10" s="95"/>
      <c r="EU10" s="95"/>
      <c r="EV10" s="95"/>
      <c r="EW10" s="95"/>
      <c r="EX10" s="95"/>
      <c r="EY10" s="95"/>
      <c r="EZ10" s="95"/>
      <c r="FA10" s="95"/>
      <c r="FB10" s="95"/>
      <c r="FC10" s="95"/>
      <c r="FD10" s="95"/>
      <c r="FE10" s="95"/>
      <c r="FF10" s="95"/>
      <c r="FG10" s="95"/>
      <c r="FH10" s="95"/>
      <c r="FI10" s="95"/>
      <c r="FJ10" s="95"/>
      <c r="FK10" s="95"/>
      <c r="FL10" s="95"/>
      <c r="FM10" s="95"/>
      <c r="FN10" s="95"/>
      <c r="FO10" s="95"/>
      <c r="FP10" s="95"/>
      <c r="FQ10" s="95"/>
      <c r="FR10" s="95"/>
      <c r="FS10" s="95"/>
      <c r="FT10" s="95"/>
      <c r="FU10" s="95"/>
      <c r="FV10" s="95"/>
      <c r="FW10" s="95"/>
      <c r="FX10" s="95"/>
      <c r="FY10" s="95"/>
      <c r="FZ10" s="95"/>
      <c r="GA10" s="95"/>
      <c r="GB10" s="95"/>
      <c r="GC10" s="95"/>
      <c r="GD10" s="95"/>
      <c r="GE10" s="95"/>
      <c r="GF10" s="95"/>
      <c r="GG10" s="95"/>
      <c r="GH10" s="95"/>
      <c r="GI10" s="95"/>
      <c r="GJ10" s="95"/>
      <c r="GK10" s="95"/>
      <c r="GL10" s="95"/>
      <c r="GM10" s="95"/>
      <c r="GN10" s="95"/>
      <c r="GO10" s="95"/>
      <c r="GP10" s="95"/>
      <c r="GQ10" s="95"/>
      <c r="GR10" s="95"/>
      <c r="GS10" s="95"/>
      <c r="GT10" s="95"/>
      <c r="GU10" s="95"/>
      <c r="GV10" s="95"/>
      <c r="GW10" s="95"/>
      <c r="GX10" s="95"/>
      <c r="GY10" s="95"/>
      <c r="GZ10" s="95"/>
      <c r="HA10" s="95"/>
      <c r="HB10" s="95"/>
      <c r="HC10" s="95"/>
      <c r="HD10" s="95"/>
      <c r="HE10" s="95"/>
      <c r="HF10" s="95"/>
      <c r="HG10" s="95"/>
      <c r="HH10" s="95"/>
      <c r="HI10" s="95"/>
      <c r="HJ10" s="95"/>
      <c r="HK10" s="95"/>
      <c r="HL10" s="95"/>
      <c r="HM10" s="95"/>
      <c r="HN10" s="95"/>
      <c r="HO10" s="95"/>
      <c r="HP10" s="95"/>
      <c r="HQ10" s="95"/>
      <c r="HR10" s="95"/>
      <c r="HS10" s="95"/>
      <c r="HT10" s="95"/>
      <c r="HU10" s="95"/>
      <c r="HV10" s="95"/>
      <c r="HW10" s="95"/>
      <c r="HX10" s="95"/>
      <c r="HY10" s="95"/>
      <c r="HZ10" s="95"/>
      <c r="IA10" s="95"/>
      <c r="IB10" s="95"/>
      <c r="IC10" s="95"/>
      <c r="ID10" s="95"/>
      <c r="IE10" s="95"/>
      <c r="IF10" s="95"/>
      <c r="IG10" s="95"/>
      <c r="IH10" s="95"/>
      <c r="II10" s="95"/>
      <c r="IJ10" s="95"/>
      <c r="IK10" s="95"/>
      <c r="IL10" s="95"/>
      <c r="IM10" s="95"/>
      <c r="IN10" s="95"/>
      <c r="IO10" s="95"/>
      <c r="IP10" s="95"/>
      <c r="IQ10" s="95"/>
      <c r="IR10" s="95"/>
      <c r="IS10" s="95"/>
      <c r="IT10" s="95"/>
      <c r="IU10" s="95"/>
      <c r="IV10" s="95"/>
    </row>
    <row r="11" spans="1:256" ht="18.75" customHeight="1">
      <c r="A11" s="184" t="s">
        <v>4</v>
      </c>
      <c r="B11" s="185" t="s">
        <v>66</v>
      </c>
      <c r="C11" s="112">
        <v>3.4966889999999999E-3</v>
      </c>
      <c r="D11" s="112">
        <v>3.5245399999999998E-4</v>
      </c>
      <c r="E11" s="112">
        <v>1.8582570000000001E-3</v>
      </c>
      <c r="F11" s="112">
        <v>5.4138500000000002E-4</v>
      </c>
      <c r="G11" s="112">
        <v>1.0209146410000001</v>
      </c>
      <c r="H11" s="112">
        <v>1.775198E-3</v>
      </c>
      <c r="I11" s="112">
        <v>1.8800300000000001E-4</v>
      </c>
      <c r="J11" s="112">
        <v>5.80881E-4</v>
      </c>
      <c r="K11" s="112">
        <v>3.1863360000000001E-3</v>
      </c>
      <c r="L11" s="112">
        <v>2.17364E-4</v>
      </c>
      <c r="M11" s="112">
        <v>4.6106899999999999E-4</v>
      </c>
      <c r="N11" s="112">
        <v>5.15286E-4</v>
      </c>
      <c r="O11" s="112">
        <v>3.19833E-4</v>
      </c>
      <c r="P11" s="112">
        <v>2.3990700000000001E-4</v>
      </c>
      <c r="Q11" s="112">
        <v>7.4834100000000002E-4</v>
      </c>
      <c r="R11" s="112">
        <v>4.52552E-4</v>
      </c>
      <c r="S11" s="112">
        <v>2.5740399999999998E-4</v>
      </c>
      <c r="T11" s="112">
        <v>4.60846E-4</v>
      </c>
      <c r="U11" s="112">
        <v>2.0702399999999999E-4</v>
      </c>
      <c r="V11" s="112">
        <v>4.2387930000000002E-3</v>
      </c>
      <c r="W11" s="112">
        <v>2.9159939999999999E-3</v>
      </c>
      <c r="X11" s="112">
        <v>2.4377000000000001E-4</v>
      </c>
      <c r="Y11" s="112">
        <v>6.6770600000000001E-4</v>
      </c>
      <c r="Z11" s="112">
        <v>7.0743399999999995E-4</v>
      </c>
      <c r="AA11" s="112">
        <v>8.5162300000000003E-4</v>
      </c>
      <c r="AB11" s="112">
        <v>7.9721800000000004E-4</v>
      </c>
      <c r="AC11" s="112">
        <v>1.4272300000000001E-4</v>
      </c>
      <c r="AD11" s="112">
        <v>9.6757799999999997E-4</v>
      </c>
      <c r="AE11" s="112">
        <v>9.77344E-4</v>
      </c>
      <c r="AF11" s="112">
        <v>4.4950900000000001E-4</v>
      </c>
      <c r="AG11" s="112">
        <v>1.106185E-3</v>
      </c>
      <c r="AH11" s="112">
        <v>7.2424399999999997E-4</v>
      </c>
      <c r="AI11" s="112">
        <v>1.9095189999999999E-3</v>
      </c>
      <c r="AJ11" s="112">
        <v>5.5911299999999997E-4</v>
      </c>
      <c r="AK11" s="112">
        <v>7.57133E-4</v>
      </c>
      <c r="AL11" s="112">
        <v>3.3540678999999997E-2</v>
      </c>
      <c r="AM11" s="219">
        <v>2.46405E-4</v>
      </c>
      <c r="AN11" s="110">
        <v>1.0885764400000004</v>
      </c>
      <c r="AO11" s="111">
        <v>0.89318200000000003</v>
      </c>
      <c r="AP11" s="95"/>
      <c r="AQ11" s="95"/>
      <c r="AR11" s="95"/>
      <c r="AS11" s="95"/>
      <c r="AT11" s="95"/>
      <c r="AU11" s="95"/>
      <c r="AV11" s="95"/>
      <c r="AW11" s="95"/>
      <c r="AX11" s="95"/>
      <c r="AY11" s="95"/>
      <c r="AZ11" s="95"/>
      <c r="BA11" s="95"/>
      <c r="BB11" s="95"/>
      <c r="BC11" s="95"/>
      <c r="BD11" s="95"/>
      <c r="BE11" s="95"/>
      <c r="BF11" s="95"/>
      <c r="BG11" s="95"/>
      <c r="BH11" s="95"/>
      <c r="BI11" s="95"/>
      <c r="BJ11" s="95"/>
      <c r="BK11" s="95"/>
      <c r="BL11" s="95"/>
      <c r="BM11" s="95"/>
      <c r="BN11" s="95"/>
      <c r="BO11" s="95"/>
      <c r="BP11" s="95"/>
      <c r="BQ11" s="95"/>
      <c r="BR11" s="95"/>
      <c r="BS11" s="95"/>
      <c r="BT11" s="95"/>
      <c r="BU11" s="95"/>
      <c r="BV11" s="95"/>
      <c r="BW11" s="95"/>
      <c r="BX11" s="95"/>
      <c r="BY11" s="95"/>
      <c r="BZ11" s="95"/>
      <c r="CA11" s="95"/>
      <c r="CB11" s="95"/>
      <c r="CC11" s="95"/>
      <c r="CD11" s="95"/>
      <c r="CE11" s="95"/>
      <c r="CF11" s="95"/>
      <c r="CG11" s="95"/>
      <c r="CH11" s="95"/>
      <c r="CI11" s="95"/>
      <c r="CJ11" s="95"/>
      <c r="CK11" s="95"/>
      <c r="CL11" s="95"/>
      <c r="CM11" s="95"/>
      <c r="CN11" s="95"/>
      <c r="CO11" s="95"/>
      <c r="CP11" s="95"/>
      <c r="CQ11" s="95"/>
      <c r="CR11" s="95"/>
      <c r="CS11" s="95"/>
      <c r="CT11" s="95"/>
      <c r="CU11" s="95"/>
      <c r="CV11" s="95"/>
      <c r="CW11" s="95"/>
      <c r="CX11" s="95"/>
      <c r="CY11" s="95"/>
      <c r="CZ11" s="95"/>
      <c r="DA11" s="95"/>
      <c r="DB11" s="95"/>
      <c r="DC11" s="95"/>
      <c r="DD11" s="95"/>
      <c r="DE11" s="95"/>
      <c r="DF11" s="95"/>
      <c r="DG11" s="95"/>
      <c r="DH11" s="95"/>
      <c r="DI11" s="95"/>
      <c r="DJ11" s="95"/>
      <c r="DK11" s="95"/>
      <c r="DL11" s="95"/>
      <c r="DM11" s="95"/>
      <c r="DN11" s="95"/>
      <c r="DO11" s="95"/>
      <c r="DP11" s="95"/>
      <c r="DQ11" s="95"/>
      <c r="DR11" s="95"/>
      <c r="DS11" s="95"/>
      <c r="DT11" s="95"/>
      <c r="DU11" s="95"/>
      <c r="DV11" s="95"/>
      <c r="DW11" s="95"/>
      <c r="DX11" s="95"/>
      <c r="DY11" s="95"/>
      <c r="DZ11" s="95"/>
      <c r="EA11" s="95"/>
      <c r="EB11" s="95"/>
      <c r="EC11" s="95"/>
      <c r="ED11" s="95"/>
      <c r="EE11" s="95"/>
      <c r="EF11" s="95"/>
      <c r="EG11" s="95"/>
      <c r="EH11" s="95"/>
      <c r="EI11" s="95"/>
      <c r="EJ11" s="95"/>
      <c r="EK11" s="95"/>
      <c r="EL11" s="95"/>
      <c r="EM11" s="95"/>
      <c r="EN11" s="95"/>
      <c r="EO11" s="95"/>
      <c r="EP11" s="95"/>
      <c r="EQ11" s="95"/>
      <c r="ER11" s="95"/>
      <c r="ES11" s="95"/>
      <c r="ET11" s="95"/>
      <c r="EU11" s="95"/>
      <c r="EV11" s="95"/>
      <c r="EW11" s="95"/>
      <c r="EX11" s="95"/>
      <c r="EY11" s="95"/>
      <c r="EZ11" s="95"/>
      <c r="FA11" s="95"/>
      <c r="FB11" s="95"/>
      <c r="FC11" s="95"/>
      <c r="FD11" s="95"/>
      <c r="FE11" s="95"/>
      <c r="FF11" s="95"/>
      <c r="FG11" s="95"/>
      <c r="FH11" s="95"/>
      <c r="FI11" s="95"/>
      <c r="FJ11" s="95"/>
      <c r="FK11" s="95"/>
      <c r="FL11" s="95"/>
      <c r="FM11" s="95"/>
      <c r="FN11" s="95"/>
      <c r="FO11" s="95"/>
      <c r="FP11" s="95"/>
      <c r="FQ11" s="95"/>
      <c r="FR11" s="95"/>
      <c r="FS11" s="95"/>
      <c r="FT11" s="95"/>
      <c r="FU11" s="95"/>
      <c r="FV11" s="95"/>
      <c r="FW11" s="95"/>
      <c r="FX11" s="95"/>
      <c r="FY11" s="95"/>
      <c r="FZ11" s="95"/>
      <c r="GA11" s="95"/>
      <c r="GB11" s="95"/>
      <c r="GC11" s="95"/>
      <c r="GD11" s="95"/>
      <c r="GE11" s="95"/>
      <c r="GF11" s="95"/>
      <c r="GG11" s="95"/>
      <c r="GH11" s="95"/>
      <c r="GI11" s="95"/>
      <c r="GJ11" s="95"/>
      <c r="GK11" s="95"/>
      <c r="GL11" s="95"/>
      <c r="GM11" s="95"/>
      <c r="GN11" s="95"/>
      <c r="GO11" s="95"/>
      <c r="GP11" s="95"/>
      <c r="GQ11" s="95"/>
      <c r="GR11" s="95"/>
      <c r="GS11" s="95"/>
      <c r="GT11" s="95"/>
      <c r="GU11" s="95"/>
      <c r="GV11" s="95"/>
      <c r="GW11" s="95"/>
      <c r="GX11" s="95"/>
      <c r="GY11" s="95"/>
      <c r="GZ11" s="95"/>
      <c r="HA11" s="95"/>
      <c r="HB11" s="95"/>
      <c r="HC11" s="95"/>
      <c r="HD11" s="95"/>
      <c r="HE11" s="95"/>
      <c r="HF11" s="95"/>
      <c r="HG11" s="95"/>
      <c r="HH11" s="95"/>
      <c r="HI11" s="95"/>
      <c r="HJ11" s="95"/>
      <c r="HK11" s="95"/>
      <c r="HL11" s="95"/>
      <c r="HM11" s="95"/>
      <c r="HN11" s="95"/>
      <c r="HO11" s="95"/>
      <c r="HP11" s="95"/>
      <c r="HQ11" s="95"/>
      <c r="HR11" s="95"/>
      <c r="HS11" s="95"/>
      <c r="HT11" s="95"/>
      <c r="HU11" s="95"/>
      <c r="HV11" s="95"/>
      <c r="HW11" s="95"/>
      <c r="HX11" s="95"/>
      <c r="HY11" s="95"/>
      <c r="HZ11" s="95"/>
      <c r="IA11" s="95"/>
      <c r="IB11" s="95"/>
      <c r="IC11" s="95"/>
      <c r="ID11" s="95"/>
      <c r="IE11" s="95"/>
      <c r="IF11" s="95"/>
      <c r="IG11" s="95"/>
      <c r="IH11" s="95"/>
      <c r="II11" s="95"/>
      <c r="IJ11" s="95"/>
      <c r="IK11" s="95"/>
      <c r="IL11" s="95"/>
      <c r="IM11" s="95"/>
      <c r="IN11" s="95"/>
      <c r="IO11" s="95"/>
      <c r="IP11" s="95"/>
      <c r="IQ11" s="95"/>
      <c r="IR11" s="95"/>
      <c r="IS11" s="95"/>
      <c r="IT11" s="95"/>
      <c r="IU11" s="95"/>
      <c r="IV11" s="95"/>
    </row>
    <row r="12" spans="1:256" ht="18.75" customHeight="1">
      <c r="A12" s="184" t="s">
        <v>5</v>
      </c>
      <c r="B12" s="185" t="s">
        <v>22</v>
      </c>
      <c r="C12" s="112">
        <v>2.305306E-3</v>
      </c>
      <c r="D12" s="112">
        <v>9.5699999999999995E-5</v>
      </c>
      <c r="E12" s="112">
        <v>6.55621E-4</v>
      </c>
      <c r="F12" s="112">
        <v>5.969645E-3</v>
      </c>
      <c r="G12" s="112">
        <v>1.5102399999999999E-3</v>
      </c>
      <c r="H12" s="112">
        <v>1.011023285</v>
      </c>
      <c r="I12" s="112">
        <v>1.6335329999999999E-3</v>
      </c>
      <c r="J12" s="112">
        <v>6.6809149999999999E-3</v>
      </c>
      <c r="K12" s="112">
        <v>2.1022660000000002E-3</v>
      </c>
      <c r="L12" s="112">
        <v>2.3899500000000001E-4</v>
      </c>
      <c r="M12" s="112">
        <v>5.3111300000000005E-4</v>
      </c>
      <c r="N12" s="112">
        <v>3.20556E-4</v>
      </c>
      <c r="O12" s="112">
        <v>1.7858699999999999E-4</v>
      </c>
      <c r="P12" s="112">
        <v>2.3313000000000001E-4</v>
      </c>
      <c r="Q12" s="112">
        <v>9.5465399999999998E-4</v>
      </c>
      <c r="R12" s="112">
        <v>5.4051200000000005E-4</v>
      </c>
      <c r="S12" s="112">
        <v>2.8270200000000002E-4</v>
      </c>
      <c r="T12" s="112">
        <v>3.9042500000000002E-4</v>
      </c>
      <c r="U12" s="112">
        <v>7.5664799999999996E-4</v>
      </c>
      <c r="V12" s="112">
        <v>1.42143E-3</v>
      </c>
      <c r="W12" s="112">
        <v>2.2878699999999999E-4</v>
      </c>
      <c r="X12" s="112">
        <v>1.271E-4</v>
      </c>
      <c r="Y12" s="112">
        <v>5.3566799999999999E-4</v>
      </c>
      <c r="Z12" s="112">
        <v>6.9502799999999999E-4</v>
      </c>
      <c r="AA12" s="112">
        <v>3.0700000000000001E-5</v>
      </c>
      <c r="AB12" s="112">
        <v>4.3099999999999997E-5</v>
      </c>
      <c r="AC12" s="112">
        <v>1.1199999999999999E-5</v>
      </c>
      <c r="AD12" s="112">
        <v>8.7100000000000003E-5</v>
      </c>
      <c r="AE12" s="112">
        <v>9.1000000000000003E-5</v>
      </c>
      <c r="AF12" s="112">
        <v>8.92E-5</v>
      </c>
      <c r="AG12" s="112">
        <v>4.8386700000000002E-4</v>
      </c>
      <c r="AH12" s="112">
        <v>6.8177899999999998E-3</v>
      </c>
      <c r="AI12" s="112">
        <v>1.3576899999999999E-4</v>
      </c>
      <c r="AJ12" s="112">
        <v>2.33114E-4</v>
      </c>
      <c r="AK12" s="112">
        <v>4.4147899999999999E-4</v>
      </c>
      <c r="AL12" s="112">
        <v>5.1596599999999997E-4</v>
      </c>
      <c r="AM12" s="219">
        <v>2.1669199999999999E-4</v>
      </c>
      <c r="AN12" s="110">
        <v>1.0486088229999999</v>
      </c>
      <c r="AO12" s="111">
        <v>0.86038899999999996</v>
      </c>
      <c r="AP12" s="95"/>
      <c r="AQ12" s="95"/>
      <c r="AR12" s="95"/>
      <c r="AS12" s="95"/>
      <c r="AT12" s="95"/>
      <c r="AU12" s="95"/>
      <c r="AV12" s="95"/>
      <c r="AW12" s="95"/>
      <c r="AX12" s="95"/>
      <c r="AY12" s="95"/>
      <c r="AZ12" s="95"/>
      <c r="BA12" s="95"/>
      <c r="BB12" s="95"/>
      <c r="BC12" s="95"/>
      <c r="BD12" s="95"/>
      <c r="BE12" s="95"/>
      <c r="BF12" s="95"/>
      <c r="BG12" s="95"/>
      <c r="BH12" s="95"/>
      <c r="BI12" s="95"/>
      <c r="BJ12" s="95"/>
      <c r="BK12" s="95"/>
      <c r="BL12" s="95"/>
      <c r="BM12" s="95"/>
      <c r="BN12" s="95"/>
      <c r="BO12" s="95"/>
      <c r="BP12" s="95"/>
      <c r="BQ12" s="95"/>
      <c r="BR12" s="95"/>
      <c r="BS12" s="95"/>
      <c r="BT12" s="95"/>
      <c r="BU12" s="95"/>
      <c r="BV12" s="95"/>
      <c r="BW12" s="95"/>
      <c r="BX12" s="95"/>
      <c r="BY12" s="95"/>
      <c r="BZ12" s="95"/>
      <c r="CA12" s="95"/>
      <c r="CB12" s="95"/>
      <c r="CC12" s="95"/>
      <c r="CD12" s="95"/>
      <c r="CE12" s="95"/>
      <c r="CF12" s="95"/>
      <c r="CG12" s="95"/>
      <c r="CH12" s="95"/>
      <c r="CI12" s="95"/>
      <c r="CJ12" s="95"/>
      <c r="CK12" s="95"/>
      <c r="CL12" s="95"/>
      <c r="CM12" s="95"/>
      <c r="CN12" s="95"/>
      <c r="CO12" s="95"/>
      <c r="CP12" s="95"/>
      <c r="CQ12" s="95"/>
      <c r="CR12" s="95"/>
      <c r="CS12" s="95"/>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c r="DY12" s="95"/>
      <c r="DZ12" s="95"/>
      <c r="EA12" s="95"/>
      <c r="EB12" s="95"/>
      <c r="EC12" s="95"/>
      <c r="ED12" s="95"/>
      <c r="EE12" s="95"/>
      <c r="EF12" s="95"/>
      <c r="EG12" s="95"/>
      <c r="EH12" s="95"/>
      <c r="EI12" s="95"/>
      <c r="EJ12" s="95"/>
      <c r="EK12" s="95"/>
      <c r="EL12" s="95"/>
      <c r="EM12" s="95"/>
      <c r="EN12" s="95"/>
      <c r="EO12" s="95"/>
      <c r="EP12" s="95"/>
      <c r="EQ12" s="95"/>
      <c r="ER12" s="95"/>
      <c r="ES12" s="95"/>
      <c r="ET12" s="95"/>
      <c r="EU12" s="95"/>
      <c r="EV12" s="95"/>
      <c r="EW12" s="95"/>
      <c r="EX12" s="95"/>
      <c r="EY12" s="95"/>
      <c r="EZ12" s="95"/>
      <c r="FA12" s="95"/>
      <c r="FB12" s="95"/>
      <c r="FC12" s="95"/>
      <c r="FD12" s="95"/>
      <c r="FE12" s="95"/>
      <c r="FF12" s="95"/>
      <c r="FG12" s="95"/>
      <c r="FH12" s="95"/>
      <c r="FI12" s="95"/>
      <c r="FJ12" s="95"/>
      <c r="FK12" s="95"/>
      <c r="FL12" s="95"/>
      <c r="FM12" s="95"/>
      <c r="FN12" s="95"/>
      <c r="FO12" s="95"/>
      <c r="FP12" s="95"/>
      <c r="FQ12" s="95"/>
      <c r="FR12" s="95"/>
      <c r="FS12" s="95"/>
      <c r="FT12" s="95"/>
      <c r="FU12" s="95"/>
      <c r="FV12" s="95"/>
      <c r="FW12" s="95"/>
      <c r="FX12" s="95"/>
      <c r="FY12" s="95"/>
      <c r="FZ12" s="95"/>
      <c r="GA12" s="95"/>
      <c r="GB12" s="95"/>
      <c r="GC12" s="95"/>
      <c r="GD12" s="95"/>
      <c r="GE12" s="95"/>
      <c r="GF12" s="95"/>
      <c r="GG12" s="95"/>
      <c r="GH12" s="95"/>
      <c r="GI12" s="95"/>
      <c r="GJ12" s="95"/>
      <c r="GK12" s="95"/>
      <c r="GL12" s="95"/>
      <c r="GM12" s="95"/>
      <c r="GN12" s="95"/>
      <c r="GO12" s="95"/>
      <c r="GP12" s="95"/>
      <c r="GQ12" s="95"/>
      <c r="GR12" s="95"/>
      <c r="GS12" s="95"/>
      <c r="GT12" s="95"/>
      <c r="GU12" s="95"/>
      <c r="GV12" s="95"/>
      <c r="GW12" s="95"/>
      <c r="GX12" s="95"/>
      <c r="GY12" s="95"/>
      <c r="GZ12" s="95"/>
      <c r="HA12" s="95"/>
      <c r="HB12" s="95"/>
      <c r="HC12" s="95"/>
      <c r="HD12" s="95"/>
      <c r="HE12" s="95"/>
      <c r="HF12" s="95"/>
      <c r="HG12" s="95"/>
      <c r="HH12" s="95"/>
      <c r="HI12" s="95"/>
      <c r="HJ12" s="95"/>
      <c r="HK12" s="95"/>
      <c r="HL12" s="95"/>
      <c r="HM12" s="95"/>
      <c r="HN12" s="95"/>
      <c r="HO12" s="95"/>
      <c r="HP12" s="95"/>
      <c r="HQ12" s="95"/>
      <c r="HR12" s="95"/>
      <c r="HS12" s="95"/>
      <c r="HT12" s="95"/>
      <c r="HU12" s="95"/>
      <c r="HV12" s="95"/>
      <c r="HW12" s="95"/>
      <c r="HX12" s="95"/>
      <c r="HY12" s="95"/>
      <c r="HZ12" s="95"/>
      <c r="IA12" s="95"/>
      <c r="IB12" s="95"/>
      <c r="IC12" s="95"/>
      <c r="ID12" s="95"/>
      <c r="IE12" s="95"/>
      <c r="IF12" s="95"/>
      <c r="IG12" s="95"/>
      <c r="IH12" s="95"/>
      <c r="II12" s="95"/>
      <c r="IJ12" s="95"/>
      <c r="IK12" s="95"/>
      <c r="IL12" s="95"/>
      <c r="IM12" s="95"/>
      <c r="IN12" s="95"/>
      <c r="IO12" s="95"/>
      <c r="IP12" s="95"/>
      <c r="IQ12" s="95"/>
      <c r="IR12" s="95"/>
      <c r="IS12" s="95"/>
      <c r="IT12" s="95"/>
      <c r="IU12" s="95"/>
      <c r="IV12" s="95"/>
    </row>
    <row r="13" spans="1:256" ht="18.75" customHeight="1">
      <c r="A13" s="184" t="s">
        <v>6</v>
      </c>
      <c r="B13" s="185" t="s">
        <v>23</v>
      </c>
      <c r="C13" s="112">
        <v>7.9142199999999996E-4</v>
      </c>
      <c r="D13" s="112">
        <v>1.683438E-3</v>
      </c>
      <c r="E13" s="112">
        <v>3.35144E-4</v>
      </c>
      <c r="F13" s="112">
        <v>2.8993399999999999E-4</v>
      </c>
      <c r="G13" s="112">
        <v>2.5754899999999998E-4</v>
      </c>
      <c r="H13" s="112">
        <v>3.8640199999999999E-4</v>
      </c>
      <c r="I13" s="112">
        <v>1.0101797050000001</v>
      </c>
      <c r="J13" s="112">
        <v>1.4409000000000001E-4</v>
      </c>
      <c r="K13" s="112">
        <v>1.092722E-3</v>
      </c>
      <c r="L13" s="112">
        <v>8.8413900000000004E-4</v>
      </c>
      <c r="M13" s="112">
        <v>4.0749699999999999E-4</v>
      </c>
      <c r="N13" s="112">
        <v>2.8876500000000002E-4</v>
      </c>
      <c r="O13" s="112">
        <v>1.46002E-4</v>
      </c>
      <c r="P13" s="112">
        <v>1.52366E-4</v>
      </c>
      <c r="Q13" s="112">
        <v>1.6350199999999999E-4</v>
      </c>
      <c r="R13" s="112">
        <v>1.3515000000000001E-4</v>
      </c>
      <c r="S13" s="112">
        <v>1.01582E-4</v>
      </c>
      <c r="T13" s="112">
        <v>1.32368E-4</v>
      </c>
      <c r="U13" s="112">
        <v>1.4838199999999999E-4</v>
      </c>
      <c r="V13" s="112">
        <v>4.5601499999999999E-4</v>
      </c>
      <c r="W13" s="112">
        <v>8.1279599999999996E-4</v>
      </c>
      <c r="X13" s="112">
        <v>5.5519200000000003E-4</v>
      </c>
      <c r="Y13" s="112">
        <v>7.6014500000000005E-4</v>
      </c>
      <c r="Z13" s="112">
        <v>8.1611100000000001E-4</v>
      </c>
      <c r="AA13" s="112">
        <v>3.0142999999999999E-4</v>
      </c>
      <c r="AB13" s="112">
        <v>1.9644500000000001E-4</v>
      </c>
      <c r="AC13" s="112">
        <v>4.71E-5</v>
      </c>
      <c r="AD13" s="112">
        <v>5.3085789999999999E-3</v>
      </c>
      <c r="AE13" s="112">
        <v>1.8073699999999999E-4</v>
      </c>
      <c r="AF13" s="112">
        <v>4.9593399999999996E-4</v>
      </c>
      <c r="AG13" s="112">
        <v>2.9636899999999999E-4</v>
      </c>
      <c r="AH13" s="112">
        <v>1.90865E-4</v>
      </c>
      <c r="AI13" s="112">
        <v>3.1620200000000002E-4</v>
      </c>
      <c r="AJ13" s="112">
        <v>1.83897E-4</v>
      </c>
      <c r="AK13" s="112">
        <v>4.0907399999999999E-4</v>
      </c>
      <c r="AL13" s="112">
        <v>2.8013700000000002E-4</v>
      </c>
      <c r="AM13" s="219">
        <v>7.0474199999999996E-4</v>
      </c>
      <c r="AN13" s="110">
        <v>1.0300319290000002</v>
      </c>
      <c r="AO13" s="111">
        <v>0.84514599999999995</v>
      </c>
      <c r="AP13" s="95"/>
      <c r="AQ13" s="95"/>
      <c r="AR13" s="95"/>
      <c r="AS13" s="95"/>
      <c r="AT13" s="95"/>
      <c r="AU13" s="95"/>
      <c r="AV13" s="95"/>
      <c r="AW13" s="95"/>
      <c r="AX13" s="95"/>
      <c r="AY13" s="95"/>
      <c r="AZ13" s="95"/>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c r="BZ13" s="95"/>
      <c r="CA13" s="95"/>
      <c r="CB13" s="95"/>
      <c r="CC13" s="95"/>
      <c r="CD13" s="95"/>
      <c r="CE13" s="95"/>
      <c r="CF13" s="95"/>
      <c r="CG13" s="95"/>
      <c r="CH13" s="95"/>
      <c r="CI13" s="95"/>
      <c r="CJ13" s="95"/>
      <c r="CK13" s="95"/>
      <c r="CL13" s="95"/>
      <c r="CM13" s="95"/>
      <c r="CN13" s="95"/>
      <c r="CO13" s="95"/>
      <c r="CP13" s="95"/>
      <c r="CQ13" s="95"/>
      <c r="CR13" s="95"/>
      <c r="CS13" s="95"/>
      <c r="CT13" s="95"/>
      <c r="CU13" s="95"/>
      <c r="CV13" s="95"/>
      <c r="CW13" s="95"/>
      <c r="CX13" s="95"/>
      <c r="CY13" s="95"/>
      <c r="CZ13" s="95"/>
      <c r="DA13" s="95"/>
      <c r="DB13" s="95"/>
      <c r="DC13" s="95"/>
      <c r="DD13" s="95"/>
      <c r="DE13" s="95"/>
      <c r="DF13" s="95"/>
      <c r="DG13" s="95"/>
      <c r="DH13" s="95"/>
      <c r="DI13" s="95"/>
      <c r="DJ13" s="95"/>
      <c r="DK13" s="95"/>
      <c r="DL13" s="95"/>
      <c r="DM13" s="95"/>
      <c r="DN13" s="95"/>
      <c r="DO13" s="95"/>
      <c r="DP13" s="95"/>
      <c r="DQ13" s="95"/>
      <c r="DR13" s="95"/>
      <c r="DS13" s="95"/>
      <c r="DT13" s="95"/>
      <c r="DU13" s="95"/>
      <c r="DV13" s="95"/>
      <c r="DW13" s="95"/>
      <c r="DX13" s="95"/>
      <c r="DY13" s="95"/>
      <c r="DZ13" s="95"/>
      <c r="EA13" s="95"/>
      <c r="EB13" s="95"/>
      <c r="EC13" s="95"/>
      <c r="ED13" s="95"/>
      <c r="EE13" s="95"/>
      <c r="EF13" s="95"/>
      <c r="EG13" s="95"/>
      <c r="EH13" s="95"/>
      <c r="EI13" s="95"/>
      <c r="EJ13" s="95"/>
      <c r="EK13" s="95"/>
      <c r="EL13" s="95"/>
      <c r="EM13" s="95"/>
      <c r="EN13" s="95"/>
      <c r="EO13" s="95"/>
      <c r="EP13" s="95"/>
      <c r="EQ13" s="95"/>
      <c r="ER13" s="95"/>
      <c r="ES13" s="95"/>
      <c r="ET13" s="95"/>
      <c r="EU13" s="95"/>
      <c r="EV13" s="95"/>
      <c r="EW13" s="95"/>
      <c r="EX13" s="95"/>
      <c r="EY13" s="95"/>
      <c r="EZ13" s="95"/>
      <c r="FA13" s="95"/>
      <c r="FB13" s="95"/>
      <c r="FC13" s="95"/>
      <c r="FD13" s="95"/>
      <c r="FE13" s="95"/>
      <c r="FF13" s="95"/>
      <c r="FG13" s="95"/>
      <c r="FH13" s="95"/>
      <c r="FI13" s="95"/>
      <c r="FJ13" s="95"/>
      <c r="FK13" s="95"/>
      <c r="FL13" s="95"/>
      <c r="FM13" s="95"/>
      <c r="FN13" s="95"/>
      <c r="FO13" s="95"/>
      <c r="FP13" s="95"/>
      <c r="FQ13" s="95"/>
      <c r="FR13" s="95"/>
      <c r="FS13" s="95"/>
      <c r="FT13" s="95"/>
      <c r="FU13" s="95"/>
      <c r="FV13" s="95"/>
      <c r="FW13" s="95"/>
      <c r="FX13" s="95"/>
      <c r="FY13" s="95"/>
      <c r="FZ13" s="95"/>
      <c r="GA13" s="95"/>
      <c r="GB13" s="95"/>
      <c r="GC13" s="95"/>
      <c r="GD13" s="95"/>
      <c r="GE13" s="95"/>
      <c r="GF13" s="95"/>
      <c r="GG13" s="95"/>
      <c r="GH13" s="95"/>
      <c r="GI13" s="95"/>
      <c r="GJ13" s="95"/>
      <c r="GK13" s="95"/>
      <c r="GL13" s="95"/>
      <c r="GM13" s="95"/>
      <c r="GN13" s="95"/>
      <c r="GO13" s="95"/>
      <c r="GP13" s="95"/>
      <c r="GQ13" s="95"/>
      <c r="GR13" s="95"/>
      <c r="GS13" s="95"/>
      <c r="GT13" s="95"/>
      <c r="GU13" s="95"/>
      <c r="GV13" s="95"/>
      <c r="GW13" s="95"/>
      <c r="GX13" s="95"/>
      <c r="GY13" s="95"/>
      <c r="GZ13" s="95"/>
      <c r="HA13" s="95"/>
      <c r="HB13" s="95"/>
      <c r="HC13" s="95"/>
      <c r="HD13" s="95"/>
      <c r="HE13" s="95"/>
      <c r="HF13" s="95"/>
      <c r="HG13" s="95"/>
      <c r="HH13" s="95"/>
      <c r="HI13" s="95"/>
      <c r="HJ13" s="95"/>
      <c r="HK13" s="95"/>
      <c r="HL13" s="95"/>
      <c r="HM13" s="95"/>
      <c r="HN13" s="95"/>
      <c r="HO13" s="95"/>
      <c r="HP13" s="95"/>
      <c r="HQ13" s="95"/>
      <c r="HR13" s="95"/>
      <c r="HS13" s="95"/>
      <c r="HT13" s="95"/>
      <c r="HU13" s="95"/>
      <c r="HV13" s="95"/>
      <c r="HW13" s="95"/>
      <c r="HX13" s="95"/>
      <c r="HY13" s="95"/>
      <c r="HZ13" s="95"/>
      <c r="IA13" s="95"/>
      <c r="IB13" s="95"/>
      <c r="IC13" s="95"/>
      <c r="ID13" s="95"/>
      <c r="IE13" s="95"/>
      <c r="IF13" s="95"/>
      <c r="IG13" s="95"/>
      <c r="IH13" s="95"/>
      <c r="II13" s="95"/>
      <c r="IJ13" s="95"/>
      <c r="IK13" s="95"/>
      <c r="IL13" s="95"/>
      <c r="IM13" s="95"/>
      <c r="IN13" s="95"/>
      <c r="IO13" s="95"/>
      <c r="IP13" s="95"/>
      <c r="IQ13" s="95"/>
      <c r="IR13" s="95"/>
      <c r="IS13" s="95"/>
      <c r="IT13" s="95"/>
      <c r="IU13" s="95"/>
      <c r="IV13" s="95"/>
    </row>
    <row r="14" spans="1:256" ht="18.75" customHeight="1">
      <c r="A14" s="184" t="s">
        <v>7</v>
      </c>
      <c r="B14" s="185" t="s">
        <v>226</v>
      </c>
      <c r="C14" s="112">
        <v>9.1012099999999996E-4</v>
      </c>
      <c r="D14" s="112">
        <v>2.92737E-4</v>
      </c>
      <c r="E14" s="112">
        <v>1.959662E-3</v>
      </c>
      <c r="F14" s="112">
        <v>6.3340100000000002E-4</v>
      </c>
      <c r="G14" s="112">
        <v>1.4397780000000001E-3</v>
      </c>
      <c r="H14" s="112">
        <v>2.4407299999999999E-3</v>
      </c>
      <c r="I14" s="112">
        <v>1.3059500000000001E-4</v>
      </c>
      <c r="J14" s="112">
        <v>1.013053797</v>
      </c>
      <c r="K14" s="112">
        <v>9.04863E-4</v>
      </c>
      <c r="L14" s="112">
        <v>1.07019E-4</v>
      </c>
      <c r="M14" s="112">
        <v>9.7303699999999995E-4</v>
      </c>
      <c r="N14" s="112">
        <v>5.1066000000000002E-4</v>
      </c>
      <c r="O14" s="112">
        <v>1.099409E-3</v>
      </c>
      <c r="P14" s="112">
        <v>8.4941900000000002E-4</v>
      </c>
      <c r="Q14" s="112">
        <v>4.0888390000000004E-3</v>
      </c>
      <c r="R14" s="112">
        <v>1.21671E-3</v>
      </c>
      <c r="S14" s="112">
        <v>6.0766200000000002E-4</v>
      </c>
      <c r="T14" s="112">
        <v>1.6296730000000001E-3</v>
      </c>
      <c r="U14" s="112">
        <v>3.5493780000000002E-3</v>
      </c>
      <c r="V14" s="112">
        <v>2.9647660000000002E-3</v>
      </c>
      <c r="W14" s="112">
        <v>9.5851400000000005E-4</v>
      </c>
      <c r="X14" s="112">
        <v>1.74181E-4</v>
      </c>
      <c r="Y14" s="112">
        <v>3.3226419999999998E-3</v>
      </c>
      <c r="Z14" s="112">
        <v>1.455694E-3</v>
      </c>
      <c r="AA14" s="112">
        <v>5.01487E-4</v>
      </c>
      <c r="AB14" s="112">
        <v>3.4216900000000002E-4</v>
      </c>
      <c r="AC14" s="112">
        <v>9.2999999999999997E-5</v>
      </c>
      <c r="AD14" s="112">
        <v>5.6598E-4</v>
      </c>
      <c r="AE14" s="112">
        <v>3.71746E-4</v>
      </c>
      <c r="AF14" s="112">
        <v>2.85066E-4</v>
      </c>
      <c r="AG14" s="112">
        <v>4.6884900000000002E-4</v>
      </c>
      <c r="AH14" s="112">
        <v>2.7433500000000001E-4</v>
      </c>
      <c r="AI14" s="112">
        <v>6.0036900000000001E-4</v>
      </c>
      <c r="AJ14" s="112">
        <v>1.1350080000000001E-3</v>
      </c>
      <c r="AK14" s="112">
        <v>4.1003900000000001E-4</v>
      </c>
      <c r="AL14" s="112">
        <v>3.1914170000000002E-3</v>
      </c>
      <c r="AM14" s="219">
        <v>2.78917E-4</v>
      </c>
      <c r="AN14" s="110">
        <v>1.053791669</v>
      </c>
      <c r="AO14" s="111">
        <v>0.86464099999999999</v>
      </c>
      <c r="AP14" s="95"/>
      <c r="AQ14" s="95"/>
      <c r="AR14" s="95"/>
      <c r="AS14" s="95"/>
      <c r="AT14" s="95"/>
      <c r="AU14" s="95"/>
      <c r="AV14" s="95"/>
      <c r="AW14" s="95"/>
      <c r="AX14" s="95"/>
      <c r="AY14" s="9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c r="BZ14" s="95"/>
      <c r="CA14" s="95"/>
      <c r="CB14" s="95"/>
      <c r="CC14" s="95"/>
      <c r="CD14" s="95"/>
      <c r="CE14" s="95"/>
      <c r="CF14" s="95"/>
      <c r="CG14" s="95"/>
      <c r="CH14" s="95"/>
      <c r="CI14" s="95"/>
      <c r="CJ14" s="95"/>
      <c r="CK14" s="95"/>
      <c r="CL14" s="95"/>
      <c r="CM14" s="95"/>
      <c r="CN14" s="95"/>
      <c r="CO14" s="95"/>
      <c r="CP14" s="95"/>
      <c r="CQ14" s="95"/>
      <c r="CR14" s="95"/>
      <c r="CS14" s="95"/>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95"/>
      <c r="EA14" s="95"/>
      <c r="EB14" s="95"/>
      <c r="EC14" s="95"/>
      <c r="ED14" s="95"/>
      <c r="EE14" s="95"/>
      <c r="EF14" s="95"/>
      <c r="EG14" s="95"/>
      <c r="EH14" s="95"/>
      <c r="EI14" s="95"/>
      <c r="EJ14" s="95"/>
      <c r="EK14" s="95"/>
      <c r="EL14" s="95"/>
      <c r="EM14" s="95"/>
      <c r="EN14" s="95"/>
      <c r="EO14" s="95"/>
      <c r="EP14" s="95"/>
      <c r="EQ14" s="95"/>
      <c r="ER14" s="95"/>
      <c r="ES14" s="95"/>
      <c r="ET14" s="95"/>
      <c r="EU14" s="95"/>
      <c r="EV14" s="95"/>
      <c r="EW14" s="95"/>
      <c r="EX14" s="95"/>
      <c r="EY14" s="95"/>
      <c r="EZ14" s="95"/>
      <c r="FA14" s="95"/>
      <c r="FB14" s="95"/>
      <c r="FC14" s="95"/>
      <c r="FD14" s="95"/>
      <c r="FE14" s="95"/>
      <c r="FF14" s="95"/>
      <c r="FG14" s="95"/>
      <c r="FH14" s="95"/>
      <c r="FI14" s="95"/>
      <c r="FJ14" s="95"/>
      <c r="FK14" s="95"/>
      <c r="FL14" s="95"/>
      <c r="FM14" s="95"/>
      <c r="FN14" s="95"/>
      <c r="FO14" s="95"/>
      <c r="FP14" s="95"/>
      <c r="FQ14" s="95"/>
      <c r="FR14" s="95"/>
      <c r="FS14" s="95"/>
      <c r="FT14" s="95"/>
      <c r="FU14" s="95"/>
      <c r="FV14" s="95"/>
      <c r="FW14" s="95"/>
      <c r="FX14" s="95"/>
      <c r="FY14" s="95"/>
      <c r="FZ14" s="95"/>
      <c r="GA14" s="95"/>
      <c r="GB14" s="95"/>
      <c r="GC14" s="95"/>
      <c r="GD14" s="95"/>
      <c r="GE14" s="95"/>
      <c r="GF14" s="95"/>
      <c r="GG14" s="95"/>
      <c r="GH14" s="95"/>
      <c r="GI14" s="95"/>
      <c r="GJ14" s="95"/>
      <c r="GK14" s="95"/>
      <c r="GL14" s="95"/>
      <c r="GM14" s="95"/>
      <c r="GN14" s="95"/>
      <c r="GO14" s="95"/>
      <c r="GP14" s="95"/>
      <c r="GQ14" s="95"/>
      <c r="GR14" s="95"/>
      <c r="GS14" s="95"/>
      <c r="GT14" s="95"/>
      <c r="GU14" s="95"/>
      <c r="GV14" s="95"/>
      <c r="GW14" s="95"/>
      <c r="GX14" s="95"/>
      <c r="GY14" s="95"/>
      <c r="GZ14" s="95"/>
      <c r="HA14" s="95"/>
      <c r="HB14" s="95"/>
      <c r="HC14" s="95"/>
      <c r="HD14" s="95"/>
      <c r="HE14" s="95"/>
      <c r="HF14" s="95"/>
      <c r="HG14" s="95"/>
      <c r="HH14" s="95"/>
      <c r="HI14" s="95"/>
      <c r="HJ14" s="95"/>
      <c r="HK14" s="95"/>
      <c r="HL14" s="95"/>
      <c r="HM14" s="95"/>
      <c r="HN14" s="95"/>
      <c r="HO14" s="95"/>
      <c r="HP14" s="95"/>
      <c r="HQ14" s="95"/>
      <c r="HR14" s="95"/>
      <c r="HS14" s="95"/>
      <c r="HT14" s="95"/>
      <c r="HU14" s="95"/>
      <c r="HV14" s="95"/>
      <c r="HW14" s="95"/>
      <c r="HX14" s="95"/>
      <c r="HY14" s="95"/>
      <c r="HZ14" s="95"/>
      <c r="IA14" s="95"/>
      <c r="IB14" s="95"/>
      <c r="IC14" s="95"/>
      <c r="ID14" s="95"/>
      <c r="IE14" s="95"/>
      <c r="IF14" s="95"/>
      <c r="IG14" s="95"/>
      <c r="IH14" s="95"/>
      <c r="II14" s="95"/>
      <c r="IJ14" s="95"/>
      <c r="IK14" s="95"/>
      <c r="IL14" s="95"/>
      <c r="IM14" s="95"/>
      <c r="IN14" s="95"/>
      <c r="IO14" s="95"/>
      <c r="IP14" s="95"/>
      <c r="IQ14" s="95"/>
      <c r="IR14" s="95"/>
      <c r="IS14" s="95"/>
      <c r="IT14" s="95"/>
      <c r="IU14" s="95"/>
      <c r="IV14" s="95"/>
    </row>
    <row r="15" spans="1:256" ht="18.75" customHeight="1">
      <c r="A15" s="184" t="s">
        <v>8</v>
      </c>
      <c r="B15" s="185" t="s">
        <v>24</v>
      </c>
      <c r="C15" s="112">
        <v>5.9325700000000003E-4</v>
      </c>
      <c r="D15" s="112">
        <v>6.2000000000000003E-5</v>
      </c>
      <c r="E15" s="112">
        <v>6.5377700000000003E-4</v>
      </c>
      <c r="F15" s="112">
        <v>8.0799999999999999E-5</v>
      </c>
      <c r="G15" s="112">
        <v>2.7275299999999998E-4</v>
      </c>
      <c r="H15" s="112">
        <v>2.0220889999999999E-3</v>
      </c>
      <c r="I15" s="112">
        <v>4.2804469999999997E-3</v>
      </c>
      <c r="J15" s="112">
        <v>5.0085899999999998E-4</v>
      </c>
      <c r="K15" s="112">
        <v>1.014546935</v>
      </c>
      <c r="L15" s="112">
        <v>1.3585120000000001E-3</v>
      </c>
      <c r="M15" s="112">
        <v>7.7166099999999998E-4</v>
      </c>
      <c r="N15" s="112">
        <v>9.25039E-4</v>
      </c>
      <c r="O15" s="112">
        <v>1.35906E-3</v>
      </c>
      <c r="P15" s="112">
        <v>4.5770199999999999E-4</v>
      </c>
      <c r="Q15" s="112">
        <v>1.093915E-3</v>
      </c>
      <c r="R15" s="112">
        <v>4.7277489999999998E-3</v>
      </c>
      <c r="S15" s="112">
        <v>5.7048600000000004E-4</v>
      </c>
      <c r="T15" s="112">
        <v>5.2227100000000004E-4</v>
      </c>
      <c r="U15" s="112">
        <v>4.5126600000000003E-4</v>
      </c>
      <c r="V15" s="112">
        <v>8.3140000000000004E-4</v>
      </c>
      <c r="W15" s="112">
        <v>7.6429719999999996E-3</v>
      </c>
      <c r="X15" s="112">
        <v>1.7673600000000001E-4</v>
      </c>
      <c r="Y15" s="112">
        <v>1.269577E-3</v>
      </c>
      <c r="Z15" s="112">
        <v>1.4118900000000001E-4</v>
      </c>
      <c r="AA15" s="112">
        <v>8.7000000000000001E-5</v>
      </c>
      <c r="AB15" s="112">
        <v>6.7899999999999997E-5</v>
      </c>
      <c r="AC15" s="112">
        <v>8.0400000000000003E-5</v>
      </c>
      <c r="AD15" s="112">
        <v>1.41679E-4</v>
      </c>
      <c r="AE15" s="112">
        <v>8.8700000000000001E-5</v>
      </c>
      <c r="AF15" s="112">
        <v>1.10111E-4</v>
      </c>
      <c r="AG15" s="112">
        <v>4.36208E-4</v>
      </c>
      <c r="AH15" s="112">
        <v>1.7309700000000001E-4</v>
      </c>
      <c r="AI15" s="112">
        <v>1.18923E-4</v>
      </c>
      <c r="AJ15" s="112">
        <v>3.2090299999999999E-4</v>
      </c>
      <c r="AK15" s="112">
        <v>2.5734500000000002E-4</v>
      </c>
      <c r="AL15" s="112">
        <v>9.1682899999999997E-4</v>
      </c>
      <c r="AM15" s="219">
        <v>5.8928500000000005E-4</v>
      </c>
      <c r="AN15" s="110">
        <v>1.0487008319999995</v>
      </c>
      <c r="AO15" s="111">
        <v>0.86046400000000001</v>
      </c>
      <c r="AP15" s="95"/>
      <c r="AQ15" s="95"/>
      <c r="AR15" s="95"/>
      <c r="AS15" s="95"/>
      <c r="AT15" s="95"/>
      <c r="AU15" s="95"/>
      <c r="AV15" s="95"/>
      <c r="AW15" s="95"/>
      <c r="AX15" s="95"/>
      <c r="AY15" s="95"/>
      <c r="AZ15" s="95"/>
      <c r="BA15" s="95"/>
      <c r="BB15" s="95"/>
      <c r="BC15" s="95"/>
      <c r="BD15" s="95"/>
      <c r="BE15" s="95"/>
      <c r="BF15" s="95"/>
      <c r="BG15" s="95"/>
      <c r="BH15" s="95"/>
      <c r="BI15" s="95"/>
      <c r="BJ15" s="95"/>
      <c r="BK15" s="95"/>
      <c r="BL15" s="95"/>
      <c r="BM15" s="95"/>
      <c r="BN15" s="95"/>
      <c r="BO15" s="95"/>
      <c r="BP15" s="95"/>
      <c r="BQ15" s="95"/>
      <c r="BR15" s="95"/>
      <c r="BS15" s="95"/>
      <c r="BT15" s="95"/>
      <c r="BU15" s="95"/>
      <c r="BV15" s="95"/>
      <c r="BW15" s="95"/>
      <c r="BX15" s="95"/>
      <c r="BY15" s="95"/>
      <c r="BZ15" s="95"/>
      <c r="CA15" s="95"/>
      <c r="CB15" s="95"/>
      <c r="CC15" s="95"/>
      <c r="CD15" s="95"/>
      <c r="CE15" s="95"/>
      <c r="CF15" s="95"/>
      <c r="CG15" s="95"/>
      <c r="CH15" s="95"/>
      <c r="CI15" s="95"/>
      <c r="CJ15" s="95"/>
      <c r="CK15" s="95"/>
      <c r="CL15" s="95"/>
      <c r="CM15" s="95"/>
      <c r="CN15" s="95"/>
      <c r="CO15" s="95"/>
      <c r="CP15" s="95"/>
      <c r="CQ15" s="95"/>
      <c r="CR15" s="95"/>
      <c r="CS15" s="95"/>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95"/>
      <c r="EA15" s="95"/>
      <c r="EB15" s="95"/>
      <c r="EC15" s="95"/>
      <c r="ED15" s="95"/>
      <c r="EE15" s="95"/>
      <c r="EF15" s="95"/>
      <c r="EG15" s="95"/>
      <c r="EH15" s="95"/>
      <c r="EI15" s="95"/>
      <c r="EJ15" s="95"/>
      <c r="EK15" s="95"/>
      <c r="EL15" s="95"/>
      <c r="EM15" s="95"/>
      <c r="EN15" s="95"/>
      <c r="EO15" s="95"/>
      <c r="EP15" s="95"/>
      <c r="EQ15" s="95"/>
      <c r="ER15" s="95"/>
      <c r="ES15" s="95"/>
      <c r="ET15" s="95"/>
      <c r="EU15" s="95"/>
      <c r="EV15" s="95"/>
      <c r="EW15" s="95"/>
      <c r="EX15" s="95"/>
      <c r="EY15" s="95"/>
      <c r="EZ15" s="95"/>
      <c r="FA15" s="95"/>
      <c r="FB15" s="95"/>
      <c r="FC15" s="95"/>
      <c r="FD15" s="95"/>
      <c r="FE15" s="95"/>
      <c r="FF15" s="95"/>
      <c r="FG15" s="95"/>
      <c r="FH15" s="95"/>
      <c r="FI15" s="95"/>
      <c r="FJ15" s="95"/>
      <c r="FK15" s="95"/>
      <c r="FL15" s="95"/>
      <c r="FM15" s="95"/>
      <c r="FN15" s="95"/>
      <c r="FO15" s="95"/>
      <c r="FP15" s="95"/>
      <c r="FQ15" s="95"/>
      <c r="FR15" s="95"/>
      <c r="FS15" s="95"/>
      <c r="FT15" s="95"/>
      <c r="FU15" s="95"/>
      <c r="FV15" s="95"/>
      <c r="FW15" s="95"/>
      <c r="FX15" s="95"/>
      <c r="FY15" s="95"/>
      <c r="FZ15" s="95"/>
      <c r="GA15" s="95"/>
      <c r="GB15" s="95"/>
      <c r="GC15" s="95"/>
      <c r="GD15" s="95"/>
      <c r="GE15" s="95"/>
      <c r="GF15" s="95"/>
      <c r="GG15" s="95"/>
      <c r="GH15" s="95"/>
      <c r="GI15" s="95"/>
      <c r="GJ15" s="95"/>
      <c r="GK15" s="95"/>
      <c r="GL15" s="95"/>
      <c r="GM15" s="95"/>
      <c r="GN15" s="95"/>
      <c r="GO15" s="95"/>
      <c r="GP15" s="95"/>
      <c r="GQ15" s="95"/>
      <c r="GR15" s="95"/>
      <c r="GS15" s="95"/>
      <c r="GT15" s="95"/>
      <c r="GU15" s="95"/>
      <c r="GV15" s="95"/>
      <c r="GW15" s="95"/>
      <c r="GX15" s="95"/>
      <c r="GY15" s="95"/>
      <c r="GZ15" s="95"/>
      <c r="HA15" s="95"/>
      <c r="HB15" s="95"/>
      <c r="HC15" s="95"/>
      <c r="HD15" s="95"/>
      <c r="HE15" s="95"/>
      <c r="HF15" s="95"/>
      <c r="HG15" s="95"/>
      <c r="HH15" s="95"/>
      <c r="HI15" s="95"/>
      <c r="HJ15" s="95"/>
      <c r="HK15" s="95"/>
      <c r="HL15" s="95"/>
      <c r="HM15" s="95"/>
      <c r="HN15" s="95"/>
      <c r="HO15" s="95"/>
      <c r="HP15" s="95"/>
      <c r="HQ15" s="95"/>
      <c r="HR15" s="95"/>
      <c r="HS15" s="95"/>
      <c r="HT15" s="95"/>
      <c r="HU15" s="95"/>
      <c r="HV15" s="95"/>
      <c r="HW15" s="95"/>
      <c r="HX15" s="95"/>
      <c r="HY15" s="95"/>
      <c r="HZ15" s="95"/>
      <c r="IA15" s="95"/>
      <c r="IB15" s="95"/>
      <c r="IC15" s="95"/>
      <c r="ID15" s="95"/>
      <c r="IE15" s="95"/>
      <c r="IF15" s="95"/>
      <c r="IG15" s="95"/>
      <c r="IH15" s="95"/>
      <c r="II15" s="95"/>
      <c r="IJ15" s="95"/>
      <c r="IK15" s="95"/>
      <c r="IL15" s="95"/>
      <c r="IM15" s="95"/>
      <c r="IN15" s="95"/>
      <c r="IO15" s="95"/>
      <c r="IP15" s="95"/>
      <c r="IQ15" s="95"/>
      <c r="IR15" s="95"/>
      <c r="IS15" s="95"/>
      <c r="IT15" s="95"/>
      <c r="IU15" s="95"/>
      <c r="IV15" s="95"/>
    </row>
    <row r="16" spans="1:256" ht="18.75" customHeight="1">
      <c r="A16" s="184" t="s">
        <v>9</v>
      </c>
      <c r="B16" s="185" t="s">
        <v>25</v>
      </c>
      <c r="C16" s="112">
        <v>1.2899999999999999E-6</v>
      </c>
      <c r="D16" s="112">
        <v>1.01E-5</v>
      </c>
      <c r="E16" s="112">
        <v>2.6299999999999998E-6</v>
      </c>
      <c r="F16" s="112">
        <v>1.19E-6</v>
      </c>
      <c r="G16" s="112">
        <v>4.7200000000000002E-5</v>
      </c>
      <c r="H16" s="112">
        <v>2.3199999999999998E-6</v>
      </c>
      <c r="I16" s="112">
        <v>1.19E-6</v>
      </c>
      <c r="J16" s="112">
        <v>1.52E-5</v>
      </c>
      <c r="K16" s="112">
        <v>2.27E-5</v>
      </c>
      <c r="L16" s="112">
        <v>1.0019181539999999</v>
      </c>
      <c r="M16" s="112">
        <v>1.43E-5</v>
      </c>
      <c r="N16" s="112">
        <v>1.1209519999999999E-3</v>
      </c>
      <c r="O16" s="112">
        <v>6.0981000000000002E-4</v>
      </c>
      <c r="P16" s="112">
        <v>3.3262899999999998E-4</v>
      </c>
      <c r="Q16" s="112">
        <v>1.13899E-4</v>
      </c>
      <c r="R16" s="112">
        <v>3.7799999999999997E-5</v>
      </c>
      <c r="S16" s="112">
        <v>9.2299999999999994E-5</v>
      </c>
      <c r="T16" s="112">
        <v>4.5000000000000003E-5</v>
      </c>
      <c r="U16" s="112">
        <v>2.9670500000000003E-4</v>
      </c>
      <c r="V16" s="112">
        <v>2.58E-5</v>
      </c>
      <c r="W16" s="112">
        <v>1.2276299999999999E-4</v>
      </c>
      <c r="X16" s="112">
        <v>2.5799999999999999E-6</v>
      </c>
      <c r="Y16" s="112">
        <v>4.3699999999999997E-6</v>
      </c>
      <c r="Z16" s="112">
        <v>8.3099999999999996E-7</v>
      </c>
      <c r="AA16" s="112">
        <v>9.9900000000000009E-7</v>
      </c>
      <c r="AB16" s="112">
        <v>9.0299999999999997E-7</v>
      </c>
      <c r="AC16" s="112">
        <v>1.0699999999999999E-6</v>
      </c>
      <c r="AD16" s="112">
        <v>4.33E-6</v>
      </c>
      <c r="AE16" s="112">
        <v>1.1200000000000001E-6</v>
      </c>
      <c r="AF16" s="112">
        <v>1.3799999999999999E-6</v>
      </c>
      <c r="AG16" s="112">
        <v>1.04E-6</v>
      </c>
      <c r="AH16" s="112">
        <v>6.1200000000000003E-7</v>
      </c>
      <c r="AI16" s="112">
        <v>1.11E-6</v>
      </c>
      <c r="AJ16" s="112">
        <v>2.57E-6</v>
      </c>
      <c r="AK16" s="112">
        <v>1.1999999999999999E-6</v>
      </c>
      <c r="AL16" s="112">
        <v>2.8899999999999999E-6</v>
      </c>
      <c r="AM16" s="219">
        <v>1.88E-5</v>
      </c>
      <c r="AN16" s="110">
        <v>1.0048797370000004</v>
      </c>
      <c r="AO16" s="111">
        <v>0.82450900000000005</v>
      </c>
      <c r="AP16" s="95"/>
      <c r="AQ16" s="95"/>
      <c r="AR16" s="95"/>
      <c r="AS16" s="95"/>
      <c r="AT16" s="95"/>
      <c r="AU16" s="95"/>
      <c r="AV16" s="95"/>
      <c r="AW16" s="95"/>
      <c r="AX16" s="95"/>
      <c r="AY16" s="95"/>
      <c r="AZ16" s="95"/>
      <c r="BA16" s="95"/>
      <c r="BB16" s="95"/>
      <c r="BC16" s="95"/>
      <c r="BD16" s="95"/>
      <c r="BE16" s="95"/>
      <c r="BF16" s="95"/>
      <c r="BG16" s="95"/>
      <c r="BH16" s="95"/>
      <c r="BI16" s="95"/>
      <c r="BJ16" s="95"/>
      <c r="BK16" s="95"/>
      <c r="BL16" s="95"/>
      <c r="BM16" s="95"/>
      <c r="BN16" s="95"/>
      <c r="BO16" s="95"/>
      <c r="BP16" s="95"/>
      <c r="BQ16" s="95"/>
      <c r="BR16" s="95"/>
      <c r="BS16" s="95"/>
      <c r="BT16" s="95"/>
      <c r="BU16" s="95"/>
      <c r="BV16" s="95"/>
      <c r="BW16" s="95"/>
      <c r="BX16" s="95"/>
      <c r="BY16" s="95"/>
      <c r="BZ16" s="95"/>
      <c r="CA16" s="95"/>
      <c r="CB16" s="95"/>
      <c r="CC16" s="95"/>
      <c r="CD16" s="95"/>
      <c r="CE16" s="95"/>
      <c r="CF16" s="95"/>
      <c r="CG16" s="95"/>
      <c r="CH16" s="95"/>
      <c r="CI16" s="95"/>
      <c r="CJ16" s="95"/>
      <c r="CK16" s="95"/>
      <c r="CL16" s="95"/>
      <c r="CM16" s="95"/>
      <c r="CN16" s="95"/>
      <c r="CO16" s="95"/>
      <c r="CP16" s="95"/>
      <c r="CQ16" s="95"/>
      <c r="CR16" s="95"/>
      <c r="CS16" s="95"/>
      <c r="CT16" s="95"/>
      <c r="CU16" s="95"/>
      <c r="CV16" s="95"/>
      <c r="CW16" s="95"/>
      <c r="CX16" s="95"/>
      <c r="CY16" s="95"/>
      <c r="CZ16" s="95"/>
      <c r="DA16" s="95"/>
      <c r="DB16" s="95"/>
      <c r="DC16" s="95"/>
      <c r="DD16" s="95"/>
      <c r="DE16" s="95"/>
      <c r="DF16" s="95"/>
      <c r="DG16" s="95"/>
      <c r="DH16" s="95"/>
      <c r="DI16" s="95"/>
      <c r="DJ16" s="95"/>
      <c r="DK16" s="95"/>
      <c r="DL16" s="95"/>
      <c r="DM16" s="95"/>
      <c r="DN16" s="95"/>
      <c r="DO16" s="95"/>
      <c r="DP16" s="95"/>
      <c r="DQ16" s="95"/>
      <c r="DR16" s="95"/>
      <c r="DS16" s="95"/>
      <c r="DT16" s="95"/>
      <c r="DU16" s="95"/>
      <c r="DV16" s="95"/>
      <c r="DW16" s="95"/>
      <c r="DX16" s="95"/>
      <c r="DY16" s="95"/>
      <c r="DZ16" s="95"/>
      <c r="EA16" s="95"/>
      <c r="EB16" s="95"/>
      <c r="EC16" s="95"/>
      <c r="ED16" s="95"/>
      <c r="EE16" s="95"/>
      <c r="EF16" s="95"/>
      <c r="EG16" s="95"/>
      <c r="EH16" s="95"/>
      <c r="EI16" s="95"/>
      <c r="EJ16" s="95"/>
      <c r="EK16" s="95"/>
      <c r="EL16" s="95"/>
      <c r="EM16" s="95"/>
      <c r="EN16" s="95"/>
      <c r="EO16" s="95"/>
      <c r="EP16" s="95"/>
      <c r="EQ16" s="95"/>
      <c r="ER16" s="95"/>
      <c r="ES16" s="95"/>
      <c r="ET16" s="95"/>
      <c r="EU16" s="95"/>
      <c r="EV16" s="95"/>
      <c r="EW16" s="95"/>
      <c r="EX16" s="95"/>
      <c r="EY16" s="95"/>
      <c r="EZ16" s="95"/>
      <c r="FA16" s="95"/>
      <c r="FB16" s="95"/>
      <c r="FC16" s="95"/>
      <c r="FD16" s="95"/>
      <c r="FE16" s="95"/>
      <c r="FF16" s="95"/>
      <c r="FG16" s="95"/>
      <c r="FH16" s="95"/>
      <c r="FI16" s="95"/>
      <c r="FJ16" s="95"/>
      <c r="FK16" s="95"/>
      <c r="FL16" s="95"/>
      <c r="FM16" s="95"/>
      <c r="FN16" s="95"/>
      <c r="FO16" s="95"/>
      <c r="FP16" s="95"/>
      <c r="FQ16" s="95"/>
      <c r="FR16" s="95"/>
      <c r="FS16" s="95"/>
      <c r="FT16" s="95"/>
      <c r="FU16" s="95"/>
      <c r="FV16" s="95"/>
      <c r="FW16" s="95"/>
      <c r="FX16" s="95"/>
      <c r="FY16" s="95"/>
      <c r="FZ16" s="95"/>
      <c r="GA16" s="95"/>
      <c r="GB16" s="95"/>
      <c r="GC16" s="95"/>
      <c r="GD16" s="95"/>
      <c r="GE16" s="95"/>
      <c r="GF16" s="95"/>
      <c r="GG16" s="95"/>
      <c r="GH16" s="95"/>
      <c r="GI16" s="95"/>
      <c r="GJ16" s="95"/>
      <c r="GK16" s="95"/>
      <c r="GL16" s="95"/>
      <c r="GM16" s="95"/>
      <c r="GN16" s="95"/>
      <c r="GO16" s="95"/>
      <c r="GP16" s="95"/>
      <c r="GQ16" s="95"/>
      <c r="GR16" s="95"/>
      <c r="GS16" s="95"/>
      <c r="GT16" s="95"/>
      <c r="GU16" s="95"/>
      <c r="GV16" s="95"/>
      <c r="GW16" s="95"/>
      <c r="GX16" s="95"/>
      <c r="GY16" s="95"/>
      <c r="GZ16" s="95"/>
      <c r="HA16" s="95"/>
      <c r="HB16" s="95"/>
      <c r="HC16" s="95"/>
      <c r="HD16" s="95"/>
      <c r="HE16" s="95"/>
      <c r="HF16" s="95"/>
      <c r="HG16" s="95"/>
      <c r="HH16" s="95"/>
      <c r="HI16" s="95"/>
      <c r="HJ16" s="95"/>
      <c r="HK16" s="95"/>
      <c r="HL16" s="95"/>
      <c r="HM16" s="95"/>
      <c r="HN16" s="95"/>
      <c r="HO16" s="95"/>
      <c r="HP16" s="95"/>
      <c r="HQ16" s="95"/>
      <c r="HR16" s="95"/>
      <c r="HS16" s="95"/>
      <c r="HT16" s="95"/>
      <c r="HU16" s="95"/>
      <c r="HV16" s="95"/>
      <c r="HW16" s="95"/>
      <c r="HX16" s="95"/>
      <c r="HY16" s="95"/>
      <c r="HZ16" s="95"/>
      <c r="IA16" s="95"/>
      <c r="IB16" s="95"/>
      <c r="IC16" s="95"/>
      <c r="ID16" s="95"/>
      <c r="IE16" s="95"/>
      <c r="IF16" s="95"/>
      <c r="IG16" s="95"/>
      <c r="IH16" s="95"/>
      <c r="II16" s="95"/>
      <c r="IJ16" s="95"/>
      <c r="IK16" s="95"/>
      <c r="IL16" s="95"/>
      <c r="IM16" s="95"/>
      <c r="IN16" s="95"/>
      <c r="IO16" s="95"/>
      <c r="IP16" s="95"/>
      <c r="IQ16" s="95"/>
      <c r="IR16" s="95"/>
      <c r="IS16" s="95"/>
      <c r="IT16" s="95"/>
      <c r="IU16" s="95"/>
      <c r="IV16" s="95"/>
    </row>
    <row r="17" spans="1:256" ht="18.75" customHeight="1">
      <c r="A17" s="184" t="s">
        <v>10</v>
      </c>
      <c r="B17" s="185" t="s">
        <v>26</v>
      </c>
      <c r="C17" s="112">
        <v>5.2800000000000003E-8</v>
      </c>
      <c r="D17" s="112">
        <v>5.5700000000000002E-8</v>
      </c>
      <c r="E17" s="112">
        <v>6.2300000000000001E-7</v>
      </c>
      <c r="F17" s="112">
        <v>6.1900000000000005E-8</v>
      </c>
      <c r="G17" s="112">
        <v>7.4700000000000001E-7</v>
      </c>
      <c r="H17" s="112">
        <v>2.7800000000000001E-6</v>
      </c>
      <c r="I17" s="112">
        <v>6.5400000000000003E-8</v>
      </c>
      <c r="J17" s="112">
        <v>7.9599999999999998E-7</v>
      </c>
      <c r="K17" s="112">
        <v>3.7000000000000002E-6</v>
      </c>
      <c r="L17" s="112">
        <v>6.7400000000000003E-7</v>
      </c>
      <c r="M17" s="112">
        <v>1.000165038</v>
      </c>
      <c r="N17" s="112">
        <v>2.2099999999999998E-5</v>
      </c>
      <c r="O17" s="112">
        <v>8.0399999999999993E-6</v>
      </c>
      <c r="P17" s="112">
        <v>7.8399999999999995E-6</v>
      </c>
      <c r="Q17" s="112">
        <v>1.63E-5</v>
      </c>
      <c r="R17" s="112">
        <v>1.06E-5</v>
      </c>
      <c r="S17" s="112">
        <v>1.0900000000000001E-5</v>
      </c>
      <c r="T17" s="112">
        <v>1.01E-5</v>
      </c>
      <c r="U17" s="112">
        <v>1.1E-5</v>
      </c>
      <c r="V17" s="112">
        <v>1.04E-5</v>
      </c>
      <c r="W17" s="112">
        <v>5.4099999999999999E-6</v>
      </c>
      <c r="X17" s="112">
        <v>3.5999999999999999E-7</v>
      </c>
      <c r="Y17" s="112">
        <v>2.9200000000000002E-7</v>
      </c>
      <c r="Z17" s="112">
        <v>5.6099999999999999E-8</v>
      </c>
      <c r="AA17" s="112">
        <v>5.8299999999999999E-8</v>
      </c>
      <c r="AB17" s="112">
        <v>7.8899999999999998E-8</v>
      </c>
      <c r="AC17" s="112">
        <v>5.0600000000000003E-8</v>
      </c>
      <c r="AD17" s="112">
        <v>8.4299999999999994E-8</v>
      </c>
      <c r="AE17" s="112">
        <v>1.1300000000000001E-7</v>
      </c>
      <c r="AF17" s="112">
        <v>1.1899999999999999E-7</v>
      </c>
      <c r="AG17" s="112">
        <v>1.24E-7</v>
      </c>
      <c r="AH17" s="112">
        <v>5.8100000000000003E-7</v>
      </c>
      <c r="AI17" s="112">
        <v>1.8900000000000001E-7</v>
      </c>
      <c r="AJ17" s="112">
        <v>1.86E-7</v>
      </c>
      <c r="AK17" s="112">
        <v>1.9399999999999999E-7</v>
      </c>
      <c r="AL17" s="112">
        <v>6.4199999999999995E-7</v>
      </c>
      <c r="AM17" s="219">
        <v>8.54E-7</v>
      </c>
      <c r="AN17" s="110">
        <v>1.0002912660000005</v>
      </c>
      <c r="AO17" s="111">
        <v>0.82074400000000003</v>
      </c>
      <c r="AP17" s="95"/>
      <c r="AQ17" s="95"/>
      <c r="AR17" s="95"/>
      <c r="AS17" s="95"/>
      <c r="AT17" s="95"/>
      <c r="AU17" s="95"/>
      <c r="AV17" s="95"/>
      <c r="AW17" s="95"/>
      <c r="AX17" s="95"/>
      <c r="AY17" s="95"/>
      <c r="AZ17" s="95"/>
      <c r="BA17" s="95"/>
      <c r="BB17" s="95"/>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B17" s="95"/>
      <c r="CC17" s="95"/>
      <c r="CD17" s="95"/>
      <c r="CE17" s="95"/>
      <c r="CF17" s="95"/>
      <c r="CG17" s="95"/>
      <c r="CH17" s="95"/>
      <c r="CI17" s="95"/>
      <c r="CJ17" s="95"/>
      <c r="CK17" s="95"/>
      <c r="CL17" s="95"/>
      <c r="CM17" s="95"/>
      <c r="CN17" s="95"/>
      <c r="CO17" s="95"/>
      <c r="CP17" s="95"/>
      <c r="CQ17" s="95"/>
      <c r="CR17" s="95"/>
      <c r="CS17" s="95"/>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95"/>
      <c r="EA17" s="95"/>
      <c r="EB17" s="95"/>
      <c r="EC17" s="95"/>
      <c r="ED17" s="95"/>
      <c r="EE17" s="95"/>
      <c r="EF17" s="95"/>
      <c r="EG17" s="95"/>
      <c r="EH17" s="95"/>
      <c r="EI17" s="95"/>
      <c r="EJ17" s="95"/>
      <c r="EK17" s="95"/>
      <c r="EL17" s="95"/>
      <c r="EM17" s="95"/>
      <c r="EN17" s="95"/>
      <c r="EO17" s="95"/>
      <c r="EP17" s="95"/>
      <c r="EQ17" s="95"/>
      <c r="ER17" s="95"/>
      <c r="ES17" s="95"/>
      <c r="ET17" s="95"/>
      <c r="EU17" s="95"/>
      <c r="EV17" s="95"/>
      <c r="EW17" s="95"/>
      <c r="EX17" s="95"/>
      <c r="EY17" s="95"/>
      <c r="EZ17" s="95"/>
      <c r="FA17" s="95"/>
      <c r="FB17" s="95"/>
      <c r="FC17" s="95"/>
      <c r="FD17" s="95"/>
      <c r="FE17" s="95"/>
      <c r="FF17" s="95"/>
      <c r="FG17" s="95"/>
      <c r="FH17" s="95"/>
      <c r="FI17" s="95"/>
      <c r="FJ17" s="95"/>
      <c r="FK17" s="95"/>
      <c r="FL17" s="95"/>
      <c r="FM17" s="95"/>
      <c r="FN17" s="95"/>
      <c r="FO17" s="95"/>
      <c r="FP17" s="95"/>
      <c r="FQ17" s="95"/>
      <c r="FR17" s="95"/>
      <c r="FS17" s="95"/>
      <c r="FT17" s="95"/>
      <c r="FU17" s="95"/>
      <c r="FV17" s="95"/>
      <c r="FW17" s="95"/>
      <c r="FX17" s="95"/>
      <c r="FY17" s="95"/>
      <c r="FZ17" s="95"/>
      <c r="GA17" s="95"/>
      <c r="GB17" s="95"/>
      <c r="GC17" s="95"/>
      <c r="GD17" s="95"/>
      <c r="GE17" s="95"/>
      <c r="GF17" s="95"/>
      <c r="GG17" s="95"/>
      <c r="GH17" s="95"/>
      <c r="GI17" s="95"/>
      <c r="GJ17" s="95"/>
      <c r="GK17" s="95"/>
      <c r="GL17" s="95"/>
      <c r="GM17" s="95"/>
      <c r="GN17" s="95"/>
      <c r="GO17" s="95"/>
      <c r="GP17" s="95"/>
      <c r="GQ17" s="95"/>
      <c r="GR17" s="95"/>
      <c r="GS17" s="95"/>
      <c r="GT17" s="95"/>
      <c r="GU17" s="95"/>
      <c r="GV17" s="95"/>
      <c r="GW17" s="95"/>
      <c r="GX17" s="95"/>
      <c r="GY17" s="95"/>
      <c r="GZ17" s="95"/>
      <c r="HA17" s="95"/>
      <c r="HB17" s="95"/>
      <c r="HC17" s="95"/>
      <c r="HD17" s="95"/>
      <c r="HE17" s="95"/>
      <c r="HF17" s="95"/>
      <c r="HG17" s="95"/>
      <c r="HH17" s="95"/>
      <c r="HI17" s="95"/>
      <c r="HJ17" s="95"/>
      <c r="HK17" s="95"/>
      <c r="HL17" s="95"/>
      <c r="HM17" s="95"/>
      <c r="HN17" s="95"/>
      <c r="HO17" s="95"/>
      <c r="HP17" s="95"/>
      <c r="HQ17" s="95"/>
      <c r="HR17" s="95"/>
      <c r="HS17" s="95"/>
      <c r="HT17" s="95"/>
      <c r="HU17" s="95"/>
      <c r="HV17" s="95"/>
      <c r="HW17" s="95"/>
      <c r="HX17" s="95"/>
      <c r="HY17" s="95"/>
      <c r="HZ17" s="95"/>
      <c r="IA17" s="95"/>
      <c r="IB17" s="95"/>
      <c r="IC17" s="95"/>
      <c r="ID17" s="95"/>
      <c r="IE17" s="95"/>
      <c r="IF17" s="95"/>
      <c r="IG17" s="95"/>
      <c r="IH17" s="95"/>
      <c r="II17" s="95"/>
      <c r="IJ17" s="95"/>
      <c r="IK17" s="95"/>
      <c r="IL17" s="95"/>
      <c r="IM17" s="95"/>
      <c r="IN17" s="95"/>
      <c r="IO17" s="95"/>
      <c r="IP17" s="95"/>
      <c r="IQ17" s="95"/>
      <c r="IR17" s="95"/>
      <c r="IS17" s="95"/>
      <c r="IT17" s="95"/>
      <c r="IU17" s="95"/>
      <c r="IV17" s="95"/>
    </row>
    <row r="18" spans="1:256" ht="18.75" customHeight="1">
      <c r="A18" s="184" t="s">
        <v>11</v>
      </c>
      <c r="B18" s="185" t="s">
        <v>27</v>
      </c>
      <c r="C18" s="112">
        <v>2.31676E-4</v>
      </c>
      <c r="D18" s="112">
        <v>4.7811799999999998E-4</v>
      </c>
      <c r="E18" s="112">
        <v>1.8563570000000001E-3</v>
      </c>
      <c r="F18" s="112">
        <v>8.9699999999999998E-5</v>
      </c>
      <c r="G18" s="112">
        <v>1.0007219999999999E-3</v>
      </c>
      <c r="H18" s="112">
        <v>1.474022E-3</v>
      </c>
      <c r="I18" s="112">
        <v>6.1699999999999995E-5</v>
      </c>
      <c r="J18" s="112">
        <v>6.90491E-4</v>
      </c>
      <c r="K18" s="112">
        <v>5.5373200000000003E-4</v>
      </c>
      <c r="L18" s="112">
        <v>8.2486099999999998E-4</v>
      </c>
      <c r="M18" s="112">
        <v>4.6805799999999998E-4</v>
      </c>
      <c r="N18" s="112">
        <v>1.006446462</v>
      </c>
      <c r="O18" s="112">
        <v>2.0294269999999999E-3</v>
      </c>
      <c r="P18" s="112">
        <v>2.3132249999999999E-3</v>
      </c>
      <c r="Q18" s="112">
        <v>2.1004959999999999E-3</v>
      </c>
      <c r="R18" s="112">
        <v>1.3479309999999999E-3</v>
      </c>
      <c r="S18" s="112">
        <v>1.8052700000000001E-3</v>
      </c>
      <c r="T18" s="112">
        <v>1.4317850000000001E-3</v>
      </c>
      <c r="U18" s="112">
        <v>8.0224300000000001E-4</v>
      </c>
      <c r="V18" s="112">
        <v>1.08624E-3</v>
      </c>
      <c r="W18" s="112">
        <v>5.8377610000000003E-3</v>
      </c>
      <c r="X18" s="112">
        <v>2.04188E-4</v>
      </c>
      <c r="Y18" s="112">
        <v>2.6017500000000002E-4</v>
      </c>
      <c r="Z18" s="112">
        <v>5.2299999999999997E-5</v>
      </c>
      <c r="AA18" s="112">
        <v>2.42976E-4</v>
      </c>
      <c r="AB18" s="112">
        <v>5.0099999999999998E-5</v>
      </c>
      <c r="AC18" s="112">
        <v>7.64E-5</v>
      </c>
      <c r="AD18" s="112">
        <v>2.0275600000000001E-4</v>
      </c>
      <c r="AE18" s="112">
        <v>9.1299999999999997E-5</v>
      </c>
      <c r="AF18" s="112">
        <v>2.8984799999999999E-4</v>
      </c>
      <c r="AG18" s="112">
        <v>6.9499999999999995E-5</v>
      </c>
      <c r="AH18" s="112">
        <v>7.5400000000000003E-5</v>
      </c>
      <c r="AI18" s="112">
        <v>2.0389599999999999E-4</v>
      </c>
      <c r="AJ18" s="112">
        <v>1.2731900000000001E-4</v>
      </c>
      <c r="AK18" s="112">
        <v>2.8273799999999999E-4</v>
      </c>
      <c r="AL18" s="112">
        <v>1.37584E-4</v>
      </c>
      <c r="AM18" s="219">
        <v>3.5603799999999998E-4</v>
      </c>
      <c r="AN18" s="110">
        <v>1.0356527949999998</v>
      </c>
      <c r="AO18" s="111">
        <v>0.84975800000000001</v>
      </c>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c r="DM18" s="95"/>
      <c r="DN18" s="95"/>
      <c r="DO18" s="95"/>
      <c r="DP18" s="95"/>
      <c r="DQ18" s="95"/>
      <c r="DR18" s="95"/>
      <c r="DS18" s="95"/>
      <c r="DT18" s="95"/>
      <c r="DU18" s="95"/>
      <c r="DV18" s="95"/>
      <c r="DW18" s="95"/>
      <c r="DX18" s="95"/>
      <c r="DY18" s="95"/>
      <c r="DZ18" s="95"/>
      <c r="EA18" s="95"/>
      <c r="EB18" s="95"/>
      <c r="EC18" s="95"/>
      <c r="ED18" s="95"/>
      <c r="EE18" s="95"/>
      <c r="EF18" s="95"/>
      <c r="EG18" s="95"/>
      <c r="EH18" s="95"/>
      <c r="EI18" s="95"/>
      <c r="EJ18" s="95"/>
      <c r="EK18" s="95"/>
      <c r="EL18" s="95"/>
      <c r="EM18" s="95"/>
      <c r="EN18" s="95"/>
      <c r="EO18" s="95"/>
      <c r="EP18" s="95"/>
      <c r="EQ18" s="95"/>
      <c r="ER18" s="95"/>
      <c r="ES18" s="95"/>
      <c r="ET18" s="95"/>
      <c r="EU18" s="95"/>
      <c r="EV18" s="95"/>
      <c r="EW18" s="95"/>
      <c r="EX18" s="95"/>
      <c r="EY18" s="95"/>
      <c r="EZ18" s="95"/>
      <c r="FA18" s="95"/>
      <c r="FB18" s="95"/>
      <c r="FC18" s="95"/>
      <c r="FD18" s="95"/>
      <c r="FE18" s="95"/>
      <c r="FF18" s="95"/>
      <c r="FG18" s="95"/>
      <c r="FH18" s="95"/>
      <c r="FI18" s="95"/>
      <c r="FJ18" s="95"/>
      <c r="FK18" s="95"/>
      <c r="FL18" s="95"/>
      <c r="FM18" s="95"/>
      <c r="FN18" s="95"/>
      <c r="FO18" s="95"/>
      <c r="FP18" s="95"/>
      <c r="FQ18" s="95"/>
      <c r="FR18" s="95"/>
      <c r="FS18" s="95"/>
      <c r="FT18" s="95"/>
      <c r="FU18" s="95"/>
      <c r="FV18" s="95"/>
      <c r="FW18" s="95"/>
      <c r="FX18" s="95"/>
      <c r="FY18" s="95"/>
      <c r="FZ18" s="95"/>
      <c r="GA18" s="95"/>
      <c r="GB18" s="95"/>
      <c r="GC18" s="95"/>
      <c r="GD18" s="95"/>
      <c r="GE18" s="95"/>
      <c r="GF18" s="95"/>
      <c r="GG18" s="95"/>
      <c r="GH18" s="95"/>
      <c r="GI18" s="95"/>
      <c r="GJ18" s="95"/>
      <c r="GK18" s="95"/>
      <c r="GL18" s="95"/>
      <c r="GM18" s="95"/>
      <c r="GN18" s="95"/>
      <c r="GO18" s="95"/>
      <c r="GP18" s="95"/>
      <c r="GQ18" s="95"/>
      <c r="GR18" s="95"/>
      <c r="GS18" s="95"/>
      <c r="GT18" s="95"/>
      <c r="GU18" s="95"/>
      <c r="GV18" s="95"/>
      <c r="GW18" s="95"/>
      <c r="GX18" s="95"/>
      <c r="GY18" s="95"/>
      <c r="GZ18" s="95"/>
      <c r="HA18" s="95"/>
      <c r="HB18" s="95"/>
      <c r="HC18" s="95"/>
      <c r="HD18" s="95"/>
      <c r="HE18" s="95"/>
      <c r="HF18" s="95"/>
      <c r="HG18" s="95"/>
      <c r="HH18" s="95"/>
      <c r="HI18" s="95"/>
      <c r="HJ18" s="95"/>
      <c r="HK18" s="95"/>
      <c r="HL18" s="95"/>
      <c r="HM18" s="95"/>
      <c r="HN18" s="95"/>
      <c r="HO18" s="95"/>
      <c r="HP18" s="95"/>
      <c r="HQ18" s="95"/>
      <c r="HR18" s="95"/>
      <c r="HS18" s="95"/>
      <c r="HT18" s="95"/>
      <c r="HU18" s="95"/>
      <c r="HV18" s="95"/>
      <c r="HW18" s="95"/>
      <c r="HX18" s="95"/>
      <c r="HY18" s="95"/>
      <c r="HZ18" s="95"/>
      <c r="IA18" s="95"/>
      <c r="IB18" s="95"/>
      <c r="IC18" s="95"/>
      <c r="ID18" s="95"/>
      <c r="IE18" s="95"/>
      <c r="IF18" s="95"/>
      <c r="IG18" s="95"/>
      <c r="IH18" s="95"/>
      <c r="II18" s="95"/>
      <c r="IJ18" s="95"/>
      <c r="IK18" s="95"/>
      <c r="IL18" s="95"/>
      <c r="IM18" s="95"/>
      <c r="IN18" s="95"/>
      <c r="IO18" s="95"/>
      <c r="IP18" s="95"/>
      <c r="IQ18" s="95"/>
      <c r="IR18" s="95"/>
      <c r="IS18" s="95"/>
      <c r="IT18" s="95"/>
      <c r="IU18" s="95"/>
      <c r="IV18" s="95"/>
    </row>
    <row r="19" spans="1:256" ht="18.75" customHeight="1">
      <c r="A19" s="184" t="s">
        <v>12</v>
      </c>
      <c r="B19" s="185" t="s">
        <v>162</v>
      </c>
      <c r="C19" s="112">
        <v>4.7899999999999999E-6</v>
      </c>
      <c r="D19" s="112">
        <v>7.9300000000000003E-5</v>
      </c>
      <c r="E19" s="112">
        <v>9.4599999999999992E-6</v>
      </c>
      <c r="F19" s="112">
        <v>4.4100000000000001E-6</v>
      </c>
      <c r="G19" s="112">
        <v>8.9500000000000007E-6</v>
      </c>
      <c r="H19" s="112">
        <v>1.01E-5</v>
      </c>
      <c r="I19" s="112">
        <v>6.7700000000000004E-6</v>
      </c>
      <c r="J19" s="112">
        <v>1.63E-5</v>
      </c>
      <c r="K19" s="112">
        <v>1.2E-5</v>
      </c>
      <c r="L19" s="112">
        <v>4.1199999999999999E-5</v>
      </c>
      <c r="M19" s="112">
        <v>5.1499999999999998E-6</v>
      </c>
      <c r="N19" s="112">
        <v>2.5999999999999998E-5</v>
      </c>
      <c r="O19" s="112">
        <v>1.004511039</v>
      </c>
      <c r="P19" s="112">
        <v>1.3765069999999999E-3</v>
      </c>
      <c r="Q19" s="112">
        <v>2.2026700000000001E-4</v>
      </c>
      <c r="R19" s="112">
        <v>6.3800000000000006E-5</v>
      </c>
      <c r="S19" s="112">
        <v>1.18619E-4</v>
      </c>
      <c r="T19" s="112">
        <v>1.0403000000000001E-4</v>
      </c>
      <c r="U19" s="112">
        <v>2.8332999999999999E-4</v>
      </c>
      <c r="V19" s="112">
        <v>2.2500000000000001E-5</v>
      </c>
      <c r="W19" s="112">
        <v>1.51125E-4</v>
      </c>
      <c r="X19" s="112">
        <v>2.3200000000000001E-5</v>
      </c>
      <c r="Y19" s="112">
        <v>3.9391399999999998E-4</v>
      </c>
      <c r="Z19" s="112">
        <v>1.2099999999999999E-5</v>
      </c>
      <c r="AA19" s="112">
        <v>1.1800000000000001E-5</v>
      </c>
      <c r="AB19" s="112">
        <v>1.5800000000000001E-5</v>
      </c>
      <c r="AC19" s="112">
        <v>4.4599999999999996E-6</v>
      </c>
      <c r="AD19" s="112">
        <v>2.9899999999999998E-5</v>
      </c>
      <c r="AE19" s="112">
        <v>2.02E-5</v>
      </c>
      <c r="AF19" s="112">
        <v>1.8899999999999999E-5</v>
      </c>
      <c r="AG19" s="112">
        <v>1.6099999999999998E-5</v>
      </c>
      <c r="AH19" s="112">
        <v>8.1899999999999995E-6</v>
      </c>
      <c r="AI19" s="112">
        <v>1.06E-5</v>
      </c>
      <c r="AJ19" s="112">
        <v>1.69433E-4</v>
      </c>
      <c r="AK19" s="112">
        <v>1.04E-5</v>
      </c>
      <c r="AL19" s="112">
        <v>3.9199999999999997E-6</v>
      </c>
      <c r="AM19" s="219">
        <v>8.8300000000000002E-6</v>
      </c>
      <c r="AN19" s="110">
        <v>1.0078333939999997</v>
      </c>
      <c r="AO19" s="111">
        <v>0.826932</v>
      </c>
      <c r="AP19" s="95"/>
      <c r="AQ19" s="95"/>
      <c r="AR19" s="95"/>
      <c r="AS19" s="95"/>
      <c r="AT19" s="95"/>
      <c r="AU19" s="95"/>
      <c r="AV19" s="95"/>
      <c r="AW19" s="95"/>
      <c r="AX19" s="95"/>
      <c r="AY19" s="95"/>
      <c r="AZ19" s="95"/>
      <c r="BA19" s="95"/>
      <c r="BB19" s="95"/>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B19" s="95"/>
      <c r="CC19" s="95"/>
      <c r="CD19" s="95"/>
      <c r="CE19" s="95"/>
      <c r="CF19" s="95"/>
      <c r="CG19" s="95"/>
      <c r="CH19" s="95"/>
      <c r="CI19" s="95"/>
      <c r="CJ19" s="95"/>
      <c r="CK19" s="95"/>
      <c r="CL19" s="95"/>
      <c r="CM19" s="95"/>
      <c r="CN19" s="95"/>
      <c r="CO19" s="95"/>
      <c r="CP19" s="95"/>
      <c r="CQ19" s="95"/>
      <c r="CR19" s="95"/>
      <c r="CS19" s="95"/>
      <c r="CT19" s="95"/>
      <c r="CU19" s="95"/>
      <c r="CV19" s="95"/>
      <c r="CW19" s="95"/>
      <c r="CX19" s="95"/>
      <c r="CY19" s="95"/>
      <c r="CZ19" s="95"/>
      <c r="DA19" s="95"/>
      <c r="DB19" s="95"/>
      <c r="DC19" s="95"/>
      <c r="DD19" s="95"/>
      <c r="DE19" s="95"/>
      <c r="DF19" s="95"/>
      <c r="DG19" s="95"/>
      <c r="DH19" s="95"/>
      <c r="DI19" s="95"/>
      <c r="DJ19" s="95"/>
      <c r="DK19" s="95"/>
      <c r="DL19" s="95"/>
      <c r="DM19" s="95"/>
      <c r="DN19" s="95"/>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c r="GI19" s="95"/>
      <c r="GJ19" s="95"/>
      <c r="GK19" s="95"/>
      <c r="GL19" s="95"/>
      <c r="GM19" s="95"/>
      <c r="GN19" s="95"/>
      <c r="GO19" s="95"/>
      <c r="GP19" s="95"/>
      <c r="GQ19" s="95"/>
      <c r="GR19" s="95"/>
      <c r="GS19" s="95"/>
      <c r="GT19" s="95"/>
      <c r="GU19" s="95"/>
      <c r="GV19" s="95"/>
      <c r="GW19" s="95"/>
      <c r="GX19" s="95"/>
      <c r="GY19" s="95"/>
      <c r="GZ19" s="95"/>
      <c r="HA19" s="95"/>
      <c r="HB19" s="95"/>
      <c r="HC19" s="95"/>
      <c r="HD19" s="95"/>
      <c r="HE19" s="95"/>
      <c r="HF19" s="95"/>
      <c r="HG19" s="95"/>
      <c r="HH19" s="95"/>
      <c r="HI19" s="95"/>
      <c r="HJ19" s="95"/>
      <c r="HK19" s="95"/>
      <c r="HL19" s="95"/>
      <c r="HM19" s="95"/>
      <c r="HN19" s="95"/>
      <c r="HO19" s="95"/>
      <c r="HP19" s="95"/>
      <c r="HQ19" s="95"/>
      <c r="HR19" s="95"/>
      <c r="HS19" s="95"/>
      <c r="HT19" s="95"/>
      <c r="HU19" s="95"/>
      <c r="HV19" s="95"/>
      <c r="HW19" s="95"/>
      <c r="HX19" s="95"/>
      <c r="HY19" s="95"/>
      <c r="HZ19" s="95"/>
      <c r="IA19" s="95"/>
      <c r="IB19" s="95"/>
      <c r="IC19" s="95"/>
      <c r="ID19" s="95"/>
      <c r="IE19" s="95"/>
      <c r="IF19" s="95"/>
      <c r="IG19" s="95"/>
      <c r="IH19" s="95"/>
      <c r="II19" s="95"/>
      <c r="IJ19" s="95"/>
      <c r="IK19" s="95"/>
      <c r="IL19" s="95"/>
      <c r="IM19" s="95"/>
      <c r="IN19" s="95"/>
      <c r="IO19" s="95"/>
      <c r="IP19" s="95"/>
      <c r="IQ19" s="95"/>
      <c r="IR19" s="95"/>
      <c r="IS19" s="95"/>
      <c r="IT19" s="95"/>
      <c r="IU19" s="95"/>
      <c r="IV19" s="95"/>
    </row>
    <row r="20" spans="1:256" ht="18.75" customHeight="1">
      <c r="A20" s="184" t="s">
        <v>13</v>
      </c>
      <c r="B20" s="185" t="s">
        <v>163</v>
      </c>
      <c r="C20" s="112">
        <v>2.8799999999999999E-5</v>
      </c>
      <c r="D20" s="112">
        <v>1.00849E-4</v>
      </c>
      <c r="E20" s="112">
        <v>6.2600000000000004E-5</v>
      </c>
      <c r="F20" s="112">
        <v>2.69E-5</v>
      </c>
      <c r="G20" s="112">
        <v>4.3999999999999999E-5</v>
      </c>
      <c r="H20" s="112">
        <v>6.3899999999999995E-5</v>
      </c>
      <c r="I20" s="112">
        <v>4.9799999999999998E-5</v>
      </c>
      <c r="J20" s="112">
        <v>3.9584499999999998E-4</v>
      </c>
      <c r="K20" s="112">
        <v>7.9400000000000006E-5</v>
      </c>
      <c r="L20" s="112">
        <v>2.2428300000000001E-4</v>
      </c>
      <c r="M20" s="112">
        <v>7.8200000000000003E-5</v>
      </c>
      <c r="N20" s="112">
        <v>8.1000000000000004E-5</v>
      </c>
      <c r="O20" s="112">
        <v>9.4460500000000005E-4</v>
      </c>
      <c r="P20" s="112">
        <v>1.014362905</v>
      </c>
      <c r="Q20" s="112">
        <v>1.2842800000000001E-4</v>
      </c>
      <c r="R20" s="112">
        <v>3.7671699999999999E-4</v>
      </c>
      <c r="S20" s="112">
        <v>3.4445E-4</v>
      </c>
      <c r="T20" s="112">
        <v>1.4728399999999999E-4</v>
      </c>
      <c r="U20" s="112">
        <v>1.49689E-4</v>
      </c>
      <c r="V20" s="112">
        <v>5.94E-5</v>
      </c>
      <c r="W20" s="112">
        <v>1.0003199999999999E-4</v>
      </c>
      <c r="X20" s="112">
        <v>1.40381E-4</v>
      </c>
      <c r="Y20" s="112">
        <v>2.0748000000000001E-4</v>
      </c>
      <c r="Z20" s="112">
        <v>6.41E-5</v>
      </c>
      <c r="AA20" s="112">
        <v>7.4599999999999997E-5</v>
      </c>
      <c r="AB20" s="112">
        <v>1.07748E-4</v>
      </c>
      <c r="AC20" s="112">
        <v>2.37E-5</v>
      </c>
      <c r="AD20" s="112">
        <v>1.74928E-4</v>
      </c>
      <c r="AE20" s="112">
        <v>1.33934E-4</v>
      </c>
      <c r="AF20" s="112">
        <v>7.8200000000000003E-5</v>
      </c>
      <c r="AG20" s="112">
        <v>9.2200000000000005E-5</v>
      </c>
      <c r="AH20" s="112">
        <v>4.57E-5</v>
      </c>
      <c r="AI20" s="112">
        <v>6.8700000000000003E-5</v>
      </c>
      <c r="AJ20" s="112">
        <v>1.233725E-3</v>
      </c>
      <c r="AK20" s="112">
        <v>4.9599999999999999E-5</v>
      </c>
      <c r="AL20" s="112">
        <v>2.16E-5</v>
      </c>
      <c r="AM20" s="219">
        <v>4.74E-5</v>
      </c>
      <c r="AN20" s="110">
        <v>1.0204130830000002</v>
      </c>
      <c r="AO20" s="111">
        <v>0.83725400000000005</v>
      </c>
      <c r="AP20" s="95"/>
      <c r="AQ20" s="95"/>
      <c r="AR20" s="95"/>
      <c r="AS20" s="95"/>
      <c r="AT20" s="95"/>
      <c r="AU20" s="95"/>
      <c r="AV20" s="95"/>
      <c r="AW20" s="95"/>
      <c r="AX20" s="95"/>
      <c r="AY20" s="95"/>
      <c r="AZ20" s="95"/>
      <c r="BA20" s="95"/>
      <c r="BB20" s="95"/>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B20" s="95"/>
      <c r="CC20" s="95"/>
      <c r="CD20" s="95"/>
      <c r="CE20" s="95"/>
      <c r="CF20" s="95"/>
      <c r="CG20" s="95"/>
      <c r="CH20" s="95"/>
      <c r="CI20" s="95"/>
      <c r="CJ20" s="95"/>
      <c r="CK20" s="95"/>
      <c r="CL20" s="95"/>
      <c r="CM20" s="95"/>
      <c r="CN20" s="95"/>
      <c r="CO20" s="95"/>
      <c r="CP20" s="95"/>
      <c r="CQ20" s="95"/>
      <c r="CR20" s="95"/>
      <c r="CS20" s="95"/>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95"/>
      <c r="HN20" s="95"/>
      <c r="HO20" s="95"/>
      <c r="HP20" s="95"/>
      <c r="HQ20" s="95"/>
      <c r="HR20" s="95"/>
      <c r="HS20" s="95"/>
      <c r="HT20" s="95"/>
      <c r="HU20" s="95"/>
      <c r="HV20" s="95"/>
      <c r="HW20" s="95"/>
      <c r="HX20" s="95"/>
      <c r="HY20" s="95"/>
      <c r="HZ20" s="95"/>
      <c r="IA20" s="95"/>
      <c r="IB20" s="95"/>
      <c r="IC20" s="95"/>
      <c r="ID20" s="95"/>
      <c r="IE20" s="95"/>
      <c r="IF20" s="95"/>
      <c r="IG20" s="95"/>
      <c r="IH20" s="95"/>
      <c r="II20" s="95"/>
      <c r="IJ20" s="95"/>
      <c r="IK20" s="95"/>
      <c r="IL20" s="95"/>
      <c r="IM20" s="95"/>
      <c r="IN20" s="95"/>
      <c r="IO20" s="95"/>
      <c r="IP20" s="95"/>
      <c r="IQ20" s="95"/>
      <c r="IR20" s="95"/>
      <c r="IS20" s="95"/>
      <c r="IT20" s="95"/>
      <c r="IU20" s="95"/>
      <c r="IV20" s="95"/>
    </row>
    <row r="21" spans="1:256" ht="18.75" customHeight="1">
      <c r="A21" s="184" t="s">
        <v>14</v>
      </c>
      <c r="B21" s="185" t="s">
        <v>164</v>
      </c>
      <c r="C21" s="112">
        <v>4.3100000000000002E-6</v>
      </c>
      <c r="D21" s="112">
        <v>6.4899999999999997E-6</v>
      </c>
      <c r="E21" s="112">
        <v>6.8800000000000002E-6</v>
      </c>
      <c r="F21" s="112">
        <v>4.8199999999999996E-6</v>
      </c>
      <c r="G21" s="112">
        <v>4.9200000000000003E-6</v>
      </c>
      <c r="H21" s="112">
        <v>6.8499999999999996E-6</v>
      </c>
      <c r="I21" s="112">
        <v>4.0500000000000002E-6</v>
      </c>
      <c r="J21" s="112">
        <v>4.4399999999999998E-6</v>
      </c>
      <c r="K21" s="112">
        <v>7.1899999999999998E-6</v>
      </c>
      <c r="L21" s="112">
        <v>3.76E-6</v>
      </c>
      <c r="M21" s="112">
        <v>3.7000000000000002E-6</v>
      </c>
      <c r="N21" s="112">
        <v>4.2599999999999999E-6</v>
      </c>
      <c r="O21" s="112">
        <v>9.2100000000000003E-5</v>
      </c>
      <c r="P21" s="112">
        <v>1.0733799999999999E-4</v>
      </c>
      <c r="Q21" s="112">
        <v>1.0026487980000001</v>
      </c>
      <c r="R21" s="112">
        <v>6.4300000000000003E-6</v>
      </c>
      <c r="S21" s="112">
        <v>2.3600000000000001E-5</v>
      </c>
      <c r="T21" s="112">
        <v>1.7E-5</v>
      </c>
      <c r="U21" s="112">
        <v>1.2799999999999999E-5</v>
      </c>
      <c r="V21" s="112">
        <v>1.0200000000000001E-5</v>
      </c>
      <c r="W21" s="112">
        <v>1.29E-5</v>
      </c>
      <c r="X21" s="112">
        <v>1.1E-5</v>
      </c>
      <c r="Y21" s="112">
        <v>1.8600000000000001E-5</v>
      </c>
      <c r="Z21" s="112">
        <v>1.0900000000000001E-5</v>
      </c>
      <c r="AA21" s="112">
        <v>3.43E-5</v>
      </c>
      <c r="AB21" s="112">
        <v>1.5E-5</v>
      </c>
      <c r="AC21" s="112">
        <v>2.7599999999999998E-6</v>
      </c>
      <c r="AD21" s="112">
        <v>1.6699999999999999E-5</v>
      </c>
      <c r="AE21" s="112">
        <v>1.9700000000000001E-5</v>
      </c>
      <c r="AF21" s="112">
        <v>8.7600000000000002E-5</v>
      </c>
      <c r="AG21" s="112">
        <v>1.4800000000000001E-5</v>
      </c>
      <c r="AH21" s="112">
        <v>3.47263E-4</v>
      </c>
      <c r="AI21" s="112">
        <v>1.3499999999999999E-5</v>
      </c>
      <c r="AJ21" s="112">
        <v>9.2100000000000003E-5</v>
      </c>
      <c r="AK21" s="112">
        <v>3.1199999999999999E-5</v>
      </c>
      <c r="AL21" s="112">
        <v>6.8024700000000003E-4</v>
      </c>
      <c r="AM21" s="219">
        <v>1.15E-5</v>
      </c>
      <c r="AN21" s="110">
        <v>1.0044000060000002</v>
      </c>
      <c r="AO21" s="111">
        <v>0.82411500000000004</v>
      </c>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95"/>
      <c r="CU21" s="95"/>
      <c r="CV21" s="95"/>
      <c r="CW21" s="95"/>
      <c r="CX21" s="95"/>
      <c r="CY21" s="95"/>
      <c r="CZ21" s="95"/>
      <c r="DA21" s="95"/>
      <c r="DB21" s="95"/>
      <c r="DC21" s="95"/>
      <c r="DD21" s="95"/>
      <c r="DE21" s="95"/>
      <c r="DF21" s="95"/>
      <c r="DG21" s="95"/>
      <c r="DH21" s="95"/>
      <c r="DI21" s="95"/>
      <c r="DJ21" s="95"/>
      <c r="DK21" s="95"/>
      <c r="DL21" s="95"/>
      <c r="DM21" s="95"/>
      <c r="DN21" s="95"/>
      <c r="DO21" s="95"/>
      <c r="DP21" s="95"/>
      <c r="DQ21" s="95"/>
      <c r="DR21" s="95"/>
      <c r="DS21" s="95"/>
      <c r="DT21" s="95"/>
      <c r="DU21" s="95"/>
      <c r="DV21" s="95"/>
      <c r="DW21" s="95"/>
      <c r="DX21" s="95"/>
      <c r="DY21" s="95"/>
      <c r="DZ21" s="95"/>
      <c r="EA21" s="95"/>
      <c r="EB21" s="95"/>
      <c r="EC21" s="95"/>
      <c r="ED21" s="95"/>
      <c r="EE21" s="95"/>
      <c r="EF21" s="95"/>
      <c r="EG21" s="95"/>
      <c r="EH21" s="95"/>
      <c r="EI21" s="95"/>
      <c r="EJ21" s="95"/>
      <c r="EK21" s="95"/>
      <c r="EL21" s="95"/>
      <c r="EM21" s="95"/>
      <c r="EN21" s="95"/>
      <c r="EO21" s="95"/>
      <c r="EP21" s="95"/>
      <c r="EQ21" s="95"/>
      <c r="ER21" s="95"/>
      <c r="ES21" s="95"/>
      <c r="ET21" s="95"/>
      <c r="EU21" s="95"/>
      <c r="EV21" s="95"/>
      <c r="EW21" s="95"/>
      <c r="EX21" s="95"/>
      <c r="EY21" s="95"/>
      <c r="EZ21" s="95"/>
      <c r="FA21" s="95"/>
      <c r="FB21" s="95"/>
      <c r="FC21" s="95"/>
      <c r="FD21" s="95"/>
      <c r="FE21" s="95"/>
      <c r="FF21" s="95"/>
      <c r="FG21" s="95"/>
      <c r="FH21" s="95"/>
      <c r="FI21" s="95"/>
      <c r="FJ21" s="95"/>
      <c r="FK21" s="95"/>
      <c r="FL21" s="95"/>
      <c r="FM21" s="95"/>
      <c r="FN21" s="95"/>
      <c r="FO21" s="95"/>
      <c r="FP21" s="95"/>
      <c r="FQ21" s="95"/>
      <c r="FR21" s="95"/>
      <c r="FS21" s="95"/>
      <c r="FT21" s="95"/>
      <c r="FU21" s="95"/>
      <c r="FV21" s="95"/>
      <c r="FW21" s="95"/>
      <c r="FX21" s="95"/>
      <c r="FY21" s="95"/>
      <c r="FZ21" s="95"/>
      <c r="GA21" s="95"/>
      <c r="GB21" s="95"/>
      <c r="GC21" s="95"/>
      <c r="GD21" s="95"/>
      <c r="GE21" s="95"/>
      <c r="GF21" s="95"/>
      <c r="GG21" s="95"/>
      <c r="GH21" s="95"/>
      <c r="GI21" s="95"/>
      <c r="GJ21" s="95"/>
      <c r="GK21" s="95"/>
      <c r="GL21" s="95"/>
      <c r="GM21" s="95"/>
      <c r="GN21" s="95"/>
      <c r="GO21" s="95"/>
      <c r="GP21" s="95"/>
      <c r="GQ21" s="95"/>
      <c r="GR21" s="95"/>
      <c r="GS21" s="95"/>
      <c r="GT21" s="95"/>
      <c r="GU21" s="95"/>
      <c r="GV21" s="95"/>
      <c r="GW21" s="95"/>
      <c r="GX21" s="95"/>
      <c r="GY21" s="95"/>
      <c r="GZ21" s="95"/>
      <c r="HA21" s="95"/>
      <c r="HB21" s="95"/>
      <c r="HC21" s="95"/>
      <c r="HD21" s="95"/>
      <c r="HE21" s="95"/>
      <c r="HF21" s="95"/>
      <c r="HG21" s="95"/>
      <c r="HH21" s="95"/>
      <c r="HI21" s="95"/>
      <c r="HJ21" s="95"/>
      <c r="HK21" s="95"/>
      <c r="HL21" s="95"/>
      <c r="HM21" s="95"/>
      <c r="HN21" s="95"/>
      <c r="HO21" s="95"/>
      <c r="HP21" s="95"/>
      <c r="HQ21" s="95"/>
      <c r="HR21" s="95"/>
      <c r="HS21" s="95"/>
      <c r="HT21" s="95"/>
      <c r="HU21" s="95"/>
      <c r="HV21" s="95"/>
      <c r="HW21" s="95"/>
      <c r="HX21" s="95"/>
      <c r="HY21" s="95"/>
      <c r="HZ21" s="95"/>
      <c r="IA21" s="95"/>
      <c r="IB21" s="95"/>
      <c r="IC21" s="95"/>
      <c r="ID21" s="95"/>
      <c r="IE21" s="95"/>
      <c r="IF21" s="95"/>
      <c r="IG21" s="95"/>
      <c r="IH21" s="95"/>
      <c r="II21" s="95"/>
      <c r="IJ21" s="95"/>
      <c r="IK21" s="95"/>
      <c r="IL21" s="95"/>
      <c r="IM21" s="95"/>
      <c r="IN21" s="95"/>
      <c r="IO21" s="95"/>
      <c r="IP21" s="95"/>
      <c r="IQ21" s="95"/>
      <c r="IR21" s="95"/>
      <c r="IS21" s="95"/>
      <c r="IT21" s="95"/>
      <c r="IU21" s="95"/>
      <c r="IV21" s="95"/>
    </row>
    <row r="22" spans="1:256" ht="18.75" customHeight="1">
      <c r="A22" s="184" t="s">
        <v>15</v>
      </c>
      <c r="B22" s="185" t="s">
        <v>128</v>
      </c>
      <c r="C22" s="112">
        <v>4.8400000000000002E-6</v>
      </c>
      <c r="D22" s="112">
        <v>9.4599999999999992E-6</v>
      </c>
      <c r="E22" s="112">
        <v>9.8400000000000007E-6</v>
      </c>
      <c r="F22" s="112">
        <v>5.3000000000000001E-6</v>
      </c>
      <c r="G22" s="112">
        <v>6.1399999999999997E-6</v>
      </c>
      <c r="H22" s="112">
        <v>1.0200000000000001E-5</v>
      </c>
      <c r="I22" s="112">
        <v>5.9200000000000001E-6</v>
      </c>
      <c r="J22" s="112">
        <v>6.5400000000000001E-6</v>
      </c>
      <c r="K22" s="112">
        <v>9.2499999999999995E-6</v>
      </c>
      <c r="L22" s="112">
        <v>5.2800000000000003E-6</v>
      </c>
      <c r="M22" s="112">
        <v>9.5799999999999998E-6</v>
      </c>
      <c r="N22" s="112">
        <v>7.08E-5</v>
      </c>
      <c r="O22" s="112">
        <v>3.1934999999999998E-4</v>
      </c>
      <c r="P22" s="112">
        <v>7.5338599999999999E-4</v>
      </c>
      <c r="Q22" s="112">
        <v>2.542997E-3</v>
      </c>
      <c r="R22" s="112">
        <v>1.0059539829999999</v>
      </c>
      <c r="S22" s="112">
        <v>5.9422490000000001E-3</v>
      </c>
      <c r="T22" s="112">
        <v>4.8088310000000004E-3</v>
      </c>
      <c r="U22" s="112">
        <v>3.5441599999999998E-4</v>
      </c>
      <c r="V22" s="112">
        <v>7.3800000000000005E-5</v>
      </c>
      <c r="W22" s="112">
        <v>2.0299999999999999E-5</v>
      </c>
      <c r="X22" s="112">
        <v>1.98E-5</v>
      </c>
      <c r="Y22" s="112">
        <v>2.51E-5</v>
      </c>
      <c r="Z22" s="112">
        <v>1.31E-5</v>
      </c>
      <c r="AA22" s="112">
        <v>1.42E-5</v>
      </c>
      <c r="AB22" s="112">
        <v>2.1399999999999998E-5</v>
      </c>
      <c r="AC22" s="112">
        <v>4.1400000000000002E-6</v>
      </c>
      <c r="AD22" s="112">
        <v>2.5999999999999998E-5</v>
      </c>
      <c r="AE22" s="112">
        <v>3.96E-5</v>
      </c>
      <c r="AF22" s="112">
        <v>3.8000000000000002E-5</v>
      </c>
      <c r="AG22" s="112">
        <v>3.7400000000000001E-5</v>
      </c>
      <c r="AH22" s="112">
        <v>1.0699999999999999E-5</v>
      </c>
      <c r="AI22" s="112">
        <v>1.6699999999999999E-5</v>
      </c>
      <c r="AJ22" s="112">
        <v>1.70118E-4</v>
      </c>
      <c r="AK22" s="112">
        <v>1.04E-5</v>
      </c>
      <c r="AL22" s="112">
        <v>5.5043500000000005E-4</v>
      </c>
      <c r="AM22" s="219">
        <v>1.0000000000000001E-5</v>
      </c>
      <c r="AN22" s="110">
        <v>1.0219295550000007</v>
      </c>
      <c r="AO22" s="111">
        <v>0.83849799999999997</v>
      </c>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B22" s="95"/>
      <c r="CC22" s="95"/>
      <c r="CD22" s="95"/>
      <c r="CE22" s="95"/>
      <c r="CF22" s="95"/>
      <c r="CG22" s="95"/>
      <c r="CH22" s="95"/>
      <c r="CI22" s="95"/>
      <c r="CJ22" s="95"/>
      <c r="CK22" s="95"/>
      <c r="CL22" s="95"/>
      <c r="CM22" s="95"/>
      <c r="CN22" s="95"/>
      <c r="CO22" s="95"/>
      <c r="CP22" s="95"/>
      <c r="CQ22" s="95"/>
      <c r="CR22" s="95"/>
      <c r="CS22" s="95"/>
      <c r="CT22" s="95"/>
      <c r="CU22" s="95"/>
      <c r="CV22" s="95"/>
      <c r="CW22" s="95"/>
      <c r="CX22" s="95"/>
      <c r="CY22" s="95"/>
      <c r="CZ22" s="95"/>
      <c r="DA22" s="95"/>
      <c r="DB22" s="95"/>
      <c r="DC22" s="95"/>
      <c r="DD22" s="95"/>
      <c r="DE22" s="95"/>
      <c r="DF22" s="95"/>
      <c r="DG22" s="95"/>
      <c r="DH22" s="95"/>
      <c r="DI22" s="95"/>
      <c r="DJ22" s="95"/>
      <c r="DK22" s="95"/>
      <c r="DL22" s="95"/>
      <c r="DM22" s="95"/>
      <c r="DN22" s="95"/>
      <c r="DO22" s="95"/>
      <c r="DP22" s="95"/>
      <c r="DQ22" s="95"/>
      <c r="DR22" s="95"/>
      <c r="DS22" s="95"/>
      <c r="DT22" s="95"/>
      <c r="DU22" s="95"/>
      <c r="DV22" s="95"/>
      <c r="DW22" s="95"/>
      <c r="DX22" s="95"/>
      <c r="DY22" s="95"/>
      <c r="DZ22" s="95"/>
      <c r="EA22" s="95"/>
      <c r="EB22" s="95"/>
      <c r="EC22" s="95"/>
      <c r="ED22" s="95"/>
      <c r="EE22" s="95"/>
      <c r="EF22" s="95"/>
      <c r="EG22" s="95"/>
      <c r="EH22" s="95"/>
      <c r="EI22" s="95"/>
      <c r="EJ22" s="95"/>
      <c r="EK22" s="95"/>
      <c r="EL22" s="95"/>
      <c r="EM22" s="95"/>
      <c r="EN22" s="95"/>
      <c r="EO22" s="95"/>
      <c r="EP22" s="95"/>
      <c r="EQ22" s="95"/>
      <c r="ER22" s="95"/>
      <c r="ES22" s="95"/>
      <c r="ET22" s="95"/>
      <c r="EU22" s="95"/>
      <c r="EV22" s="95"/>
      <c r="EW22" s="95"/>
      <c r="EX22" s="95"/>
      <c r="EY22" s="95"/>
      <c r="EZ22" s="95"/>
      <c r="FA22" s="95"/>
      <c r="FB22" s="95"/>
      <c r="FC22" s="95"/>
      <c r="FD22" s="95"/>
      <c r="FE22" s="95"/>
      <c r="FF22" s="95"/>
      <c r="FG22" s="95"/>
      <c r="FH22" s="95"/>
      <c r="FI22" s="95"/>
      <c r="FJ22" s="95"/>
      <c r="FK22" s="95"/>
      <c r="FL22" s="95"/>
      <c r="FM22" s="95"/>
      <c r="FN22" s="95"/>
      <c r="FO22" s="95"/>
      <c r="FP22" s="95"/>
      <c r="FQ22" s="95"/>
      <c r="FR22" s="95"/>
      <c r="FS22" s="95"/>
      <c r="FT22" s="95"/>
      <c r="FU22" s="95"/>
      <c r="FV22" s="95"/>
      <c r="FW22" s="95"/>
      <c r="FX22" s="95"/>
      <c r="FY22" s="95"/>
      <c r="FZ22" s="95"/>
      <c r="GA22" s="95"/>
      <c r="GB22" s="95"/>
      <c r="GC22" s="95"/>
      <c r="GD22" s="95"/>
      <c r="GE22" s="95"/>
      <c r="GF22" s="95"/>
      <c r="GG22" s="95"/>
      <c r="GH22" s="95"/>
      <c r="GI22" s="95"/>
      <c r="GJ22" s="95"/>
      <c r="GK22" s="95"/>
      <c r="GL22" s="95"/>
      <c r="GM22" s="95"/>
      <c r="GN22" s="95"/>
      <c r="GO22" s="95"/>
      <c r="GP22" s="95"/>
      <c r="GQ22" s="95"/>
      <c r="GR22" s="95"/>
      <c r="GS22" s="95"/>
      <c r="GT22" s="95"/>
      <c r="GU22" s="95"/>
      <c r="GV22" s="95"/>
      <c r="GW22" s="95"/>
      <c r="GX22" s="95"/>
      <c r="GY22" s="95"/>
      <c r="GZ22" s="95"/>
      <c r="HA22" s="95"/>
      <c r="HB22" s="95"/>
      <c r="HC22" s="95"/>
      <c r="HD22" s="95"/>
      <c r="HE22" s="95"/>
      <c r="HF22" s="95"/>
      <c r="HG22" s="95"/>
      <c r="HH22" s="95"/>
      <c r="HI22" s="95"/>
      <c r="HJ22" s="95"/>
      <c r="HK22" s="95"/>
      <c r="HL22" s="95"/>
      <c r="HM22" s="95"/>
      <c r="HN22" s="95"/>
      <c r="HO22" s="95"/>
      <c r="HP22" s="95"/>
      <c r="HQ22" s="95"/>
      <c r="HR22" s="95"/>
      <c r="HS22" s="95"/>
      <c r="HT22" s="95"/>
      <c r="HU22" s="95"/>
      <c r="HV22" s="95"/>
      <c r="HW22" s="95"/>
      <c r="HX22" s="95"/>
      <c r="HY22" s="95"/>
      <c r="HZ22" s="95"/>
      <c r="IA22" s="95"/>
      <c r="IB22" s="95"/>
      <c r="IC22" s="95"/>
      <c r="ID22" s="95"/>
      <c r="IE22" s="95"/>
      <c r="IF22" s="95"/>
      <c r="IG22" s="95"/>
      <c r="IH22" s="95"/>
      <c r="II22" s="95"/>
      <c r="IJ22" s="95"/>
      <c r="IK22" s="95"/>
      <c r="IL22" s="95"/>
      <c r="IM22" s="95"/>
      <c r="IN22" s="95"/>
      <c r="IO22" s="95"/>
      <c r="IP22" s="95"/>
      <c r="IQ22" s="95"/>
      <c r="IR22" s="95"/>
      <c r="IS22" s="95"/>
      <c r="IT22" s="95"/>
      <c r="IU22" s="95"/>
      <c r="IV22" s="95"/>
    </row>
    <row r="23" spans="1:256" ht="18.75" customHeight="1">
      <c r="A23" s="184" t="s">
        <v>16</v>
      </c>
      <c r="B23" s="185" t="s">
        <v>28</v>
      </c>
      <c r="C23" s="112">
        <v>7.3699999999999997E-6</v>
      </c>
      <c r="D23" s="112">
        <v>1.42E-5</v>
      </c>
      <c r="E23" s="112">
        <v>1.29E-5</v>
      </c>
      <c r="F23" s="112">
        <v>6.2700000000000001E-6</v>
      </c>
      <c r="G23" s="112">
        <v>1.2300000000000001E-5</v>
      </c>
      <c r="H23" s="112">
        <v>1.34E-5</v>
      </c>
      <c r="I23" s="112">
        <v>8.9099999999999994E-6</v>
      </c>
      <c r="J23" s="112">
        <v>1.06E-5</v>
      </c>
      <c r="K23" s="112">
        <v>1.0900000000000001E-5</v>
      </c>
      <c r="L23" s="112">
        <v>7.5499999999999997E-6</v>
      </c>
      <c r="M23" s="112">
        <v>7.8299999999999996E-6</v>
      </c>
      <c r="N23" s="112">
        <v>3.3399999999999999E-5</v>
      </c>
      <c r="O23" s="112">
        <v>4.9057699999999996E-4</v>
      </c>
      <c r="P23" s="112">
        <v>1.5114659999999999E-3</v>
      </c>
      <c r="Q23" s="112">
        <v>5.1289499999999997E-4</v>
      </c>
      <c r="R23" s="112">
        <v>6.068E-4</v>
      </c>
      <c r="S23" s="112">
        <v>1.002161504</v>
      </c>
      <c r="T23" s="112">
        <v>4.2526100000000002E-4</v>
      </c>
      <c r="U23" s="112">
        <v>1.6352949999999999E-3</v>
      </c>
      <c r="V23" s="112">
        <v>4.8000000000000001E-5</v>
      </c>
      <c r="W23" s="112">
        <v>2.53966E-4</v>
      </c>
      <c r="X23" s="112">
        <v>3.0899999999999999E-5</v>
      </c>
      <c r="Y23" s="112">
        <v>4.7899999999999999E-5</v>
      </c>
      <c r="Z23" s="112">
        <v>1.36E-5</v>
      </c>
      <c r="AA23" s="112">
        <v>2.2200000000000001E-5</v>
      </c>
      <c r="AB23" s="112">
        <v>2.2500000000000001E-5</v>
      </c>
      <c r="AC23" s="112">
        <v>7.1099999999999997E-6</v>
      </c>
      <c r="AD23" s="112">
        <v>3.9700000000000003E-5</v>
      </c>
      <c r="AE23" s="112">
        <v>3.7100000000000001E-5</v>
      </c>
      <c r="AF23" s="112">
        <v>6.2500000000000001E-5</v>
      </c>
      <c r="AG23" s="112">
        <v>4.6600000000000001E-5</v>
      </c>
      <c r="AH23" s="112">
        <v>1.22E-5</v>
      </c>
      <c r="AI23" s="112">
        <v>1.4800000000000001E-5</v>
      </c>
      <c r="AJ23" s="112">
        <v>2.42045E-4</v>
      </c>
      <c r="AK23" s="112">
        <v>1.56E-5</v>
      </c>
      <c r="AL23" s="112">
        <v>6.9600000000000003E-6</v>
      </c>
      <c r="AM23" s="219">
        <v>2.44E-5</v>
      </c>
      <c r="AN23" s="110">
        <v>1.0084375090000002</v>
      </c>
      <c r="AO23" s="111">
        <v>0.82742800000000005</v>
      </c>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B23" s="95"/>
      <c r="CC23" s="95"/>
      <c r="CD23" s="95"/>
      <c r="CE23" s="95"/>
      <c r="CF23" s="95"/>
      <c r="CG23" s="95"/>
      <c r="CH23" s="95"/>
      <c r="CI23" s="95"/>
      <c r="CJ23" s="95"/>
      <c r="CK23" s="95"/>
      <c r="CL23" s="95"/>
      <c r="CM23" s="95"/>
      <c r="CN23" s="95"/>
      <c r="CO23" s="95"/>
      <c r="CP23" s="95"/>
      <c r="CQ23" s="95"/>
      <c r="CR23" s="95"/>
      <c r="CS23" s="95"/>
      <c r="CT23" s="95"/>
      <c r="CU23" s="95"/>
      <c r="CV23" s="95"/>
      <c r="CW23" s="95"/>
      <c r="CX23" s="95"/>
      <c r="CY23" s="95"/>
      <c r="CZ23" s="95"/>
      <c r="DA23" s="95"/>
      <c r="DB23" s="95"/>
      <c r="DC23" s="95"/>
      <c r="DD23" s="95"/>
      <c r="DE23" s="95"/>
      <c r="DF23" s="95"/>
      <c r="DG23" s="95"/>
      <c r="DH23" s="95"/>
      <c r="DI23" s="95"/>
      <c r="DJ23" s="95"/>
      <c r="DK23" s="95"/>
      <c r="DL23" s="95"/>
      <c r="DM23" s="95"/>
      <c r="DN23" s="95"/>
      <c r="DO23" s="95"/>
      <c r="DP23" s="95"/>
      <c r="DQ23" s="95"/>
      <c r="DR23" s="95"/>
      <c r="DS23" s="95"/>
      <c r="DT23" s="95"/>
      <c r="DU23" s="95"/>
      <c r="DV23" s="95"/>
      <c r="DW23" s="95"/>
      <c r="DX23" s="95"/>
      <c r="DY23" s="95"/>
      <c r="DZ23" s="95"/>
      <c r="EA23" s="95"/>
      <c r="EB23" s="95"/>
      <c r="EC23" s="95"/>
      <c r="ED23" s="95"/>
      <c r="EE23" s="95"/>
      <c r="EF23" s="95"/>
      <c r="EG23" s="95"/>
      <c r="EH23" s="95"/>
      <c r="EI23" s="95"/>
      <c r="EJ23" s="95"/>
      <c r="EK23" s="95"/>
      <c r="EL23" s="95"/>
      <c r="EM23" s="95"/>
      <c r="EN23" s="95"/>
      <c r="EO23" s="95"/>
      <c r="EP23" s="95"/>
      <c r="EQ23" s="95"/>
      <c r="ER23" s="95"/>
      <c r="ES23" s="95"/>
      <c r="ET23" s="95"/>
      <c r="EU23" s="95"/>
      <c r="EV23" s="95"/>
      <c r="EW23" s="95"/>
      <c r="EX23" s="95"/>
      <c r="EY23" s="95"/>
      <c r="EZ23" s="95"/>
      <c r="FA23" s="95"/>
      <c r="FB23" s="95"/>
      <c r="FC23" s="95"/>
      <c r="FD23" s="95"/>
      <c r="FE23" s="95"/>
      <c r="FF23" s="95"/>
      <c r="FG23" s="95"/>
      <c r="FH23" s="95"/>
      <c r="FI23" s="95"/>
      <c r="FJ23" s="95"/>
      <c r="FK23" s="95"/>
      <c r="FL23" s="95"/>
      <c r="FM23" s="95"/>
      <c r="FN23" s="95"/>
      <c r="FO23" s="95"/>
      <c r="FP23" s="95"/>
      <c r="FQ23" s="95"/>
      <c r="FR23" s="95"/>
      <c r="FS23" s="95"/>
      <c r="FT23" s="95"/>
      <c r="FU23" s="95"/>
      <c r="FV23" s="95"/>
      <c r="FW23" s="95"/>
      <c r="FX23" s="95"/>
      <c r="FY23" s="95"/>
      <c r="FZ23" s="95"/>
      <c r="GA23" s="95"/>
      <c r="GB23" s="95"/>
      <c r="GC23" s="95"/>
      <c r="GD23" s="95"/>
      <c r="GE23" s="95"/>
      <c r="GF23" s="95"/>
      <c r="GG23" s="95"/>
      <c r="GH23" s="95"/>
      <c r="GI23" s="95"/>
      <c r="GJ23" s="95"/>
      <c r="GK23" s="95"/>
      <c r="GL23" s="95"/>
      <c r="GM23" s="95"/>
      <c r="GN23" s="95"/>
      <c r="GO23" s="95"/>
      <c r="GP23" s="95"/>
      <c r="GQ23" s="95"/>
      <c r="GR23" s="95"/>
      <c r="GS23" s="95"/>
      <c r="GT23" s="95"/>
      <c r="GU23" s="95"/>
      <c r="GV23" s="95"/>
      <c r="GW23" s="95"/>
      <c r="GX23" s="95"/>
      <c r="GY23" s="95"/>
      <c r="GZ23" s="95"/>
      <c r="HA23" s="95"/>
      <c r="HB23" s="95"/>
      <c r="HC23" s="95"/>
      <c r="HD23" s="95"/>
      <c r="HE23" s="95"/>
      <c r="HF23" s="95"/>
      <c r="HG23" s="95"/>
      <c r="HH23" s="95"/>
      <c r="HI23" s="95"/>
      <c r="HJ23" s="95"/>
      <c r="HK23" s="95"/>
      <c r="HL23" s="95"/>
      <c r="HM23" s="95"/>
      <c r="HN23" s="95"/>
      <c r="HO23" s="95"/>
      <c r="HP23" s="95"/>
      <c r="HQ23" s="95"/>
      <c r="HR23" s="95"/>
      <c r="HS23" s="95"/>
      <c r="HT23" s="95"/>
      <c r="HU23" s="95"/>
      <c r="HV23" s="95"/>
      <c r="HW23" s="95"/>
      <c r="HX23" s="95"/>
      <c r="HY23" s="95"/>
      <c r="HZ23" s="95"/>
      <c r="IA23" s="95"/>
      <c r="IB23" s="95"/>
      <c r="IC23" s="95"/>
      <c r="ID23" s="95"/>
      <c r="IE23" s="95"/>
      <c r="IF23" s="95"/>
      <c r="IG23" s="95"/>
      <c r="IH23" s="95"/>
      <c r="II23" s="95"/>
      <c r="IJ23" s="95"/>
      <c r="IK23" s="95"/>
      <c r="IL23" s="95"/>
      <c r="IM23" s="95"/>
      <c r="IN23" s="95"/>
      <c r="IO23" s="95"/>
      <c r="IP23" s="95"/>
      <c r="IQ23" s="95"/>
      <c r="IR23" s="95"/>
      <c r="IS23" s="95"/>
      <c r="IT23" s="95"/>
      <c r="IU23" s="95"/>
      <c r="IV23" s="95"/>
    </row>
    <row r="24" spans="1:256" ht="18.75" customHeight="1">
      <c r="A24" s="184" t="s">
        <v>17</v>
      </c>
      <c r="B24" s="185" t="s">
        <v>227</v>
      </c>
      <c r="C24" s="112">
        <v>8.4E-7</v>
      </c>
      <c r="D24" s="112">
        <v>1.5099999999999999E-6</v>
      </c>
      <c r="E24" s="112">
        <v>1.53E-6</v>
      </c>
      <c r="F24" s="112">
        <v>9.2800000000000005E-7</v>
      </c>
      <c r="G24" s="112">
        <v>9.1399999999999995E-7</v>
      </c>
      <c r="H24" s="112">
        <v>2.1600000000000001E-6</v>
      </c>
      <c r="I24" s="112">
        <v>2.0899999999999999E-6</v>
      </c>
      <c r="J24" s="112">
        <v>9.7699999999999992E-7</v>
      </c>
      <c r="K24" s="112">
        <v>1.88E-6</v>
      </c>
      <c r="L24" s="112">
        <v>8.2699999999999998E-7</v>
      </c>
      <c r="M24" s="112">
        <v>8.0500000000000002E-7</v>
      </c>
      <c r="N24" s="112">
        <v>1.4899999999999999E-6</v>
      </c>
      <c r="O24" s="112">
        <v>6.1099999999999994E-5</v>
      </c>
      <c r="P24" s="112">
        <v>2.7800000000000001E-6</v>
      </c>
      <c r="Q24" s="112">
        <v>1.2500000000000001E-6</v>
      </c>
      <c r="R24" s="112">
        <v>1.7099999999999999E-6</v>
      </c>
      <c r="S24" s="112">
        <v>1.61E-6</v>
      </c>
      <c r="T24" s="112">
        <v>1.0012221029999999</v>
      </c>
      <c r="U24" s="112">
        <v>2.2800000000000002E-6</v>
      </c>
      <c r="V24" s="112">
        <v>1.5600000000000001E-6</v>
      </c>
      <c r="W24" s="112">
        <v>3.6399999999999997E-5</v>
      </c>
      <c r="X24" s="112">
        <v>3.0900000000000001E-6</v>
      </c>
      <c r="Y24" s="112">
        <v>3.9500000000000003E-6</v>
      </c>
      <c r="Z24" s="112">
        <v>1.7999999999999999E-6</v>
      </c>
      <c r="AA24" s="112">
        <v>5.4399999999999996E-6</v>
      </c>
      <c r="AB24" s="112">
        <v>4.1699999999999999E-6</v>
      </c>
      <c r="AC24" s="112">
        <v>1.61E-6</v>
      </c>
      <c r="AD24" s="112">
        <v>4.3800000000000004E-6</v>
      </c>
      <c r="AE24" s="112">
        <v>5.4399999999999996E-6</v>
      </c>
      <c r="AF24" s="112">
        <v>2.62E-5</v>
      </c>
      <c r="AG24" s="112">
        <v>3.5999999999999998E-6</v>
      </c>
      <c r="AH24" s="112">
        <v>1.35E-6</v>
      </c>
      <c r="AI24" s="112">
        <v>2.3599999999999999E-6</v>
      </c>
      <c r="AJ24" s="112">
        <v>2.05E-5</v>
      </c>
      <c r="AK24" s="112">
        <v>2.8499999999999998E-6</v>
      </c>
      <c r="AL24" s="112">
        <v>9.7499999999999998E-7</v>
      </c>
      <c r="AM24" s="219">
        <v>3.3699999999999999E-6</v>
      </c>
      <c r="AN24" s="110">
        <v>1.0014378290000001</v>
      </c>
      <c r="AO24" s="111">
        <v>0.821685</v>
      </c>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c r="DY24" s="95"/>
      <c r="DZ24" s="95"/>
      <c r="EA24" s="95"/>
      <c r="EB24" s="95"/>
      <c r="EC24" s="95"/>
      <c r="ED24" s="95"/>
      <c r="EE24" s="95"/>
      <c r="EF24" s="95"/>
      <c r="EG24" s="95"/>
      <c r="EH24" s="95"/>
      <c r="EI24" s="95"/>
      <c r="EJ24" s="95"/>
      <c r="EK24" s="95"/>
      <c r="EL24" s="95"/>
      <c r="EM24" s="95"/>
      <c r="EN24" s="95"/>
      <c r="EO24" s="95"/>
      <c r="EP24" s="95"/>
      <c r="EQ24" s="95"/>
      <c r="ER24" s="95"/>
      <c r="ES24" s="95"/>
      <c r="ET24" s="95"/>
      <c r="EU24" s="95"/>
      <c r="EV24" s="95"/>
      <c r="EW24" s="95"/>
      <c r="EX24" s="95"/>
      <c r="EY24" s="95"/>
      <c r="EZ24" s="95"/>
      <c r="FA24" s="95"/>
      <c r="FB24" s="95"/>
      <c r="FC24" s="95"/>
      <c r="FD24" s="95"/>
      <c r="FE24" s="95"/>
      <c r="FF24" s="95"/>
      <c r="FG24" s="95"/>
      <c r="FH24" s="95"/>
      <c r="FI24" s="95"/>
      <c r="FJ24" s="95"/>
      <c r="FK24" s="95"/>
      <c r="FL24" s="95"/>
      <c r="FM24" s="95"/>
      <c r="FN24" s="95"/>
      <c r="FO24" s="95"/>
      <c r="FP24" s="95"/>
      <c r="FQ24" s="95"/>
      <c r="FR24" s="95"/>
      <c r="FS24" s="95"/>
      <c r="FT24" s="95"/>
      <c r="FU24" s="95"/>
      <c r="FV24" s="95"/>
      <c r="FW24" s="95"/>
      <c r="FX24" s="95"/>
      <c r="FY24" s="95"/>
      <c r="FZ24" s="95"/>
      <c r="GA24" s="95"/>
      <c r="GB24" s="95"/>
      <c r="GC24" s="95"/>
      <c r="GD24" s="95"/>
      <c r="GE24" s="95"/>
      <c r="GF24" s="95"/>
      <c r="GG24" s="95"/>
      <c r="GH24" s="95"/>
      <c r="GI24" s="95"/>
      <c r="GJ24" s="95"/>
      <c r="GK24" s="95"/>
      <c r="GL24" s="95"/>
      <c r="GM24" s="95"/>
      <c r="GN24" s="95"/>
      <c r="GO24" s="95"/>
      <c r="GP24" s="95"/>
      <c r="GQ24" s="95"/>
      <c r="GR24" s="95"/>
      <c r="GS24" s="95"/>
      <c r="GT24" s="95"/>
      <c r="GU24" s="95"/>
      <c r="GV24" s="95"/>
      <c r="GW24" s="95"/>
      <c r="GX24" s="95"/>
      <c r="GY24" s="95"/>
      <c r="GZ24" s="95"/>
      <c r="HA24" s="95"/>
      <c r="HB24" s="95"/>
      <c r="HC24" s="95"/>
      <c r="HD24" s="95"/>
      <c r="HE24" s="95"/>
      <c r="HF24" s="95"/>
      <c r="HG24" s="95"/>
      <c r="HH24" s="95"/>
      <c r="HI24" s="95"/>
      <c r="HJ24" s="95"/>
      <c r="HK24" s="95"/>
      <c r="HL24" s="95"/>
      <c r="HM24" s="95"/>
      <c r="HN24" s="95"/>
      <c r="HO24" s="95"/>
      <c r="HP24" s="95"/>
      <c r="HQ24" s="95"/>
      <c r="HR24" s="95"/>
      <c r="HS24" s="95"/>
      <c r="HT24" s="95"/>
      <c r="HU24" s="95"/>
      <c r="HV24" s="95"/>
      <c r="HW24" s="95"/>
      <c r="HX24" s="95"/>
      <c r="HY24" s="95"/>
      <c r="HZ24" s="95"/>
      <c r="IA24" s="95"/>
      <c r="IB24" s="95"/>
      <c r="IC24" s="95"/>
      <c r="ID24" s="95"/>
      <c r="IE24" s="95"/>
      <c r="IF24" s="95"/>
      <c r="IG24" s="95"/>
      <c r="IH24" s="95"/>
      <c r="II24" s="95"/>
      <c r="IJ24" s="95"/>
      <c r="IK24" s="95"/>
      <c r="IL24" s="95"/>
      <c r="IM24" s="95"/>
      <c r="IN24" s="95"/>
      <c r="IO24" s="95"/>
      <c r="IP24" s="95"/>
      <c r="IQ24" s="95"/>
      <c r="IR24" s="95"/>
      <c r="IS24" s="95"/>
      <c r="IT24" s="95"/>
      <c r="IU24" s="95"/>
      <c r="IV24" s="95"/>
    </row>
    <row r="25" spans="1:256" ht="18.75" customHeight="1">
      <c r="A25" s="184" t="s">
        <v>18</v>
      </c>
      <c r="B25" s="185" t="s">
        <v>29</v>
      </c>
      <c r="C25" s="112">
        <v>1.19E-5</v>
      </c>
      <c r="D25" s="112">
        <v>2.6400000000000001E-5</v>
      </c>
      <c r="E25" s="112">
        <v>2.2900000000000001E-5</v>
      </c>
      <c r="F25" s="112">
        <v>1.01E-5</v>
      </c>
      <c r="G25" s="112">
        <v>1.1600000000000001E-5</v>
      </c>
      <c r="H25" s="112">
        <v>2.3E-5</v>
      </c>
      <c r="I25" s="112">
        <v>1.49E-5</v>
      </c>
      <c r="J25" s="112">
        <v>1.5E-5</v>
      </c>
      <c r="K25" s="112">
        <v>1.77E-5</v>
      </c>
      <c r="L25" s="112">
        <v>1.17E-5</v>
      </c>
      <c r="M25" s="112">
        <v>1.13E-5</v>
      </c>
      <c r="N25" s="112">
        <v>1.1199999999999999E-5</v>
      </c>
      <c r="O25" s="112">
        <v>1.7200000000000001E-5</v>
      </c>
      <c r="P25" s="112">
        <v>1.6500000000000001E-5</v>
      </c>
      <c r="Q25" s="112">
        <v>1.3900000000000001E-5</v>
      </c>
      <c r="R25" s="112">
        <v>1.7E-5</v>
      </c>
      <c r="S25" s="112">
        <v>1.34E-5</v>
      </c>
      <c r="T25" s="112">
        <v>2.12E-5</v>
      </c>
      <c r="U25" s="112">
        <v>1.003190705</v>
      </c>
      <c r="V25" s="112">
        <v>1.7499999999999998E-5</v>
      </c>
      <c r="W25" s="112">
        <v>3.3200000000000001E-5</v>
      </c>
      <c r="X25" s="112">
        <v>4.9700000000000002E-5</v>
      </c>
      <c r="Y25" s="112">
        <v>5.7099999999999999E-5</v>
      </c>
      <c r="Z25" s="112">
        <v>2.41E-5</v>
      </c>
      <c r="AA25" s="112">
        <v>2.7500000000000001E-5</v>
      </c>
      <c r="AB25" s="112">
        <v>3.9199999999999997E-5</v>
      </c>
      <c r="AC25" s="112">
        <v>8.5499999999999995E-6</v>
      </c>
      <c r="AD25" s="112">
        <v>8.7299999999999994E-5</v>
      </c>
      <c r="AE25" s="112">
        <v>4.8199999999999999E-5</v>
      </c>
      <c r="AF25" s="112">
        <v>7.7700000000000005E-5</v>
      </c>
      <c r="AG25" s="112">
        <v>3.4799999999999999E-5</v>
      </c>
      <c r="AH25" s="112">
        <v>1.66E-5</v>
      </c>
      <c r="AI25" s="112">
        <v>2.5199999999999999E-5</v>
      </c>
      <c r="AJ25" s="112">
        <v>4.4133600000000002E-4</v>
      </c>
      <c r="AK25" s="112">
        <v>1.8600000000000001E-5</v>
      </c>
      <c r="AL25" s="112">
        <v>8.14E-6</v>
      </c>
      <c r="AM25" s="219">
        <v>2.1999999999999999E-5</v>
      </c>
      <c r="AN25" s="110">
        <v>1.004514331</v>
      </c>
      <c r="AO25" s="111">
        <v>0.82420899999999997</v>
      </c>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B25" s="95"/>
      <c r="CC25" s="95"/>
      <c r="CD25" s="95"/>
      <c r="CE25" s="95"/>
      <c r="CF25" s="95"/>
      <c r="CG25" s="95"/>
      <c r="CH25" s="95"/>
      <c r="CI25" s="95"/>
      <c r="CJ25" s="95"/>
      <c r="CK25" s="95"/>
      <c r="CL25" s="95"/>
      <c r="CM25" s="95"/>
      <c r="CN25" s="95"/>
      <c r="CO25" s="95"/>
      <c r="CP25" s="95"/>
      <c r="CQ25" s="95"/>
      <c r="CR25" s="95"/>
      <c r="CS25" s="95"/>
      <c r="CT25" s="95"/>
      <c r="CU25" s="95"/>
      <c r="CV25" s="95"/>
      <c r="CW25" s="95"/>
      <c r="CX25" s="95"/>
      <c r="CY25" s="95"/>
      <c r="CZ25" s="95"/>
      <c r="DA25" s="95"/>
      <c r="DB25" s="95"/>
      <c r="DC25" s="95"/>
      <c r="DD25" s="95"/>
      <c r="DE25" s="95"/>
      <c r="DF25" s="95"/>
      <c r="DG25" s="95"/>
      <c r="DH25" s="95"/>
      <c r="DI25" s="95"/>
      <c r="DJ25" s="95"/>
      <c r="DK25" s="95"/>
      <c r="DL25" s="95"/>
      <c r="DM25" s="95"/>
      <c r="DN25" s="95"/>
      <c r="DO25" s="95"/>
      <c r="DP25" s="95"/>
      <c r="DQ25" s="95"/>
      <c r="DR25" s="95"/>
      <c r="DS25" s="95"/>
      <c r="DT25" s="95"/>
      <c r="DU25" s="95"/>
      <c r="DV25" s="95"/>
      <c r="DW25" s="95"/>
      <c r="DX25" s="95"/>
      <c r="DY25" s="95"/>
      <c r="DZ25" s="95"/>
      <c r="EA25" s="95"/>
      <c r="EB25" s="95"/>
      <c r="EC25" s="95"/>
      <c r="ED25" s="95"/>
      <c r="EE25" s="95"/>
      <c r="EF25" s="95"/>
      <c r="EG25" s="95"/>
      <c r="EH25" s="95"/>
      <c r="EI25" s="95"/>
      <c r="EJ25" s="95"/>
      <c r="EK25" s="95"/>
      <c r="EL25" s="95"/>
      <c r="EM25" s="95"/>
      <c r="EN25" s="95"/>
      <c r="EO25" s="95"/>
      <c r="EP25" s="95"/>
      <c r="EQ25" s="95"/>
      <c r="ER25" s="95"/>
      <c r="ES25" s="95"/>
      <c r="ET25" s="95"/>
      <c r="EU25" s="95"/>
      <c r="EV25" s="95"/>
      <c r="EW25" s="95"/>
      <c r="EX25" s="95"/>
      <c r="EY25" s="95"/>
      <c r="EZ25" s="95"/>
      <c r="FA25" s="95"/>
      <c r="FB25" s="95"/>
      <c r="FC25" s="95"/>
      <c r="FD25" s="95"/>
      <c r="FE25" s="95"/>
      <c r="FF25" s="95"/>
      <c r="FG25" s="95"/>
      <c r="FH25" s="95"/>
      <c r="FI25" s="95"/>
      <c r="FJ25" s="95"/>
      <c r="FK25" s="95"/>
      <c r="FL25" s="95"/>
      <c r="FM25" s="95"/>
      <c r="FN25" s="95"/>
      <c r="FO25" s="95"/>
      <c r="FP25" s="95"/>
      <c r="FQ25" s="95"/>
      <c r="FR25" s="95"/>
      <c r="FS25" s="95"/>
      <c r="FT25" s="95"/>
      <c r="FU25" s="95"/>
      <c r="FV25" s="95"/>
      <c r="FW25" s="95"/>
      <c r="FX25" s="95"/>
      <c r="FY25" s="95"/>
      <c r="FZ25" s="95"/>
      <c r="GA25" s="95"/>
      <c r="GB25" s="95"/>
      <c r="GC25" s="95"/>
      <c r="GD25" s="95"/>
      <c r="GE25" s="95"/>
      <c r="GF25" s="95"/>
      <c r="GG25" s="95"/>
      <c r="GH25" s="95"/>
      <c r="GI25" s="95"/>
      <c r="GJ25" s="95"/>
      <c r="GK25" s="95"/>
      <c r="GL25" s="95"/>
      <c r="GM25" s="95"/>
      <c r="GN25" s="95"/>
      <c r="GO25" s="95"/>
      <c r="GP25" s="95"/>
      <c r="GQ25" s="95"/>
      <c r="GR25" s="95"/>
      <c r="GS25" s="95"/>
      <c r="GT25" s="95"/>
      <c r="GU25" s="95"/>
      <c r="GV25" s="95"/>
      <c r="GW25" s="95"/>
      <c r="GX25" s="95"/>
      <c r="GY25" s="95"/>
      <c r="GZ25" s="95"/>
      <c r="HA25" s="95"/>
      <c r="HB25" s="95"/>
      <c r="HC25" s="95"/>
      <c r="HD25" s="95"/>
      <c r="HE25" s="95"/>
      <c r="HF25" s="95"/>
      <c r="HG25" s="95"/>
      <c r="HH25" s="95"/>
      <c r="HI25" s="95"/>
      <c r="HJ25" s="95"/>
      <c r="HK25" s="95"/>
      <c r="HL25" s="95"/>
      <c r="HM25" s="95"/>
      <c r="HN25" s="95"/>
      <c r="HO25" s="95"/>
      <c r="HP25" s="95"/>
      <c r="HQ25" s="95"/>
      <c r="HR25" s="95"/>
      <c r="HS25" s="95"/>
      <c r="HT25" s="95"/>
      <c r="HU25" s="95"/>
      <c r="HV25" s="95"/>
      <c r="HW25" s="95"/>
      <c r="HX25" s="95"/>
      <c r="HY25" s="95"/>
      <c r="HZ25" s="95"/>
      <c r="IA25" s="95"/>
      <c r="IB25" s="95"/>
      <c r="IC25" s="95"/>
      <c r="ID25" s="95"/>
      <c r="IE25" s="95"/>
      <c r="IF25" s="95"/>
      <c r="IG25" s="95"/>
      <c r="IH25" s="95"/>
      <c r="II25" s="95"/>
      <c r="IJ25" s="95"/>
      <c r="IK25" s="95"/>
      <c r="IL25" s="95"/>
      <c r="IM25" s="95"/>
      <c r="IN25" s="95"/>
      <c r="IO25" s="95"/>
      <c r="IP25" s="95"/>
      <c r="IQ25" s="95"/>
      <c r="IR25" s="95"/>
      <c r="IS25" s="95"/>
      <c r="IT25" s="95"/>
      <c r="IU25" s="95"/>
      <c r="IV25" s="95"/>
    </row>
    <row r="26" spans="1:256" ht="18.75" customHeight="1">
      <c r="A26" s="184" t="s">
        <v>19</v>
      </c>
      <c r="B26" s="185" t="s">
        <v>40</v>
      </c>
      <c r="C26" s="112">
        <v>3.7376100000000002E-4</v>
      </c>
      <c r="D26" s="112">
        <v>8.2474700000000002E-4</v>
      </c>
      <c r="E26" s="112">
        <v>1.641708E-3</v>
      </c>
      <c r="F26" s="112">
        <v>1.6343359999999999E-3</v>
      </c>
      <c r="G26" s="112">
        <v>1.9177249999999999E-3</v>
      </c>
      <c r="H26" s="112">
        <v>1.605553E-3</v>
      </c>
      <c r="I26" s="112">
        <v>4.1312199999999998E-4</v>
      </c>
      <c r="J26" s="112">
        <v>1.177441E-3</v>
      </c>
      <c r="K26" s="112">
        <v>3.5898409999999999E-3</v>
      </c>
      <c r="L26" s="112">
        <v>2.0719929999999998E-3</v>
      </c>
      <c r="M26" s="112">
        <v>2.6180769999999999E-3</v>
      </c>
      <c r="N26" s="112">
        <v>6.9758600000000004E-4</v>
      </c>
      <c r="O26" s="112">
        <v>4.4512000000000002E-4</v>
      </c>
      <c r="P26" s="112">
        <v>5.4068400000000004E-4</v>
      </c>
      <c r="Q26" s="112">
        <v>1.313608E-3</v>
      </c>
      <c r="R26" s="112">
        <v>9.7010100000000001E-4</v>
      </c>
      <c r="S26" s="112">
        <v>9.3017900000000005E-4</v>
      </c>
      <c r="T26" s="112">
        <v>1.107437E-3</v>
      </c>
      <c r="U26" s="112">
        <v>3.5973199999999998E-4</v>
      </c>
      <c r="V26" s="112">
        <v>1.0099142160000001</v>
      </c>
      <c r="W26" s="112">
        <v>9.8320399999999989E-4</v>
      </c>
      <c r="X26" s="112">
        <v>1.6517350000000001E-3</v>
      </c>
      <c r="Y26" s="112">
        <v>1.5092809999999999E-3</v>
      </c>
      <c r="Z26" s="112">
        <v>1.620409E-3</v>
      </c>
      <c r="AA26" s="112">
        <v>1.5767089999999999E-3</v>
      </c>
      <c r="AB26" s="112">
        <v>3.7417679999999999E-3</v>
      </c>
      <c r="AC26" s="112">
        <v>3.2002300000000001E-4</v>
      </c>
      <c r="AD26" s="112">
        <v>9.4345599999999996E-4</v>
      </c>
      <c r="AE26" s="112">
        <v>4.0743189999999999E-3</v>
      </c>
      <c r="AF26" s="112">
        <v>1.857434E-3</v>
      </c>
      <c r="AG26" s="112">
        <v>4.2453669999999999E-3</v>
      </c>
      <c r="AH26" s="112">
        <v>1.0541000000000001E-3</v>
      </c>
      <c r="AI26" s="112">
        <v>8.8219809999999996E-3</v>
      </c>
      <c r="AJ26" s="112">
        <v>1.7924200000000001E-3</v>
      </c>
      <c r="AK26" s="112">
        <v>1.575824E-3</v>
      </c>
      <c r="AL26" s="112">
        <v>2.7197816999999999E-2</v>
      </c>
      <c r="AM26" s="219">
        <v>7.0068699999999997E-4</v>
      </c>
      <c r="AN26" s="110">
        <v>1.0978135009999999</v>
      </c>
      <c r="AO26" s="111">
        <v>0.90076199999999995</v>
      </c>
      <c r="AP26" s="95"/>
      <c r="AQ26" s="95"/>
      <c r="AR26" s="95"/>
      <c r="AS26" s="95"/>
      <c r="AT26" s="95"/>
      <c r="AU26" s="95"/>
      <c r="AV26" s="95"/>
      <c r="AW26" s="95"/>
      <c r="AX26" s="95"/>
      <c r="AY26" s="95"/>
      <c r="AZ26" s="95"/>
      <c r="BA26" s="95"/>
      <c r="BB26" s="95"/>
      <c r="BC26" s="95"/>
      <c r="BD26" s="95"/>
      <c r="BE26" s="95"/>
      <c r="BF26" s="95"/>
      <c r="BG26" s="95"/>
      <c r="BH26" s="95"/>
      <c r="BI26" s="95"/>
      <c r="BJ26" s="95"/>
      <c r="BK26" s="95"/>
      <c r="BL26" s="95"/>
      <c r="BM26" s="95"/>
      <c r="BN26" s="95"/>
      <c r="BO26" s="95"/>
      <c r="BP26" s="95"/>
      <c r="BQ26" s="95"/>
      <c r="BR26" s="95"/>
      <c r="BS26" s="95"/>
      <c r="BT26" s="95"/>
      <c r="BU26" s="95"/>
      <c r="BV26" s="95"/>
      <c r="BW26" s="95"/>
      <c r="BX26" s="95"/>
      <c r="BY26" s="95"/>
      <c r="BZ26" s="95"/>
      <c r="CA26" s="95"/>
      <c r="CB26" s="95"/>
      <c r="CC26" s="95"/>
      <c r="CD26" s="95"/>
      <c r="CE26" s="95"/>
      <c r="CF26" s="95"/>
      <c r="CG26" s="95"/>
      <c r="CH26" s="95"/>
      <c r="CI26" s="95"/>
      <c r="CJ26" s="95"/>
      <c r="CK26" s="95"/>
      <c r="CL26" s="95"/>
      <c r="CM26" s="95"/>
      <c r="CN26" s="95"/>
      <c r="CO26" s="95"/>
      <c r="CP26" s="95"/>
      <c r="CQ26" s="95"/>
      <c r="CR26" s="95"/>
      <c r="CS26" s="95"/>
      <c r="CT26" s="95"/>
      <c r="CU26" s="95"/>
      <c r="CV26" s="95"/>
      <c r="CW26" s="95"/>
      <c r="CX26" s="95"/>
      <c r="CY26" s="95"/>
      <c r="CZ26" s="95"/>
      <c r="DA26" s="95"/>
      <c r="DB26" s="95"/>
      <c r="DC26" s="95"/>
      <c r="DD26" s="95"/>
      <c r="DE26" s="95"/>
      <c r="DF26" s="95"/>
      <c r="DG26" s="95"/>
      <c r="DH26" s="95"/>
      <c r="DI26" s="95"/>
      <c r="DJ26" s="95"/>
      <c r="DK26" s="95"/>
      <c r="DL26" s="95"/>
      <c r="DM26" s="95"/>
      <c r="DN26" s="95"/>
      <c r="DO26" s="95"/>
      <c r="DP26" s="95"/>
      <c r="DQ26" s="95"/>
      <c r="DR26" s="95"/>
      <c r="DS26" s="95"/>
      <c r="DT26" s="95"/>
      <c r="DU26" s="95"/>
      <c r="DV26" s="95"/>
      <c r="DW26" s="95"/>
      <c r="DX26" s="95"/>
      <c r="DY26" s="95"/>
      <c r="DZ26" s="95"/>
      <c r="EA26" s="95"/>
      <c r="EB26" s="95"/>
      <c r="EC26" s="95"/>
      <c r="ED26" s="95"/>
      <c r="EE26" s="95"/>
      <c r="EF26" s="95"/>
      <c r="EG26" s="95"/>
      <c r="EH26" s="95"/>
      <c r="EI26" s="95"/>
      <c r="EJ26" s="95"/>
      <c r="EK26" s="95"/>
      <c r="EL26" s="95"/>
      <c r="EM26" s="95"/>
      <c r="EN26" s="95"/>
      <c r="EO26" s="95"/>
      <c r="EP26" s="95"/>
      <c r="EQ26" s="95"/>
      <c r="ER26" s="95"/>
      <c r="ES26" s="95"/>
      <c r="ET26" s="95"/>
      <c r="EU26" s="95"/>
      <c r="EV26" s="95"/>
      <c r="EW26" s="95"/>
      <c r="EX26" s="95"/>
      <c r="EY26" s="95"/>
      <c r="EZ26" s="95"/>
      <c r="FA26" s="95"/>
      <c r="FB26" s="95"/>
      <c r="FC26" s="95"/>
      <c r="FD26" s="95"/>
      <c r="FE26" s="95"/>
      <c r="FF26" s="95"/>
      <c r="FG26" s="95"/>
      <c r="FH26" s="95"/>
      <c r="FI26" s="95"/>
      <c r="FJ26" s="95"/>
      <c r="FK26" s="95"/>
      <c r="FL26" s="95"/>
      <c r="FM26" s="95"/>
      <c r="FN26" s="95"/>
      <c r="FO26" s="95"/>
      <c r="FP26" s="95"/>
      <c r="FQ26" s="95"/>
      <c r="FR26" s="95"/>
      <c r="FS26" s="95"/>
      <c r="FT26" s="95"/>
      <c r="FU26" s="95"/>
      <c r="FV26" s="95"/>
      <c r="FW26" s="95"/>
      <c r="FX26" s="95"/>
      <c r="FY26" s="95"/>
      <c r="FZ26" s="95"/>
      <c r="GA26" s="95"/>
      <c r="GB26" s="95"/>
      <c r="GC26" s="95"/>
      <c r="GD26" s="95"/>
      <c r="GE26" s="95"/>
      <c r="GF26" s="95"/>
      <c r="GG26" s="95"/>
      <c r="GH26" s="95"/>
      <c r="GI26" s="95"/>
      <c r="GJ26" s="95"/>
      <c r="GK26" s="95"/>
      <c r="GL26" s="95"/>
      <c r="GM26" s="95"/>
      <c r="GN26" s="95"/>
      <c r="GO26" s="95"/>
      <c r="GP26" s="95"/>
      <c r="GQ26" s="95"/>
      <c r="GR26" s="95"/>
      <c r="GS26" s="95"/>
      <c r="GT26" s="95"/>
      <c r="GU26" s="95"/>
      <c r="GV26" s="95"/>
      <c r="GW26" s="95"/>
      <c r="GX26" s="95"/>
      <c r="GY26" s="95"/>
      <c r="GZ26" s="95"/>
      <c r="HA26" s="95"/>
      <c r="HB26" s="95"/>
      <c r="HC26" s="95"/>
      <c r="HD26" s="95"/>
      <c r="HE26" s="95"/>
      <c r="HF26" s="95"/>
      <c r="HG26" s="95"/>
      <c r="HH26" s="95"/>
      <c r="HI26" s="95"/>
      <c r="HJ26" s="95"/>
      <c r="HK26" s="95"/>
      <c r="HL26" s="95"/>
      <c r="HM26" s="95"/>
      <c r="HN26" s="95"/>
      <c r="HO26" s="95"/>
      <c r="HP26" s="95"/>
      <c r="HQ26" s="95"/>
      <c r="HR26" s="95"/>
      <c r="HS26" s="95"/>
      <c r="HT26" s="95"/>
      <c r="HU26" s="95"/>
      <c r="HV26" s="95"/>
      <c r="HW26" s="95"/>
      <c r="HX26" s="95"/>
      <c r="HY26" s="95"/>
      <c r="HZ26" s="95"/>
      <c r="IA26" s="95"/>
      <c r="IB26" s="95"/>
      <c r="IC26" s="95"/>
      <c r="ID26" s="95"/>
      <c r="IE26" s="95"/>
      <c r="IF26" s="95"/>
      <c r="IG26" s="95"/>
      <c r="IH26" s="95"/>
      <c r="II26" s="95"/>
      <c r="IJ26" s="95"/>
      <c r="IK26" s="95"/>
      <c r="IL26" s="95"/>
      <c r="IM26" s="95"/>
      <c r="IN26" s="95"/>
      <c r="IO26" s="95"/>
      <c r="IP26" s="95"/>
      <c r="IQ26" s="95"/>
      <c r="IR26" s="95"/>
      <c r="IS26" s="95"/>
      <c r="IT26" s="95"/>
      <c r="IU26" s="95"/>
      <c r="IV26" s="95"/>
    </row>
    <row r="27" spans="1:256" ht="18.75" customHeight="1">
      <c r="A27" s="184" t="s">
        <v>130</v>
      </c>
      <c r="B27" s="185" t="s">
        <v>30</v>
      </c>
      <c r="C27" s="112">
        <v>2.7449850000000001E-3</v>
      </c>
      <c r="D27" s="112">
        <v>3.6550110000000001E-3</v>
      </c>
      <c r="E27" s="112">
        <v>9.6428900000000001E-4</v>
      </c>
      <c r="F27" s="112">
        <v>2.3596419999999999E-3</v>
      </c>
      <c r="G27" s="112">
        <v>2.3889409999999999E-3</v>
      </c>
      <c r="H27" s="112">
        <v>2.218434E-3</v>
      </c>
      <c r="I27" s="112">
        <v>4.1531440000000001E-3</v>
      </c>
      <c r="J27" s="112">
        <v>2.8906100000000001E-3</v>
      </c>
      <c r="K27" s="112">
        <v>3.9399960000000003E-3</v>
      </c>
      <c r="L27" s="112">
        <v>3.461057E-3</v>
      </c>
      <c r="M27" s="112">
        <v>2.59998E-3</v>
      </c>
      <c r="N27" s="112">
        <v>3.4150130000000002E-3</v>
      </c>
      <c r="O27" s="112">
        <v>1.6137009999999999E-3</v>
      </c>
      <c r="P27" s="112">
        <v>1.1151259999999999E-3</v>
      </c>
      <c r="Q27" s="112">
        <v>1.1867099999999999E-3</v>
      </c>
      <c r="R27" s="112">
        <v>2.490655E-3</v>
      </c>
      <c r="S27" s="112">
        <v>1.313933E-3</v>
      </c>
      <c r="T27" s="112">
        <v>1.4411529999999999E-3</v>
      </c>
      <c r="U27" s="112">
        <v>6.7886900000000002E-4</v>
      </c>
      <c r="V27" s="112">
        <v>1.895873E-3</v>
      </c>
      <c r="W27" s="112">
        <v>1.000990949</v>
      </c>
      <c r="X27" s="112">
        <v>1.4998322999999999E-2</v>
      </c>
      <c r="Y27" s="112">
        <v>2.618873E-2</v>
      </c>
      <c r="Z27" s="112">
        <v>2.5708049999999998E-3</v>
      </c>
      <c r="AA27" s="112">
        <v>2.8498320000000001E-3</v>
      </c>
      <c r="AB27" s="112">
        <v>2.640299E-3</v>
      </c>
      <c r="AC27" s="112">
        <v>7.5171999999999999E-3</v>
      </c>
      <c r="AD27" s="112">
        <v>7.7070849999999998E-3</v>
      </c>
      <c r="AE27" s="112">
        <v>4.3509999999999998E-3</v>
      </c>
      <c r="AF27" s="112">
        <v>4.9943069999999999E-3</v>
      </c>
      <c r="AG27" s="112">
        <v>4.1340099999999996E-3</v>
      </c>
      <c r="AH27" s="112">
        <v>2.0254079999999998E-3</v>
      </c>
      <c r="AI27" s="112">
        <v>1.4692959999999999E-3</v>
      </c>
      <c r="AJ27" s="112">
        <v>1.377554E-3</v>
      </c>
      <c r="AK27" s="112">
        <v>2.686974E-3</v>
      </c>
      <c r="AL27" s="112">
        <v>8.3765700000000001E-4</v>
      </c>
      <c r="AM27" s="219">
        <v>8.4263080000000004E-3</v>
      </c>
      <c r="AN27" s="110">
        <v>1.1422928590000001</v>
      </c>
      <c r="AO27" s="111">
        <v>0.93725700000000001</v>
      </c>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c r="DY27" s="95"/>
      <c r="DZ27" s="95"/>
      <c r="EA27" s="95"/>
      <c r="EB27" s="95"/>
      <c r="EC27" s="95"/>
      <c r="ED27" s="95"/>
      <c r="EE27" s="95"/>
      <c r="EF27" s="95"/>
      <c r="EG27" s="95"/>
      <c r="EH27" s="95"/>
      <c r="EI27" s="95"/>
      <c r="EJ27" s="95"/>
      <c r="EK27" s="95"/>
      <c r="EL27" s="95"/>
      <c r="EM27" s="95"/>
      <c r="EN27" s="95"/>
      <c r="EO27" s="95"/>
      <c r="EP27" s="95"/>
      <c r="EQ27" s="95"/>
      <c r="ER27" s="95"/>
      <c r="ES27" s="95"/>
      <c r="ET27" s="95"/>
      <c r="EU27" s="95"/>
      <c r="EV27" s="95"/>
      <c r="EW27" s="95"/>
      <c r="EX27" s="95"/>
      <c r="EY27" s="95"/>
      <c r="EZ27" s="95"/>
      <c r="FA27" s="95"/>
      <c r="FB27" s="95"/>
      <c r="FC27" s="95"/>
      <c r="FD27" s="95"/>
      <c r="FE27" s="95"/>
      <c r="FF27" s="95"/>
      <c r="FG27" s="95"/>
      <c r="FH27" s="95"/>
      <c r="FI27" s="95"/>
      <c r="FJ27" s="95"/>
      <c r="FK27" s="95"/>
      <c r="FL27" s="95"/>
      <c r="FM27" s="95"/>
      <c r="FN27" s="95"/>
      <c r="FO27" s="95"/>
      <c r="FP27" s="95"/>
      <c r="FQ27" s="95"/>
      <c r="FR27" s="95"/>
      <c r="FS27" s="95"/>
      <c r="FT27" s="95"/>
      <c r="FU27" s="95"/>
      <c r="FV27" s="95"/>
      <c r="FW27" s="95"/>
      <c r="FX27" s="95"/>
      <c r="FY27" s="95"/>
      <c r="FZ27" s="95"/>
      <c r="GA27" s="95"/>
      <c r="GB27" s="95"/>
      <c r="GC27" s="95"/>
      <c r="GD27" s="95"/>
      <c r="GE27" s="95"/>
      <c r="GF27" s="95"/>
      <c r="GG27" s="95"/>
      <c r="GH27" s="95"/>
      <c r="GI27" s="95"/>
      <c r="GJ27" s="95"/>
      <c r="GK27" s="95"/>
      <c r="GL27" s="95"/>
      <c r="GM27" s="95"/>
      <c r="GN27" s="95"/>
      <c r="GO27" s="95"/>
      <c r="GP27" s="95"/>
      <c r="GQ27" s="95"/>
      <c r="GR27" s="95"/>
      <c r="GS27" s="95"/>
      <c r="GT27" s="95"/>
      <c r="GU27" s="95"/>
      <c r="GV27" s="95"/>
      <c r="GW27" s="95"/>
      <c r="GX27" s="95"/>
      <c r="GY27" s="95"/>
      <c r="GZ27" s="95"/>
      <c r="HA27" s="95"/>
      <c r="HB27" s="95"/>
      <c r="HC27" s="95"/>
      <c r="HD27" s="95"/>
      <c r="HE27" s="95"/>
      <c r="HF27" s="95"/>
      <c r="HG27" s="95"/>
      <c r="HH27" s="95"/>
      <c r="HI27" s="95"/>
      <c r="HJ27" s="95"/>
      <c r="HK27" s="95"/>
      <c r="HL27" s="95"/>
      <c r="HM27" s="95"/>
      <c r="HN27" s="95"/>
      <c r="HO27" s="95"/>
      <c r="HP27" s="95"/>
      <c r="HQ27" s="95"/>
      <c r="HR27" s="95"/>
      <c r="HS27" s="95"/>
      <c r="HT27" s="95"/>
      <c r="HU27" s="95"/>
      <c r="HV27" s="95"/>
      <c r="HW27" s="95"/>
      <c r="HX27" s="95"/>
      <c r="HY27" s="95"/>
      <c r="HZ27" s="95"/>
      <c r="IA27" s="95"/>
      <c r="IB27" s="95"/>
      <c r="IC27" s="95"/>
      <c r="ID27" s="95"/>
      <c r="IE27" s="95"/>
      <c r="IF27" s="95"/>
      <c r="IG27" s="95"/>
      <c r="IH27" s="95"/>
      <c r="II27" s="95"/>
      <c r="IJ27" s="95"/>
      <c r="IK27" s="95"/>
      <c r="IL27" s="95"/>
      <c r="IM27" s="95"/>
      <c r="IN27" s="95"/>
      <c r="IO27" s="95"/>
      <c r="IP27" s="95"/>
      <c r="IQ27" s="95"/>
      <c r="IR27" s="95"/>
      <c r="IS27" s="95"/>
      <c r="IT27" s="95"/>
      <c r="IU27" s="95"/>
      <c r="IV27" s="95"/>
    </row>
    <row r="28" spans="1:256" ht="18.75" customHeight="1">
      <c r="A28" s="184" t="s">
        <v>132</v>
      </c>
      <c r="B28" s="185" t="s">
        <v>1585</v>
      </c>
      <c r="C28" s="112">
        <v>2.0381840000000002E-3</v>
      </c>
      <c r="D28" s="112">
        <v>2.717414E-3</v>
      </c>
      <c r="E28" s="112">
        <v>3.452582E-3</v>
      </c>
      <c r="F28" s="112">
        <v>7.9216070000000006E-3</v>
      </c>
      <c r="G28" s="112">
        <v>3.8867749999999999E-3</v>
      </c>
      <c r="H28" s="112">
        <v>6.0307759999999998E-3</v>
      </c>
      <c r="I28" s="112">
        <v>4.5065849999999996E-3</v>
      </c>
      <c r="J28" s="112">
        <v>6.0569459999999997E-3</v>
      </c>
      <c r="K28" s="112">
        <v>9.0110869999999992E-3</v>
      </c>
      <c r="L28" s="112">
        <v>1.9299368000000001E-2</v>
      </c>
      <c r="M28" s="112">
        <v>8.5564720000000007E-3</v>
      </c>
      <c r="N28" s="112">
        <v>3.8164789999999998E-3</v>
      </c>
      <c r="O28" s="112">
        <v>3.2573160000000001E-3</v>
      </c>
      <c r="P28" s="112">
        <v>2.2193769999999998E-3</v>
      </c>
      <c r="Q28" s="112">
        <v>3.0724519999999998E-3</v>
      </c>
      <c r="R28" s="112">
        <v>5.5072819999999996E-3</v>
      </c>
      <c r="S28" s="112">
        <v>1.52074E-3</v>
      </c>
      <c r="T28" s="112">
        <v>1.353581E-3</v>
      </c>
      <c r="U28" s="112">
        <v>2.8830280000000002E-3</v>
      </c>
      <c r="V28" s="112">
        <v>4.3449059999999999E-3</v>
      </c>
      <c r="W28" s="112">
        <v>1.0189800000000001E-3</v>
      </c>
      <c r="X28" s="112">
        <v>1.0244698860000001</v>
      </c>
      <c r="Y28" s="112">
        <v>1.5061079999999999E-2</v>
      </c>
      <c r="Z28" s="112">
        <v>1.4965170999999999E-2</v>
      </c>
      <c r="AA28" s="112">
        <v>5.5219149999999996E-3</v>
      </c>
      <c r="AB28" s="112">
        <v>1.471438E-3</v>
      </c>
      <c r="AC28" s="112">
        <v>8.9352300000000002E-4</v>
      </c>
      <c r="AD28" s="112">
        <v>2.2919500000000001E-3</v>
      </c>
      <c r="AE28" s="112">
        <v>2.0731539999999998E-3</v>
      </c>
      <c r="AF28" s="112">
        <v>2.7910729999999998E-3</v>
      </c>
      <c r="AG28" s="112">
        <v>3.1912490000000002E-3</v>
      </c>
      <c r="AH28" s="112">
        <v>2.87207E-3</v>
      </c>
      <c r="AI28" s="112">
        <v>1.155725E-3</v>
      </c>
      <c r="AJ28" s="112">
        <v>1.330021E-3</v>
      </c>
      <c r="AK28" s="112">
        <v>7.1046240000000004E-3</v>
      </c>
      <c r="AL28" s="112">
        <v>1.096273E-3</v>
      </c>
      <c r="AM28" s="219">
        <v>1.414015E-3</v>
      </c>
      <c r="AN28" s="110">
        <v>1.1901751040000002</v>
      </c>
      <c r="AO28" s="111">
        <v>0.976545</v>
      </c>
      <c r="AP28" s="95"/>
      <c r="AQ28" s="95"/>
      <c r="AR28" s="95"/>
      <c r="AS28" s="95"/>
      <c r="AT28" s="95"/>
      <c r="AU28" s="95"/>
      <c r="AV28" s="95"/>
      <c r="AW28" s="95"/>
      <c r="AX28" s="95"/>
      <c r="AY28" s="95"/>
      <c r="AZ28" s="95"/>
      <c r="BA28" s="95"/>
      <c r="BB28" s="95"/>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5"/>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95"/>
      <c r="EG28" s="95"/>
      <c r="EH28" s="95"/>
      <c r="EI28" s="95"/>
      <c r="EJ28" s="95"/>
      <c r="EK28" s="95"/>
      <c r="EL28" s="95"/>
      <c r="EM28" s="95"/>
      <c r="EN28" s="95"/>
      <c r="EO28" s="95"/>
      <c r="EP28" s="95"/>
      <c r="EQ28" s="95"/>
      <c r="ER28" s="95"/>
      <c r="ES28" s="95"/>
      <c r="ET28" s="95"/>
      <c r="EU28" s="95"/>
      <c r="EV28" s="95"/>
      <c r="EW28" s="95"/>
      <c r="EX28" s="95"/>
      <c r="EY28" s="95"/>
      <c r="EZ28" s="95"/>
      <c r="FA28" s="95"/>
      <c r="FB28" s="95"/>
      <c r="FC28" s="95"/>
      <c r="FD28" s="95"/>
      <c r="FE28" s="95"/>
      <c r="FF28" s="95"/>
      <c r="FG28" s="95"/>
      <c r="FH28" s="95"/>
      <c r="FI28" s="95"/>
      <c r="FJ28" s="95"/>
      <c r="FK28" s="95"/>
      <c r="FL28" s="95"/>
      <c r="FM28" s="95"/>
      <c r="FN28" s="95"/>
      <c r="FO28" s="95"/>
      <c r="FP28" s="95"/>
      <c r="FQ28" s="95"/>
      <c r="FR28" s="95"/>
      <c r="FS28" s="95"/>
      <c r="FT28" s="95"/>
      <c r="FU28" s="95"/>
      <c r="FV28" s="95"/>
      <c r="FW28" s="95"/>
      <c r="FX28" s="95"/>
      <c r="FY28" s="95"/>
      <c r="FZ28" s="95"/>
      <c r="GA28" s="95"/>
      <c r="GB28" s="95"/>
      <c r="GC28" s="95"/>
      <c r="GD28" s="95"/>
      <c r="GE28" s="95"/>
      <c r="GF28" s="95"/>
      <c r="GG28" s="95"/>
      <c r="GH28" s="95"/>
      <c r="GI28" s="95"/>
      <c r="GJ28" s="95"/>
      <c r="GK28" s="95"/>
      <c r="GL28" s="95"/>
      <c r="GM28" s="95"/>
      <c r="GN28" s="95"/>
      <c r="GO28" s="95"/>
      <c r="GP28" s="95"/>
      <c r="GQ28" s="95"/>
      <c r="GR28" s="95"/>
      <c r="GS28" s="95"/>
      <c r="GT28" s="95"/>
      <c r="GU28" s="95"/>
      <c r="GV28" s="95"/>
      <c r="GW28" s="95"/>
      <c r="GX28" s="95"/>
      <c r="GY28" s="95"/>
      <c r="GZ28" s="95"/>
      <c r="HA28" s="95"/>
      <c r="HB28" s="95"/>
      <c r="HC28" s="95"/>
      <c r="HD28" s="95"/>
      <c r="HE28" s="95"/>
      <c r="HF28" s="95"/>
      <c r="HG28" s="95"/>
      <c r="HH28" s="95"/>
      <c r="HI28" s="95"/>
      <c r="HJ28" s="95"/>
      <c r="HK28" s="95"/>
      <c r="HL28" s="95"/>
      <c r="HM28" s="95"/>
      <c r="HN28" s="95"/>
      <c r="HO28" s="95"/>
      <c r="HP28" s="95"/>
      <c r="HQ28" s="95"/>
      <c r="HR28" s="95"/>
      <c r="HS28" s="95"/>
      <c r="HT28" s="95"/>
      <c r="HU28" s="95"/>
      <c r="HV28" s="95"/>
      <c r="HW28" s="95"/>
      <c r="HX28" s="95"/>
      <c r="HY28" s="95"/>
      <c r="HZ28" s="95"/>
      <c r="IA28" s="95"/>
      <c r="IB28" s="95"/>
      <c r="IC28" s="95"/>
      <c r="ID28" s="95"/>
      <c r="IE28" s="95"/>
      <c r="IF28" s="95"/>
      <c r="IG28" s="95"/>
      <c r="IH28" s="95"/>
      <c r="II28" s="95"/>
      <c r="IJ28" s="95"/>
      <c r="IK28" s="95"/>
      <c r="IL28" s="95"/>
      <c r="IM28" s="95"/>
      <c r="IN28" s="95"/>
      <c r="IO28" s="95"/>
      <c r="IP28" s="95"/>
      <c r="IQ28" s="95"/>
      <c r="IR28" s="95"/>
      <c r="IS28" s="95"/>
      <c r="IT28" s="95"/>
      <c r="IU28" s="95"/>
      <c r="IV28" s="95"/>
    </row>
    <row r="29" spans="1:256" ht="18.75" customHeight="1">
      <c r="A29" s="184" t="s">
        <v>147</v>
      </c>
      <c r="B29" s="185" t="s">
        <v>165</v>
      </c>
      <c r="C29" s="112">
        <v>9.3264599999999997E-4</v>
      </c>
      <c r="D29" s="112">
        <v>1.994521E-3</v>
      </c>
      <c r="E29" s="112">
        <v>1.9917480000000002E-3</v>
      </c>
      <c r="F29" s="112">
        <v>9.3174700000000002E-4</v>
      </c>
      <c r="G29" s="112">
        <v>8.0474799999999999E-4</v>
      </c>
      <c r="H29" s="112">
        <v>1.7372010000000001E-3</v>
      </c>
      <c r="I29" s="112">
        <v>8.3146900000000004E-4</v>
      </c>
      <c r="J29" s="112">
        <v>7.0666499999999998E-4</v>
      </c>
      <c r="K29" s="112">
        <v>9.7413899999999995E-4</v>
      </c>
      <c r="L29" s="112">
        <v>6.4152600000000001E-4</v>
      </c>
      <c r="M29" s="112">
        <v>5.9846599999999997E-4</v>
      </c>
      <c r="N29" s="112">
        <v>5.8257399999999998E-4</v>
      </c>
      <c r="O29" s="112">
        <v>6.3506900000000004E-4</v>
      </c>
      <c r="P29" s="112">
        <v>4.8918400000000004E-4</v>
      </c>
      <c r="Q29" s="112">
        <v>5.9105799999999999E-4</v>
      </c>
      <c r="R29" s="112">
        <v>8.5329199999999996E-4</v>
      </c>
      <c r="S29" s="112">
        <v>4.7732200000000002E-4</v>
      </c>
      <c r="T29" s="112">
        <v>6.8957299999999997E-4</v>
      </c>
      <c r="U29" s="112">
        <v>4.0423899999999998E-4</v>
      </c>
      <c r="V29" s="112">
        <v>1.1172179999999999E-3</v>
      </c>
      <c r="W29" s="112">
        <v>1.076161E-3</v>
      </c>
      <c r="X29" s="112">
        <v>1.590513E-3</v>
      </c>
      <c r="Y29" s="112">
        <v>1.0638136069999999</v>
      </c>
      <c r="Z29" s="112">
        <v>8.2020059999999995E-3</v>
      </c>
      <c r="AA29" s="112">
        <v>2.983215E-3</v>
      </c>
      <c r="AB29" s="112">
        <v>1.5697529999999999E-3</v>
      </c>
      <c r="AC29" s="112">
        <v>4.9874499999999998E-4</v>
      </c>
      <c r="AD29" s="112">
        <v>6.4123970000000002E-3</v>
      </c>
      <c r="AE29" s="112">
        <v>3.0769289999999999E-3</v>
      </c>
      <c r="AF29" s="112">
        <v>3.9686629999999999E-3</v>
      </c>
      <c r="AG29" s="112">
        <v>8.2020180000000002E-3</v>
      </c>
      <c r="AH29" s="112">
        <v>4.4534290000000001E-3</v>
      </c>
      <c r="AI29" s="112">
        <v>2.3844869999999998E-3</v>
      </c>
      <c r="AJ29" s="112">
        <v>1.0804129999999999E-3</v>
      </c>
      <c r="AK29" s="112">
        <v>8.6530410000000002E-3</v>
      </c>
      <c r="AL29" s="112">
        <v>7.16761E-4</v>
      </c>
      <c r="AM29" s="219">
        <v>1.648233E-3</v>
      </c>
      <c r="AN29" s="110">
        <v>1.1383147760000003</v>
      </c>
      <c r="AO29" s="111">
        <v>0.93399299999999996</v>
      </c>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c r="GN29" s="95"/>
      <c r="GO29" s="95"/>
      <c r="GP29" s="95"/>
      <c r="GQ29" s="95"/>
      <c r="GR29" s="95"/>
      <c r="GS29" s="95"/>
      <c r="GT29" s="95"/>
      <c r="GU29" s="95"/>
      <c r="GV29" s="95"/>
      <c r="GW29" s="95"/>
      <c r="GX29" s="95"/>
      <c r="GY29" s="95"/>
      <c r="GZ29" s="95"/>
      <c r="HA29" s="95"/>
      <c r="HB29" s="95"/>
      <c r="HC29" s="95"/>
      <c r="HD29" s="95"/>
      <c r="HE29" s="95"/>
      <c r="HF29" s="95"/>
      <c r="HG29" s="95"/>
      <c r="HH29" s="95"/>
      <c r="HI29" s="95"/>
      <c r="HJ29" s="95"/>
      <c r="HK29" s="95"/>
      <c r="HL29" s="95"/>
      <c r="HM29" s="95"/>
      <c r="HN29" s="95"/>
      <c r="HO29" s="95"/>
      <c r="HP29" s="95"/>
      <c r="HQ29" s="95"/>
      <c r="HR29" s="95"/>
      <c r="HS29" s="95"/>
      <c r="HT29" s="95"/>
      <c r="HU29" s="95"/>
      <c r="HV29" s="95"/>
      <c r="HW29" s="95"/>
      <c r="HX29" s="95"/>
      <c r="HY29" s="95"/>
      <c r="HZ29" s="95"/>
      <c r="IA29" s="95"/>
      <c r="IB29" s="95"/>
      <c r="IC29" s="95"/>
      <c r="ID29" s="95"/>
      <c r="IE29" s="95"/>
      <c r="IF29" s="95"/>
      <c r="IG29" s="95"/>
      <c r="IH29" s="95"/>
      <c r="II29" s="95"/>
      <c r="IJ29" s="95"/>
      <c r="IK29" s="95"/>
      <c r="IL29" s="95"/>
      <c r="IM29" s="95"/>
      <c r="IN29" s="95"/>
      <c r="IO29" s="95"/>
      <c r="IP29" s="95"/>
      <c r="IQ29" s="95"/>
      <c r="IR29" s="95"/>
      <c r="IS29" s="95"/>
      <c r="IT29" s="95"/>
      <c r="IU29" s="95"/>
      <c r="IV29" s="95"/>
    </row>
    <row r="30" spans="1:256" ht="18.75" customHeight="1">
      <c r="A30" s="184" t="s">
        <v>148</v>
      </c>
      <c r="B30" s="185" t="s">
        <v>166</v>
      </c>
      <c r="C30" s="112">
        <v>1.0749240000000001E-3</v>
      </c>
      <c r="D30" s="112">
        <v>2.8869149999999999E-3</v>
      </c>
      <c r="E30" s="112">
        <v>2.2938949999999998E-3</v>
      </c>
      <c r="F30" s="112">
        <v>6.7745299999999995E-4</v>
      </c>
      <c r="G30" s="112">
        <v>1.2217720000000001E-3</v>
      </c>
      <c r="H30" s="112">
        <v>3.1754930000000002E-3</v>
      </c>
      <c r="I30" s="112">
        <v>8.8544299999999997E-4</v>
      </c>
      <c r="J30" s="112">
        <v>4.8760999999999997E-4</v>
      </c>
      <c r="K30" s="112">
        <v>2.467206E-3</v>
      </c>
      <c r="L30" s="112">
        <v>7.5660400000000002E-4</v>
      </c>
      <c r="M30" s="112">
        <v>8.7786299999999999E-4</v>
      </c>
      <c r="N30" s="112">
        <v>5.8992599999999995E-4</v>
      </c>
      <c r="O30" s="112">
        <v>8.04129E-4</v>
      </c>
      <c r="P30" s="112">
        <v>4.6899799999999998E-4</v>
      </c>
      <c r="Q30" s="112">
        <v>6.2590599999999997E-4</v>
      </c>
      <c r="R30" s="112">
        <v>1.230274E-3</v>
      </c>
      <c r="S30" s="112">
        <v>5.8885700000000003E-4</v>
      </c>
      <c r="T30" s="112">
        <v>7.29899E-4</v>
      </c>
      <c r="U30" s="112">
        <v>4.0716899999999998E-4</v>
      </c>
      <c r="V30" s="112">
        <v>1.250321E-3</v>
      </c>
      <c r="W30" s="112">
        <v>4.4378459999999996E-3</v>
      </c>
      <c r="X30" s="112">
        <v>2.592202E-3</v>
      </c>
      <c r="Y30" s="112">
        <v>4.9636359999999996E-3</v>
      </c>
      <c r="Z30" s="112">
        <v>1.000996958</v>
      </c>
      <c r="AA30" s="112">
        <v>2.492377E-3</v>
      </c>
      <c r="AB30" s="112">
        <v>5.8255879999999996E-3</v>
      </c>
      <c r="AC30" s="112">
        <v>5.6496300000000003E-4</v>
      </c>
      <c r="AD30" s="112">
        <v>8.7088329999999992E-3</v>
      </c>
      <c r="AE30" s="112">
        <v>1.0156047E-2</v>
      </c>
      <c r="AF30" s="112">
        <v>3.5114853000000001E-2</v>
      </c>
      <c r="AG30" s="112">
        <v>8.2884659999999995E-3</v>
      </c>
      <c r="AH30" s="112">
        <v>5.9855100000000003E-3</v>
      </c>
      <c r="AI30" s="112">
        <v>1.188302E-3</v>
      </c>
      <c r="AJ30" s="112">
        <v>2.9568530000000002E-3</v>
      </c>
      <c r="AK30" s="112">
        <v>2.6767547999999999E-2</v>
      </c>
      <c r="AL30" s="112">
        <v>7.7096100000000002E-4</v>
      </c>
      <c r="AM30" s="219">
        <v>1.8133541E-2</v>
      </c>
      <c r="AN30" s="110">
        <v>1.163445141</v>
      </c>
      <c r="AO30" s="111">
        <v>0.95461300000000004</v>
      </c>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5"/>
      <c r="CT30" s="95"/>
      <c r="CU30" s="95"/>
      <c r="CV30" s="95"/>
      <c r="CW30" s="95"/>
      <c r="CX30" s="95"/>
      <c r="CY30" s="95"/>
      <c r="CZ30" s="95"/>
      <c r="DA30" s="95"/>
      <c r="DB30" s="95"/>
      <c r="DC30" s="95"/>
      <c r="DD30" s="95"/>
      <c r="DE30" s="95"/>
      <c r="DF30" s="95"/>
      <c r="DG30" s="95"/>
      <c r="DH30" s="95"/>
      <c r="DI30" s="95"/>
      <c r="DJ30" s="95"/>
      <c r="DK30" s="95"/>
      <c r="DL30" s="95"/>
      <c r="DM30" s="95"/>
      <c r="DN30" s="95"/>
      <c r="DO30" s="95"/>
      <c r="DP30" s="95"/>
      <c r="DQ30" s="95"/>
      <c r="DR30" s="95"/>
      <c r="DS30" s="95"/>
      <c r="DT30" s="95"/>
      <c r="DU30" s="95"/>
      <c r="DV30" s="95"/>
      <c r="DW30" s="95"/>
      <c r="DX30" s="95"/>
      <c r="DY30" s="95"/>
      <c r="DZ30" s="95"/>
      <c r="EA30" s="95"/>
      <c r="EB30" s="95"/>
      <c r="EC30" s="95"/>
      <c r="ED30" s="95"/>
      <c r="EE30" s="95"/>
      <c r="EF30" s="95"/>
      <c r="EG30" s="95"/>
      <c r="EH30" s="95"/>
      <c r="EI30" s="95"/>
      <c r="EJ30" s="95"/>
      <c r="EK30" s="95"/>
      <c r="EL30" s="95"/>
      <c r="EM30" s="95"/>
      <c r="EN30" s="95"/>
      <c r="EO30" s="95"/>
      <c r="EP30" s="95"/>
      <c r="EQ30" s="95"/>
      <c r="ER30" s="95"/>
      <c r="ES30" s="95"/>
      <c r="ET30" s="95"/>
      <c r="EU30" s="95"/>
      <c r="EV30" s="95"/>
      <c r="EW30" s="95"/>
      <c r="EX30" s="95"/>
      <c r="EY30" s="95"/>
      <c r="EZ30" s="95"/>
      <c r="FA30" s="95"/>
      <c r="FB30" s="95"/>
      <c r="FC30" s="95"/>
      <c r="FD30" s="95"/>
      <c r="FE30" s="95"/>
      <c r="FF30" s="95"/>
      <c r="FG30" s="95"/>
      <c r="FH30" s="95"/>
      <c r="FI30" s="95"/>
      <c r="FJ30" s="95"/>
      <c r="FK30" s="95"/>
      <c r="FL30" s="95"/>
      <c r="FM30" s="95"/>
      <c r="FN30" s="95"/>
      <c r="FO30" s="95"/>
      <c r="FP30" s="95"/>
      <c r="FQ30" s="95"/>
      <c r="FR30" s="95"/>
      <c r="FS30" s="95"/>
      <c r="FT30" s="95"/>
      <c r="FU30" s="95"/>
      <c r="FV30" s="95"/>
      <c r="FW30" s="95"/>
      <c r="FX30" s="95"/>
      <c r="FY30" s="95"/>
      <c r="FZ30" s="95"/>
      <c r="GA30" s="95"/>
      <c r="GB30" s="95"/>
      <c r="GC30" s="95"/>
      <c r="GD30" s="95"/>
      <c r="GE30" s="95"/>
      <c r="GF30" s="95"/>
      <c r="GG30" s="95"/>
      <c r="GH30" s="95"/>
      <c r="GI30" s="95"/>
      <c r="GJ30" s="95"/>
      <c r="GK30" s="95"/>
      <c r="GL30" s="95"/>
      <c r="GM30" s="95"/>
      <c r="GN30" s="95"/>
      <c r="GO30" s="95"/>
      <c r="GP30" s="95"/>
      <c r="GQ30" s="95"/>
      <c r="GR30" s="95"/>
      <c r="GS30" s="95"/>
      <c r="GT30" s="95"/>
      <c r="GU30" s="95"/>
      <c r="GV30" s="95"/>
      <c r="GW30" s="95"/>
      <c r="GX30" s="95"/>
      <c r="GY30" s="95"/>
      <c r="GZ30" s="95"/>
      <c r="HA30" s="95"/>
      <c r="HB30" s="95"/>
      <c r="HC30" s="95"/>
      <c r="HD30" s="95"/>
      <c r="HE30" s="95"/>
      <c r="HF30" s="95"/>
      <c r="HG30" s="95"/>
      <c r="HH30" s="95"/>
      <c r="HI30" s="95"/>
      <c r="HJ30" s="95"/>
      <c r="HK30" s="95"/>
      <c r="HL30" s="95"/>
      <c r="HM30" s="95"/>
      <c r="HN30" s="95"/>
      <c r="HO30" s="95"/>
      <c r="HP30" s="95"/>
      <c r="HQ30" s="95"/>
      <c r="HR30" s="95"/>
      <c r="HS30" s="95"/>
      <c r="HT30" s="95"/>
      <c r="HU30" s="95"/>
      <c r="HV30" s="95"/>
      <c r="HW30" s="95"/>
      <c r="HX30" s="95"/>
      <c r="HY30" s="95"/>
      <c r="HZ30" s="95"/>
      <c r="IA30" s="95"/>
      <c r="IB30" s="95"/>
      <c r="IC30" s="95"/>
      <c r="ID30" s="95"/>
      <c r="IE30" s="95"/>
      <c r="IF30" s="95"/>
      <c r="IG30" s="95"/>
      <c r="IH30" s="95"/>
      <c r="II30" s="95"/>
      <c r="IJ30" s="95"/>
      <c r="IK30" s="95"/>
      <c r="IL30" s="95"/>
      <c r="IM30" s="95"/>
      <c r="IN30" s="95"/>
      <c r="IO30" s="95"/>
      <c r="IP30" s="95"/>
      <c r="IQ30" s="95"/>
      <c r="IR30" s="95"/>
      <c r="IS30" s="95"/>
      <c r="IT30" s="95"/>
      <c r="IU30" s="95"/>
      <c r="IV30" s="95"/>
    </row>
    <row r="31" spans="1:256" ht="18.75" customHeight="1">
      <c r="A31" s="184" t="s">
        <v>149</v>
      </c>
      <c r="B31" s="185" t="s">
        <v>31</v>
      </c>
      <c r="C31" s="112">
        <v>3.2714024000000001E-2</v>
      </c>
      <c r="D31" s="112">
        <v>1.0246409999999999E-2</v>
      </c>
      <c r="E31" s="112">
        <v>3.9486006999999997E-2</v>
      </c>
      <c r="F31" s="112">
        <v>4.1865206000000002E-2</v>
      </c>
      <c r="G31" s="112">
        <v>4.1155193E-2</v>
      </c>
      <c r="H31" s="112">
        <v>3.1261002000000003E-2</v>
      </c>
      <c r="I31" s="112">
        <v>1.4997096999999999E-2</v>
      </c>
      <c r="J31" s="112">
        <v>3.2442988999999998E-2</v>
      </c>
      <c r="K31" s="112">
        <v>2.2795165999999999E-2</v>
      </c>
      <c r="L31" s="112">
        <v>2.2610491E-2</v>
      </c>
      <c r="M31" s="112">
        <v>2.3134186000000001E-2</v>
      </c>
      <c r="N31" s="112">
        <v>1.7640071E-2</v>
      </c>
      <c r="O31" s="112">
        <v>2.3182239E-2</v>
      </c>
      <c r="P31" s="112">
        <v>2.5652985999999999E-2</v>
      </c>
      <c r="Q31" s="112">
        <v>3.3001188000000001E-2</v>
      </c>
      <c r="R31" s="112">
        <v>2.6454602000000001E-2</v>
      </c>
      <c r="S31" s="112">
        <v>2.6101385000000001E-2</v>
      </c>
      <c r="T31" s="112">
        <v>2.4207148000000001E-2</v>
      </c>
      <c r="U31" s="112">
        <v>2.8173033E-2</v>
      </c>
      <c r="V31" s="112">
        <v>4.6389567E-2</v>
      </c>
      <c r="W31" s="112">
        <v>2.6455564000000001E-2</v>
      </c>
      <c r="X31" s="112">
        <v>5.243803E-3</v>
      </c>
      <c r="Y31" s="112">
        <v>1.7162381000000001E-2</v>
      </c>
      <c r="Z31" s="112">
        <v>1.3276235000000001E-2</v>
      </c>
      <c r="AA31" s="112">
        <v>1.0082229869999999</v>
      </c>
      <c r="AB31" s="112">
        <v>6.7714460000000004E-3</v>
      </c>
      <c r="AC31" s="112">
        <v>1.731661E-3</v>
      </c>
      <c r="AD31" s="112">
        <v>2.5271185000000002E-2</v>
      </c>
      <c r="AE31" s="112">
        <v>8.45833E-3</v>
      </c>
      <c r="AF31" s="112">
        <v>8.2029679999999997E-3</v>
      </c>
      <c r="AG31" s="112">
        <v>1.4168396E-2</v>
      </c>
      <c r="AH31" s="112">
        <v>2.6843269999999999E-2</v>
      </c>
      <c r="AI31" s="112">
        <v>2.2664903E-2</v>
      </c>
      <c r="AJ31" s="112">
        <v>1.4139324999999999E-2</v>
      </c>
      <c r="AK31" s="112">
        <v>3.9721090000000001E-2</v>
      </c>
      <c r="AL31" s="112">
        <v>0.13639927900000001</v>
      </c>
      <c r="AM31" s="219">
        <v>5.6723579999999997E-3</v>
      </c>
      <c r="AN31" s="110">
        <v>1.9439151709999998</v>
      </c>
      <c r="AO31" s="111">
        <v>1.594992</v>
      </c>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5"/>
      <c r="DF31" s="95"/>
      <c r="DG31" s="95"/>
      <c r="DH31" s="95"/>
      <c r="DI31" s="95"/>
      <c r="DJ31" s="95"/>
      <c r="DK31" s="95"/>
      <c r="DL31" s="95"/>
      <c r="DM31" s="95"/>
      <c r="DN31" s="95"/>
      <c r="DO31" s="95"/>
      <c r="DP31" s="95"/>
      <c r="DQ31" s="95"/>
      <c r="DR31" s="95"/>
      <c r="DS31" s="95"/>
      <c r="DT31" s="95"/>
      <c r="DU31" s="95"/>
      <c r="DV31" s="95"/>
      <c r="DW31" s="95"/>
      <c r="DX31" s="95"/>
      <c r="DY31" s="95"/>
      <c r="DZ31" s="95"/>
      <c r="EA31" s="95"/>
      <c r="EB31" s="95"/>
      <c r="EC31" s="95"/>
      <c r="ED31" s="95"/>
      <c r="EE31" s="95"/>
      <c r="EF31" s="95"/>
      <c r="EG31" s="95"/>
      <c r="EH31" s="95"/>
      <c r="EI31" s="95"/>
      <c r="EJ31" s="95"/>
      <c r="EK31" s="95"/>
      <c r="EL31" s="95"/>
      <c r="EM31" s="95"/>
      <c r="EN31" s="95"/>
      <c r="EO31" s="95"/>
      <c r="EP31" s="95"/>
      <c r="EQ31" s="95"/>
      <c r="ER31" s="95"/>
      <c r="ES31" s="95"/>
      <c r="ET31" s="95"/>
      <c r="EU31" s="95"/>
      <c r="EV31" s="95"/>
      <c r="EW31" s="95"/>
      <c r="EX31" s="95"/>
      <c r="EY31" s="95"/>
      <c r="EZ31" s="95"/>
      <c r="FA31" s="95"/>
      <c r="FB31" s="95"/>
      <c r="FC31" s="95"/>
      <c r="FD31" s="95"/>
      <c r="FE31" s="95"/>
      <c r="FF31" s="95"/>
      <c r="FG31" s="95"/>
      <c r="FH31" s="95"/>
      <c r="FI31" s="95"/>
      <c r="FJ31" s="95"/>
      <c r="FK31" s="95"/>
      <c r="FL31" s="95"/>
      <c r="FM31" s="95"/>
      <c r="FN31" s="95"/>
      <c r="FO31" s="95"/>
      <c r="FP31" s="95"/>
      <c r="FQ31" s="95"/>
      <c r="FR31" s="95"/>
      <c r="FS31" s="95"/>
      <c r="FT31" s="95"/>
      <c r="FU31" s="95"/>
      <c r="FV31" s="95"/>
      <c r="FW31" s="95"/>
      <c r="FX31" s="95"/>
      <c r="FY31" s="95"/>
      <c r="FZ31" s="95"/>
      <c r="GA31" s="95"/>
      <c r="GB31" s="95"/>
      <c r="GC31" s="95"/>
      <c r="GD31" s="95"/>
      <c r="GE31" s="95"/>
      <c r="GF31" s="95"/>
      <c r="GG31" s="95"/>
      <c r="GH31" s="95"/>
      <c r="GI31" s="95"/>
      <c r="GJ31" s="95"/>
      <c r="GK31" s="95"/>
      <c r="GL31" s="95"/>
      <c r="GM31" s="95"/>
      <c r="GN31" s="95"/>
      <c r="GO31" s="95"/>
      <c r="GP31" s="95"/>
      <c r="GQ31" s="95"/>
      <c r="GR31" s="95"/>
      <c r="GS31" s="95"/>
      <c r="GT31" s="95"/>
      <c r="GU31" s="95"/>
      <c r="GV31" s="95"/>
      <c r="GW31" s="95"/>
      <c r="GX31" s="95"/>
      <c r="GY31" s="95"/>
      <c r="GZ31" s="95"/>
      <c r="HA31" s="95"/>
      <c r="HB31" s="95"/>
      <c r="HC31" s="95"/>
      <c r="HD31" s="95"/>
      <c r="HE31" s="95"/>
      <c r="HF31" s="95"/>
      <c r="HG31" s="95"/>
      <c r="HH31" s="95"/>
      <c r="HI31" s="95"/>
      <c r="HJ31" s="95"/>
      <c r="HK31" s="95"/>
      <c r="HL31" s="95"/>
      <c r="HM31" s="95"/>
      <c r="HN31" s="95"/>
      <c r="HO31" s="95"/>
      <c r="HP31" s="95"/>
      <c r="HQ31" s="95"/>
      <c r="HR31" s="95"/>
      <c r="HS31" s="95"/>
      <c r="HT31" s="95"/>
      <c r="HU31" s="95"/>
      <c r="HV31" s="95"/>
      <c r="HW31" s="95"/>
      <c r="HX31" s="95"/>
      <c r="HY31" s="95"/>
      <c r="HZ31" s="95"/>
      <c r="IA31" s="95"/>
      <c r="IB31" s="95"/>
      <c r="IC31" s="95"/>
      <c r="ID31" s="95"/>
      <c r="IE31" s="95"/>
      <c r="IF31" s="95"/>
      <c r="IG31" s="95"/>
      <c r="IH31" s="95"/>
      <c r="II31" s="95"/>
      <c r="IJ31" s="95"/>
      <c r="IK31" s="95"/>
      <c r="IL31" s="95"/>
      <c r="IM31" s="95"/>
      <c r="IN31" s="95"/>
      <c r="IO31" s="95"/>
      <c r="IP31" s="95"/>
      <c r="IQ31" s="95"/>
      <c r="IR31" s="95"/>
      <c r="IS31" s="95"/>
      <c r="IT31" s="95"/>
      <c r="IU31" s="95"/>
      <c r="IV31" s="95"/>
    </row>
    <row r="32" spans="1:256" ht="18.75" customHeight="1">
      <c r="A32" s="184" t="s">
        <v>150</v>
      </c>
      <c r="B32" s="185" t="s">
        <v>32</v>
      </c>
      <c r="C32" s="112">
        <v>7.4433090000000004E-3</v>
      </c>
      <c r="D32" s="112">
        <v>3.7372199000000002E-2</v>
      </c>
      <c r="E32" s="112">
        <v>1.5624702000000001E-2</v>
      </c>
      <c r="F32" s="112">
        <v>2.0570241999999999E-2</v>
      </c>
      <c r="G32" s="112">
        <v>1.1903851E-2</v>
      </c>
      <c r="H32" s="112">
        <v>9.315673E-3</v>
      </c>
      <c r="I32" s="112">
        <v>4.6145889999999997E-3</v>
      </c>
      <c r="J32" s="112">
        <v>6.2505729999999997E-3</v>
      </c>
      <c r="K32" s="112">
        <v>1.2534175E-2</v>
      </c>
      <c r="L32" s="112">
        <v>1.0148678E-2</v>
      </c>
      <c r="M32" s="112">
        <v>8.4039509999999998E-3</v>
      </c>
      <c r="N32" s="112">
        <v>1.3144924000000001E-2</v>
      </c>
      <c r="O32" s="112">
        <v>8.2439939999999993E-3</v>
      </c>
      <c r="P32" s="112">
        <v>8.4961429999999994E-3</v>
      </c>
      <c r="Q32" s="112">
        <v>1.2679582999999999E-2</v>
      </c>
      <c r="R32" s="112">
        <v>6.2751380000000004E-3</v>
      </c>
      <c r="S32" s="112">
        <v>9.3463780000000007E-3</v>
      </c>
      <c r="T32" s="112">
        <v>1.2430955E-2</v>
      </c>
      <c r="U32" s="112">
        <v>5.145401E-3</v>
      </c>
      <c r="V32" s="112">
        <v>2.3263457000000001E-2</v>
      </c>
      <c r="W32" s="112">
        <v>1.421245E-2</v>
      </c>
      <c r="X32" s="112">
        <v>2.4480938000000001E-2</v>
      </c>
      <c r="Y32" s="112">
        <v>2.3586401E-2</v>
      </c>
      <c r="Z32" s="112">
        <v>2.8161441999999998E-2</v>
      </c>
      <c r="AA32" s="112">
        <v>2.0514310000000001E-2</v>
      </c>
      <c r="AB32" s="112">
        <v>1.069793649</v>
      </c>
      <c r="AC32" s="112">
        <v>7.2822108999999996E-2</v>
      </c>
      <c r="AD32" s="112">
        <v>2.8806442000000002E-2</v>
      </c>
      <c r="AE32" s="112">
        <v>1.1285131E-2</v>
      </c>
      <c r="AF32" s="112">
        <v>1.6383782999999999E-2</v>
      </c>
      <c r="AG32" s="112">
        <v>1.0028109E-2</v>
      </c>
      <c r="AH32" s="112">
        <v>9.3380540000000001E-3</v>
      </c>
      <c r="AI32" s="112">
        <v>2.6107136E-2</v>
      </c>
      <c r="AJ32" s="112">
        <v>1.4164968999999999E-2</v>
      </c>
      <c r="AK32" s="112">
        <v>1.8489505999999999E-2</v>
      </c>
      <c r="AL32" s="112">
        <v>4.9473479999999998E-3</v>
      </c>
      <c r="AM32" s="219">
        <v>3.8489863999999999E-2</v>
      </c>
      <c r="AN32" s="110">
        <v>1.6748195560000003</v>
      </c>
      <c r="AO32" s="111">
        <v>1.374198</v>
      </c>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5"/>
      <c r="DF32" s="95"/>
      <c r="DG32" s="95"/>
      <c r="DH32" s="95"/>
      <c r="DI32" s="95"/>
      <c r="DJ32" s="95"/>
      <c r="DK32" s="95"/>
      <c r="DL32" s="95"/>
      <c r="DM32" s="95"/>
      <c r="DN32" s="95"/>
      <c r="DO32" s="95"/>
      <c r="DP32" s="95"/>
      <c r="DQ32" s="95"/>
      <c r="DR32" s="95"/>
      <c r="DS32" s="95"/>
      <c r="DT32" s="95"/>
      <c r="DU32" s="95"/>
      <c r="DV32" s="95"/>
      <c r="DW32" s="95"/>
      <c r="DX32" s="95"/>
      <c r="DY32" s="95"/>
      <c r="DZ32" s="95"/>
      <c r="EA32" s="95"/>
      <c r="EB32" s="95"/>
      <c r="EC32" s="95"/>
      <c r="ED32" s="95"/>
      <c r="EE32" s="95"/>
      <c r="EF32" s="95"/>
      <c r="EG32" s="95"/>
      <c r="EH32" s="95"/>
      <c r="EI32" s="95"/>
      <c r="EJ32" s="95"/>
      <c r="EK32" s="95"/>
      <c r="EL32" s="95"/>
      <c r="EM32" s="95"/>
      <c r="EN32" s="95"/>
      <c r="EO32" s="95"/>
      <c r="EP32" s="95"/>
      <c r="EQ32" s="95"/>
      <c r="ER32" s="95"/>
      <c r="ES32" s="95"/>
      <c r="ET32" s="95"/>
      <c r="EU32" s="95"/>
      <c r="EV32" s="95"/>
      <c r="EW32" s="95"/>
      <c r="EX32" s="95"/>
      <c r="EY32" s="95"/>
      <c r="EZ32" s="95"/>
      <c r="FA32" s="95"/>
      <c r="FB32" s="95"/>
      <c r="FC32" s="95"/>
      <c r="FD32" s="95"/>
      <c r="FE32" s="95"/>
      <c r="FF32" s="95"/>
      <c r="FG32" s="95"/>
      <c r="FH32" s="95"/>
      <c r="FI32" s="95"/>
      <c r="FJ32" s="95"/>
      <c r="FK32" s="95"/>
      <c r="FL32" s="95"/>
      <c r="FM32" s="95"/>
      <c r="FN32" s="95"/>
      <c r="FO32" s="95"/>
      <c r="FP32" s="95"/>
      <c r="FQ32" s="95"/>
      <c r="FR32" s="95"/>
      <c r="FS32" s="95"/>
      <c r="FT32" s="95"/>
      <c r="FU32" s="95"/>
      <c r="FV32" s="95"/>
      <c r="FW32" s="95"/>
      <c r="FX32" s="95"/>
      <c r="FY32" s="95"/>
      <c r="FZ32" s="95"/>
      <c r="GA32" s="95"/>
      <c r="GB32" s="95"/>
      <c r="GC32" s="95"/>
      <c r="GD32" s="95"/>
      <c r="GE32" s="95"/>
      <c r="GF32" s="95"/>
      <c r="GG32" s="95"/>
      <c r="GH32" s="95"/>
      <c r="GI32" s="95"/>
      <c r="GJ32" s="95"/>
      <c r="GK32" s="95"/>
      <c r="GL32" s="95"/>
      <c r="GM32" s="95"/>
      <c r="GN32" s="95"/>
      <c r="GO32" s="95"/>
      <c r="GP32" s="95"/>
      <c r="GQ32" s="95"/>
      <c r="GR32" s="95"/>
      <c r="GS32" s="95"/>
      <c r="GT32" s="95"/>
      <c r="GU32" s="95"/>
      <c r="GV32" s="95"/>
      <c r="GW32" s="95"/>
      <c r="GX32" s="95"/>
      <c r="GY32" s="95"/>
      <c r="GZ32" s="95"/>
      <c r="HA32" s="95"/>
      <c r="HB32" s="95"/>
      <c r="HC32" s="95"/>
      <c r="HD32" s="95"/>
      <c r="HE32" s="95"/>
      <c r="HF32" s="95"/>
      <c r="HG32" s="95"/>
      <c r="HH32" s="95"/>
      <c r="HI32" s="95"/>
      <c r="HJ32" s="95"/>
      <c r="HK32" s="95"/>
      <c r="HL32" s="95"/>
      <c r="HM32" s="95"/>
      <c r="HN32" s="95"/>
      <c r="HO32" s="95"/>
      <c r="HP32" s="95"/>
      <c r="HQ32" s="95"/>
      <c r="HR32" s="95"/>
      <c r="HS32" s="95"/>
      <c r="HT32" s="95"/>
      <c r="HU32" s="95"/>
      <c r="HV32" s="95"/>
      <c r="HW32" s="95"/>
      <c r="HX32" s="95"/>
      <c r="HY32" s="95"/>
      <c r="HZ32" s="95"/>
      <c r="IA32" s="95"/>
      <c r="IB32" s="95"/>
      <c r="IC32" s="95"/>
      <c r="ID32" s="95"/>
      <c r="IE32" s="95"/>
      <c r="IF32" s="95"/>
      <c r="IG32" s="95"/>
      <c r="IH32" s="95"/>
      <c r="II32" s="95"/>
      <c r="IJ32" s="95"/>
      <c r="IK32" s="95"/>
      <c r="IL32" s="95"/>
      <c r="IM32" s="95"/>
      <c r="IN32" s="95"/>
      <c r="IO32" s="95"/>
      <c r="IP32" s="95"/>
      <c r="IQ32" s="95"/>
      <c r="IR32" s="95"/>
      <c r="IS32" s="95"/>
      <c r="IT32" s="95"/>
      <c r="IU32" s="95"/>
      <c r="IV32" s="95"/>
    </row>
    <row r="33" spans="1:256" ht="18.75" customHeight="1">
      <c r="A33" s="184" t="s">
        <v>151</v>
      </c>
      <c r="B33" s="185" t="s">
        <v>33</v>
      </c>
      <c r="C33" s="112">
        <v>3.4581490000000002E-3</v>
      </c>
      <c r="D33" s="112">
        <v>1.1450184E-2</v>
      </c>
      <c r="E33" s="112">
        <v>5.6817329999999996E-3</v>
      </c>
      <c r="F33" s="112">
        <v>5.8104230000000003E-3</v>
      </c>
      <c r="G33" s="112">
        <v>5.0359419999999998E-3</v>
      </c>
      <c r="H33" s="112">
        <v>5.5546529999999997E-3</v>
      </c>
      <c r="I33" s="112">
        <v>4.0337929999999999E-3</v>
      </c>
      <c r="J33" s="112">
        <v>5.8271160000000002E-3</v>
      </c>
      <c r="K33" s="112">
        <v>6.1439049999999999E-3</v>
      </c>
      <c r="L33" s="112">
        <v>4.4301119999999999E-3</v>
      </c>
      <c r="M33" s="112">
        <v>3.9124229999999999E-3</v>
      </c>
      <c r="N33" s="112">
        <v>5.0074109999999998E-3</v>
      </c>
      <c r="O33" s="112">
        <v>5.4944360000000001E-3</v>
      </c>
      <c r="P33" s="112">
        <v>5.6767129999999999E-3</v>
      </c>
      <c r="Q33" s="112">
        <v>3.8465399999999999E-3</v>
      </c>
      <c r="R33" s="112">
        <v>3.256274E-3</v>
      </c>
      <c r="S33" s="112">
        <v>3.5939420000000001E-3</v>
      </c>
      <c r="T33" s="112">
        <v>9.4511400000000002E-3</v>
      </c>
      <c r="U33" s="112">
        <v>2.1625730000000001E-3</v>
      </c>
      <c r="V33" s="112">
        <v>6.2380179999999997E-3</v>
      </c>
      <c r="W33" s="112">
        <v>6.5885889999999997E-3</v>
      </c>
      <c r="X33" s="112">
        <v>1.4490571000000001E-2</v>
      </c>
      <c r="Y33" s="112">
        <v>5.2410360000000001E-3</v>
      </c>
      <c r="Z33" s="112">
        <v>4.6371679999999997E-3</v>
      </c>
      <c r="AA33" s="112">
        <v>3.3352367000000001E-2</v>
      </c>
      <c r="AB33" s="112">
        <v>2.0149255000000001E-2</v>
      </c>
      <c r="AC33" s="112">
        <v>1.0402875490000001</v>
      </c>
      <c r="AD33" s="112">
        <v>2.3057289000000002E-2</v>
      </c>
      <c r="AE33" s="112">
        <v>2.2411818999999999E-2</v>
      </c>
      <c r="AF33" s="112">
        <v>5.0848830000000001E-3</v>
      </c>
      <c r="AG33" s="112">
        <v>1.0549853E-2</v>
      </c>
      <c r="AH33" s="112">
        <v>1.8329175999999999E-2</v>
      </c>
      <c r="AI33" s="112">
        <v>1.7730495999999998E-2</v>
      </c>
      <c r="AJ33" s="112">
        <v>1.3329745E-2</v>
      </c>
      <c r="AK33" s="112">
        <v>3.0982222E-2</v>
      </c>
      <c r="AL33" s="112">
        <v>5.7002420000000003E-3</v>
      </c>
      <c r="AM33" s="219">
        <v>1.9771601E-2</v>
      </c>
      <c r="AN33" s="110">
        <v>1.3977593410000004</v>
      </c>
      <c r="AO33" s="111">
        <v>1.1468689999999999</v>
      </c>
      <c r="AP33" s="95"/>
      <c r="AQ33" s="95"/>
      <c r="AR33" s="95"/>
      <c r="AS33" s="95"/>
      <c r="AT33" s="95"/>
      <c r="AU33" s="95"/>
      <c r="AV33" s="95"/>
      <c r="AW33" s="95"/>
      <c r="AX33" s="95"/>
      <c r="AY33" s="95"/>
      <c r="AZ33" s="95"/>
      <c r="BA33" s="95"/>
      <c r="BB33" s="95"/>
      <c r="BC33" s="95"/>
      <c r="BD33" s="95"/>
      <c r="BE33" s="95"/>
      <c r="BF33" s="95"/>
      <c r="BG33" s="95"/>
      <c r="BH33" s="95"/>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5"/>
      <c r="DF33" s="95"/>
      <c r="DG33" s="95"/>
      <c r="DH33" s="95"/>
      <c r="DI33" s="95"/>
      <c r="DJ33" s="95"/>
      <c r="DK33" s="95"/>
      <c r="DL33" s="95"/>
      <c r="DM33" s="95"/>
      <c r="DN33" s="95"/>
      <c r="DO33" s="95"/>
      <c r="DP33" s="95"/>
      <c r="DQ33" s="95"/>
      <c r="DR33" s="95"/>
      <c r="DS33" s="95"/>
      <c r="DT33" s="95"/>
      <c r="DU33" s="95"/>
      <c r="DV33" s="95"/>
      <c r="DW33" s="95"/>
      <c r="DX33" s="95"/>
      <c r="DY33" s="95"/>
      <c r="DZ33" s="95"/>
      <c r="EA33" s="95"/>
      <c r="EB33" s="95"/>
      <c r="EC33" s="95"/>
      <c r="ED33" s="95"/>
      <c r="EE33" s="95"/>
      <c r="EF33" s="95"/>
      <c r="EG33" s="95"/>
      <c r="EH33" s="95"/>
      <c r="EI33" s="95"/>
      <c r="EJ33" s="95"/>
      <c r="EK33" s="95"/>
      <c r="EL33" s="95"/>
      <c r="EM33" s="95"/>
      <c r="EN33" s="95"/>
      <c r="EO33" s="95"/>
      <c r="EP33" s="95"/>
      <c r="EQ33" s="95"/>
      <c r="ER33" s="95"/>
      <c r="ES33" s="95"/>
      <c r="ET33" s="95"/>
      <c r="EU33" s="95"/>
      <c r="EV33" s="95"/>
      <c r="EW33" s="95"/>
      <c r="EX33" s="95"/>
      <c r="EY33" s="95"/>
      <c r="EZ33" s="95"/>
      <c r="FA33" s="95"/>
      <c r="FB33" s="95"/>
      <c r="FC33" s="95"/>
      <c r="FD33" s="95"/>
      <c r="FE33" s="95"/>
      <c r="FF33" s="95"/>
      <c r="FG33" s="95"/>
      <c r="FH33" s="95"/>
      <c r="FI33" s="95"/>
      <c r="FJ33" s="95"/>
      <c r="FK33" s="95"/>
      <c r="FL33" s="95"/>
      <c r="FM33" s="95"/>
      <c r="FN33" s="95"/>
      <c r="FO33" s="95"/>
      <c r="FP33" s="95"/>
      <c r="FQ33" s="95"/>
      <c r="FR33" s="95"/>
      <c r="FS33" s="95"/>
      <c r="FT33" s="95"/>
      <c r="FU33" s="95"/>
      <c r="FV33" s="95"/>
      <c r="FW33" s="95"/>
      <c r="FX33" s="95"/>
      <c r="FY33" s="95"/>
      <c r="FZ33" s="95"/>
      <c r="GA33" s="95"/>
      <c r="GB33" s="95"/>
      <c r="GC33" s="95"/>
      <c r="GD33" s="95"/>
      <c r="GE33" s="95"/>
      <c r="GF33" s="95"/>
      <c r="GG33" s="95"/>
      <c r="GH33" s="95"/>
      <c r="GI33" s="95"/>
      <c r="GJ33" s="95"/>
      <c r="GK33" s="95"/>
      <c r="GL33" s="95"/>
      <c r="GM33" s="95"/>
      <c r="GN33" s="95"/>
      <c r="GO33" s="95"/>
      <c r="GP33" s="95"/>
      <c r="GQ33" s="95"/>
      <c r="GR33" s="95"/>
      <c r="GS33" s="95"/>
      <c r="GT33" s="95"/>
      <c r="GU33" s="95"/>
      <c r="GV33" s="95"/>
      <c r="GW33" s="95"/>
      <c r="GX33" s="95"/>
      <c r="GY33" s="95"/>
      <c r="GZ33" s="95"/>
      <c r="HA33" s="95"/>
      <c r="HB33" s="95"/>
      <c r="HC33" s="95"/>
      <c r="HD33" s="95"/>
      <c r="HE33" s="95"/>
      <c r="HF33" s="95"/>
      <c r="HG33" s="95"/>
      <c r="HH33" s="95"/>
      <c r="HI33" s="95"/>
      <c r="HJ33" s="95"/>
      <c r="HK33" s="95"/>
      <c r="HL33" s="95"/>
      <c r="HM33" s="95"/>
      <c r="HN33" s="95"/>
      <c r="HO33" s="95"/>
      <c r="HP33" s="95"/>
      <c r="HQ33" s="95"/>
      <c r="HR33" s="95"/>
      <c r="HS33" s="95"/>
      <c r="HT33" s="95"/>
      <c r="HU33" s="95"/>
      <c r="HV33" s="95"/>
      <c r="HW33" s="95"/>
      <c r="HX33" s="95"/>
      <c r="HY33" s="95"/>
      <c r="HZ33" s="95"/>
      <c r="IA33" s="95"/>
      <c r="IB33" s="95"/>
      <c r="IC33" s="95"/>
      <c r="ID33" s="95"/>
      <c r="IE33" s="95"/>
      <c r="IF33" s="95"/>
      <c r="IG33" s="95"/>
      <c r="IH33" s="95"/>
      <c r="II33" s="95"/>
      <c r="IJ33" s="95"/>
      <c r="IK33" s="95"/>
      <c r="IL33" s="95"/>
      <c r="IM33" s="95"/>
      <c r="IN33" s="95"/>
      <c r="IO33" s="95"/>
      <c r="IP33" s="95"/>
      <c r="IQ33" s="95"/>
      <c r="IR33" s="95"/>
      <c r="IS33" s="95"/>
      <c r="IT33" s="95"/>
      <c r="IU33" s="95"/>
      <c r="IV33" s="95"/>
    </row>
    <row r="34" spans="1:256" ht="18.75" customHeight="1">
      <c r="A34" s="184" t="s">
        <v>152</v>
      </c>
      <c r="B34" s="185" t="s">
        <v>167</v>
      </c>
      <c r="C34" s="112">
        <v>7.6038489000000001E-2</v>
      </c>
      <c r="D34" s="112">
        <v>0.23406716999999999</v>
      </c>
      <c r="E34" s="112">
        <v>3.5715388000000001E-2</v>
      </c>
      <c r="F34" s="112">
        <v>2.4131946000000001E-2</v>
      </c>
      <c r="G34" s="112">
        <v>3.3755777000000001E-2</v>
      </c>
      <c r="H34" s="112">
        <v>2.3047360999999999E-2</v>
      </c>
      <c r="I34" s="112">
        <v>5.4992473E-2</v>
      </c>
      <c r="J34" s="112">
        <v>1.6645059E-2</v>
      </c>
      <c r="K34" s="112">
        <v>5.2385864999999997E-2</v>
      </c>
      <c r="L34" s="112">
        <v>3.9114336E-2</v>
      </c>
      <c r="M34" s="112">
        <v>2.8192709E-2</v>
      </c>
      <c r="N34" s="112">
        <v>2.3620789E-2</v>
      </c>
      <c r="O34" s="112">
        <v>1.8605503999999998E-2</v>
      </c>
      <c r="P34" s="112">
        <v>1.6020510000000002E-2</v>
      </c>
      <c r="Q34" s="112">
        <v>2.0744536000000001E-2</v>
      </c>
      <c r="R34" s="112">
        <v>1.4649359000000001E-2</v>
      </c>
      <c r="S34" s="112">
        <v>1.5546723E-2</v>
      </c>
      <c r="T34" s="112">
        <v>2.1554035999999999E-2</v>
      </c>
      <c r="U34" s="112">
        <v>1.3669117E-2</v>
      </c>
      <c r="V34" s="112">
        <v>7.4045713999999999E-2</v>
      </c>
      <c r="W34" s="112">
        <v>3.5737816999999998E-2</v>
      </c>
      <c r="X34" s="112">
        <v>2.9535952000000001E-2</v>
      </c>
      <c r="Y34" s="112">
        <v>2.7923092E-2</v>
      </c>
      <c r="Z34" s="112">
        <v>6.1864095000000001E-2</v>
      </c>
      <c r="AA34" s="112">
        <v>4.5371079000000002E-2</v>
      </c>
      <c r="AB34" s="112">
        <v>3.1842183000000003E-2</v>
      </c>
      <c r="AC34" s="112">
        <v>4.7818979999999997E-3</v>
      </c>
      <c r="AD34" s="112">
        <v>1.056567437</v>
      </c>
      <c r="AE34" s="112">
        <v>2.3397535000000001E-2</v>
      </c>
      <c r="AF34" s="112">
        <v>3.0249323000000002E-2</v>
      </c>
      <c r="AG34" s="112">
        <v>2.8139101E-2</v>
      </c>
      <c r="AH34" s="112">
        <v>1.7153446999999999E-2</v>
      </c>
      <c r="AI34" s="112">
        <v>3.4829970000000002E-2</v>
      </c>
      <c r="AJ34" s="112">
        <v>1.6729028999999999E-2</v>
      </c>
      <c r="AK34" s="112">
        <v>4.3095987000000002E-2</v>
      </c>
      <c r="AL34" s="112">
        <v>5.2571301000000001E-2</v>
      </c>
      <c r="AM34" s="219">
        <v>4.7985894000000001E-2</v>
      </c>
      <c r="AN34" s="110">
        <v>2.4243180010000001</v>
      </c>
      <c r="AO34" s="111">
        <v>1.9891650000000001</v>
      </c>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5"/>
      <c r="CT34" s="95"/>
      <c r="CU34" s="95"/>
      <c r="CV34" s="95"/>
      <c r="CW34" s="95"/>
      <c r="CX34" s="95"/>
      <c r="CY34" s="95"/>
      <c r="CZ34" s="95"/>
      <c r="DA34" s="95"/>
      <c r="DB34" s="95"/>
      <c r="DC34" s="95"/>
      <c r="DD34" s="95"/>
      <c r="DE34" s="95"/>
      <c r="DF34" s="95"/>
      <c r="DG34" s="95"/>
      <c r="DH34" s="95"/>
      <c r="DI34" s="95"/>
      <c r="DJ34" s="95"/>
      <c r="DK34" s="95"/>
      <c r="DL34" s="95"/>
      <c r="DM34" s="95"/>
      <c r="DN34" s="95"/>
      <c r="DO34" s="95"/>
      <c r="DP34" s="95"/>
      <c r="DQ34" s="95"/>
      <c r="DR34" s="95"/>
      <c r="DS34" s="95"/>
      <c r="DT34" s="95"/>
      <c r="DU34" s="95"/>
      <c r="DV34" s="95"/>
      <c r="DW34" s="95"/>
      <c r="DX34" s="95"/>
      <c r="DY34" s="95"/>
      <c r="DZ34" s="95"/>
      <c r="EA34" s="95"/>
      <c r="EB34" s="95"/>
      <c r="EC34" s="95"/>
      <c r="ED34" s="95"/>
      <c r="EE34" s="95"/>
      <c r="EF34" s="95"/>
      <c r="EG34" s="95"/>
      <c r="EH34" s="95"/>
      <c r="EI34" s="95"/>
      <c r="EJ34" s="95"/>
      <c r="EK34" s="95"/>
      <c r="EL34" s="95"/>
      <c r="EM34" s="95"/>
      <c r="EN34" s="95"/>
      <c r="EO34" s="95"/>
      <c r="EP34" s="95"/>
      <c r="EQ34" s="95"/>
      <c r="ER34" s="95"/>
      <c r="ES34" s="95"/>
      <c r="ET34" s="95"/>
      <c r="EU34" s="95"/>
      <c r="EV34" s="95"/>
      <c r="EW34" s="95"/>
      <c r="EX34" s="95"/>
      <c r="EY34" s="95"/>
      <c r="EZ34" s="95"/>
      <c r="FA34" s="95"/>
      <c r="FB34" s="95"/>
      <c r="FC34" s="95"/>
      <c r="FD34" s="95"/>
      <c r="FE34" s="95"/>
      <c r="FF34" s="95"/>
      <c r="FG34" s="95"/>
      <c r="FH34" s="95"/>
      <c r="FI34" s="95"/>
      <c r="FJ34" s="95"/>
      <c r="FK34" s="95"/>
      <c r="FL34" s="95"/>
      <c r="FM34" s="95"/>
      <c r="FN34" s="95"/>
      <c r="FO34" s="95"/>
      <c r="FP34" s="95"/>
      <c r="FQ34" s="95"/>
      <c r="FR34" s="95"/>
      <c r="FS34" s="95"/>
      <c r="FT34" s="95"/>
      <c r="FU34" s="95"/>
      <c r="FV34" s="95"/>
      <c r="FW34" s="95"/>
      <c r="FX34" s="95"/>
      <c r="FY34" s="95"/>
      <c r="FZ34" s="95"/>
      <c r="GA34" s="95"/>
      <c r="GB34" s="95"/>
      <c r="GC34" s="95"/>
      <c r="GD34" s="95"/>
      <c r="GE34" s="95"/>
      <c r="GF34" s="95"/>
      <c r="GG34" s="95"/>
      <c r="GH34" s="95"/>
      <c r="GI34" s="95"/>
      <c r="GJ34" s="95"/>
      <c r="GK34" s="95"/>
      <c r="GL34" s="95"/>
      <c r="GM34" s="95"/>
      <c r="GN34" s="95"/>
      <c r="GO34" s="95"/>
      <c r="GP34" s="95"/>
      <c r="GQ34" s="95"/>
      <c r="GR34" s="95"/>
      <c r="GS34" s="95"/>
      <c r="GT34" s="95"/>
      <c r="GU34" s="95"/>
      <c r="GV34" s="95"/>
      <c r="GW34" s="95"/>
      <c r="GX34" s="95"/>
      <c r="GY34" s="95"/>
      <c r="GZ34" s="95"/>
      <c r="HA34" s="95"/>
      <c r="HB34" s="95"/>
      <c r="HC34" s="95"/>
      <c r="HD34" s="95"/>
      <c r="HE34" s="95"/>
      <c r="HF34" s="95"/>
      <c r="HG34" s="95"/>
      <c r="HH34" s="95"/>
      <c r="HI34" s="95"/>
      <c r="HJ34" s="95"/>
      <c r="HK34" s="95"/>
      <c r="HL34" s="95"/>
      <c r="HM34" s="95"/>
      <c r="HN34" s="95"/>
      <c r="HO34" s="95"/>
      <c r="HP34" s="95"/>
      <c r="HQ34" s="95"/>
      <c r="HR34" s="95"/>
      <c r="HS34" s="95"/>
      <c r="HT34" s="95"/>
      <c r="HU34" s="95"/>
      <c r="HV34" s="95"/>
      <c r="HW34" s="95"/>
      <c r="HX34" s="95"/>
      <c r="HY34" s="95"/>
      <c r="HZ34" s="95"/>
      <c r="IA34" s="95"/>
      <c r="IB34" s="95"/>
      <c r="IC34" s="95"/>
      <c r="ID34" s="95"/>
      <c r="IE34" s="95"/>
      <c r="IF34" s="95"/>
      <c r="IG34" s="95"/>
      <c r="IH34" s="95"/>
      <c r="II34" s="95"/>
      <c r="IJ34" s="95"/>
      <c r="IK34" s="95"/>
      <c r="IL34" s="95"/>
      <c r="IM34" s="95"/>
      <c r="IN34" s="95"/>
      <c r="IO34" s="95"/>
      <c r="IP34" s="95"/>
      <c r="IQ34" s="95"/>
      <c r="IR34" s="95"/>
      <c r="IS34" s="95"/>
      <c r="IT34" s="95"/>
      <c r="IU34" s="95"/>
      <c r="IV34" s="95"/>
    </row>
    <row r="35" spans="1:256" ht="18.75" customHeight="1">
      <c r="A35" s="184" t="s">
        <v>153</v>
      </c>
      <c r="B35" s="185" t="s">
        <v>129</v>
      </c>
      <c r="C35" s="112">
        <v>5.4373449999999997E-3</v>
      </c>
      <c r="D35" s="112">
        <v>5.9687100000000003E-3</v>
      </c>
      <c r="E35" s="112">
        <v>7.4784980000000001E-3</v>
      </c>
      <c r="F35" s="112">
        <v>5.6346599999999997E-3</v>
      </c>
      <c r="G35" s="112">
        <v>5.2106820000000003E-3</v>
      </c>
      <c r="H35" s="112">
        <v>1.0973936E-2</v>
      </c>
      <c r="I35" s="112">
        <v>4.991026E-3</v>
      </c>
      <c r="J35" s="112">
        <v>5.0602650000000004E-3</v>
      </c>
      <c r="K35" s="112">
        <v>6.0790760000000001E-3</v>
      </c>
      <c r="L35" s="112">
        <v>5.808957E-3</v>
      </c>
      <c r="M35" s="112">
        <v>3.7759009999999999E-3</v>
      </c>
      <c r="N35" s="112">
        <v>6.1350689999999999E-3</v>
      </c>
      <c r="O35" s="112">
        <v>7.3007890000000002E-3</v>
      </c>
      <c r="P35" s="112">
        <v>7.0939729999999999E-3</v>
      </c>
      <c r="Q35" s="112">
        <v>5.6815820000000001E-3</v>
      </c>
      <c r="R35" s="112">
        <v>5.3153200000000001E-3</v>
      </c>
      <c r="S35" s="112">
        <v>9.1912920000000002E-3</v>
      </c>
      <c r="T35" s="112">
        <v>1.7219556E-2</v>
      </c>
      <c r="U35" s="112">
        <v>3.4864420000000002E-3</v>
      </c>
      <c r="V35" s="112">
        <v>7.5361500000000001E-3</v>
      </c>
      <c r="W35" s="112">
        <v>9.5920850000000002E-3</v>
      </c>
      <c r="X35" s="112">
        <v>1.5127316E-2</v>
      </c>
      <c r="Y35" s="112">
        <v>3.4980428000000001E-2</v>
      </c>
      <c r="Z35" s="112">
        <v>1.0180088E-2</v>
      </c>
      <c r="AA35" s="112">
        <v>2.9110633E-2</v>
      </c>
      <c r="AB35" s="112">
        <v>4.1456339000000002E-2</v>
      </c>
      <c r="AC35" s="112">
        <v>4.8665150000000001E-3</v>
      </c>
      <c r="AD35" s="112">
        <v>1.2634215000000001E-2</v>
      </c>
      <c r="AE35" s="112">
        <v>1.1429166500000001</v>
      </c>
      <c r="AF35" s="112">
        <v>2.0818725E-2</v>
      </c>
      <c r="AG35" s="112">
        <v>2.4937311E-2</v>
      </c>
      <c r="AH35" s="112">
        <v>1.0786439E-2</v>
      </c>
      <c r="AI35" s="112">
        <v>4.1756399999999999E-2</v>
      </c>
      <c r="AJ35" s="112">
        <v>3.8934816999999997E-2</v>
      </c>
      <c r="AK35" s="112">
        <v>1.8545758999999998E-2</v>
      </c>
      <c r="AL35" s="112">
        <v>4.7623090000000002E-3</v>
      </c>
      <c r="AM35" s="219">
        <v>3.5416402999999999E-2</v>
      </c>
      <c r="AN35" s="110">
        <v>1.6322016609999999</v>
      </c>
      <c r="AO35" s="111">
        <v>1.3392299999999999</v>
      </c>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c r="DV35" s="95"/>
      <c r="DW35" s="95"/>
      <c r="DX35" s="95"/>
      <c r="DY35" s="95"/>
      <c r="DZ35" s="95"/>
      <c r="EA35" s="95"/>
      <c r="EB35" s="95"/>
      <c r="EC35" s="95"/>
      <c r="ED35" s="95"/>
      <c r="EE35" s="95"/>
      <c r="EF35" s="95"/>
      <c r="EG35" s="95"/>
      <c r="EH35" s="95"/>
      <c r="EI35" s="95"/>
      <c r="EJ35" s="95"/>
      <c r="EK35" s="95"/>
      <c r="EL35" s="95"/>
      <c r="EM35" s="95"/>
      <c r="EN35" s="95"/>
      <c r="EO35" s="95"/>
      <c r="EP35" s="95"/>
      <c r="EQ35" s="95"/>
      <c r="ER35" s="95"/>
      <c r="ES35" s="95"/>
      <c r="ET35" s="95"/>
      <c r="EU35" s="95"/>
      <c r="EV35" s="95"/>
      <c r="EW35" s="95"/>
      <c r="EX35" s="95"/>
      <c r="EY35" s="95"/>
      <c r="EZ35" s="95"/>
      <c r="FA35" s="95"/>
      <c r="FB35" s="95"/>
      <c r="FC35" s="95"/>
      <c r="FD35" s="95"/>
      <c r="FE35" s="95"/>
      <c r="FF35" s="95"/>
      <c r="FG35" s="95"/>
      <c r="FH35" s="95"/>
      <c r="FI35" s="95"/>
      <c r="FJ35" s="95"/>
      <c r="FK35" s="95"/>
      <c r="FL35" s="95"/>
      <c r="FM35" s="95"/>
      <c r="FN35" s="95"/>
      <c r="FO35" s="95"/>
      <c r="FP35" s="95"/>
      <c r="FQ35" s="95"/>
      <c r="FR35" s="95"/>
      <c r="FS35" s="95"/>
      <c r="FT35" s="95"/>
      <c r="FU35" s="95"/>
      <c r="FV35" s="95"/>
      <c r="FW35" s="95"/>
      <c r="FX35" s="95"/>
      <c r="FY35" s="95"/>
      <c r="FZ35" s="95"/>
      <c r="GA35" s="95"/>
      <c r="GB35" s="95"/>
      <c r="GC35" s="95"/>
      <c r="GD35" s="95"/>
      <c r="GE35" s="95"/>
      <c r="GF35" s="95"/>
      <c r="GG35" s="95"/>
      <c r="GH35" s="95"/>
      <c r="GI35" s="95"/>
      <c r="GJ35" s="95"/>
      <c r="GK35" s="95"/>
      <c r="GL35" s="95"/>
      <c r="GM35" s="95"/>
      <c r="GN35" s="95"/>
      <c r="GO35" s="95"/>
      <c r="GP35" s="95"/>
      <c r="GQ35" s="95"/>
      <c r="GR35" s="95"/>
      <c r="GS35" s="95"/>
      <c r="GT35" s="95"/>
      <c r="GU35" s="95"/>
      <c r="GV35" s="95"/>
      <c r="GW35" s="95"/>
      <c r="GX35" s="95"/>
      <c r="GY35" s="95"/>
      <c r="GZ35" s="95"/>
      <c r="HA35" s="95"/>
      <c r="HB35" s="95"/>
      <c r="HC35" s="95"/>
      <c r="HD35" s="95"/>
      <c r="HE35" s="95"/>
      <c r="HF35" s="95"/>
      <c r="HG35" s="95"/>
      <c r="HH35" s="95"/>
      <c r="HI35" s="95"/>
      <c r="HJ35" s="95"/>
      <c r="HK35" s="95"/>
      <c r="HL35" s="95"/>
      <c r="HM35" s="95"/>
      <c r="HN35" s="95"/>
      <c r="HO35" s="95"/>
      <c r="HP35" s="95"/>
      <c r="HQ35" s="95"/>
      <c r="HR35" s="95"/>
      <c r="HS35" s="95"/>
      <c r="HT35" s="95"/>
      <c r="HU35" s="95"/>
      <c r="HV35" s="95"/>
      <c r="HW35" s="95"/>
      <c r="HX35" s="95"/>
      <c r="HY35" s="95"/>
      <c r="HZ35" s="95"/>
      <c r="IA35" s="95"/>
      <c r="IB35" s="95"/>
      <c r="IC35" s="95"/>
      <c r="ID35" s="95"/>
      <c r="IE35" s="95"/>
      <c r="IF35" s="95"/>
      <c r="IG35" s="95"/>
      <c r="IH35" s="95"/>
      <c r="II35" s="95"/>
      <c r="IJ35" s="95"/>
      <c r="IK35" s="95"/>
      <c r="IL35" s="95"/>
      <c r="IM35" s="95"/>
      <c r="IN35" s="95"/>
      <c r="IO35" s="95"/>
      <c r="IP35" s="95"/>
      <c r="IQ35" s="95"/>
      <c r="IR35" s="95"/>
      <c r="IS35" s="95"/>
      <c r="IT35" s="95"/>
      <c r="IU35" s="95"/>
      <c r="IV35" s="95"/>
    </row>
    <row r="36" spans="1:256" ht="18.75" customHeight="1">
      <c r="A36" s="184" t="s">
        <v>154</v>
      </c>
      <c r="B36" s="185" t="s">
        <v>34</v>
      </c>
      <c r="C36" s="112">
        <v>5.8054500000000002E-4</v>
      </c>
      <c r="D36" s="112">
        <v>2.2899199999999999E-4</v>
      </c>
      <c r="E36" s="112">
        <v>3.8024800000000002E-4</v>
      </c>
      <c r="F36" s="112">
        <v>2.2093899999999999E-4</v>
      </c>
      <c r="G36" s="112">
        <v>2.9824300000000001E-4</v>
      </c>
      <c r="H36" s="112">
        <v>8.9099999999999997E-5</v>
      </c>
      <c r="I36" s="112">
        <v>1.23745E-3</v>
      </c>
      <c r="J36" s="112">
        <v>1.7065900000000001E-4</v>
      </c>
      <c r="K36" s="112">
        <v>3.8532699999999998E-4</v>
      </c>
      <c r="L36" s="112">
        <v>8.2250699999999999E-4</v>
      </c>
      <c r="M36" s="112">
        <v>3.6794200000000001E-4</v>
      </c>
      <c r="N36" s="112">
        <v>3.3914200000000001E-4</v>
      </c>
      <c r="O36" s="112">
        <v>5.0840800000000002E-4</v>
      </c>
      <c r="P36" s="112">
        <v>3.9581600000000001E-4</v>
      </c>
      <c r="Q36" s="112">
        <v>1.7236000000000001E-4</v>
      </c>
      <c r="R36" s="112">
        <v>1.12144E-4</v>
      </c>
      <c r="S36" s="112">
        <v>1.04178E-4</v>
      </c>
      <c r="T36" s="112">
        <v>2.9948600000000001E-4</v>
      </c>
      <c r="U36" s="112">
        <v>5.38E-5</v>
      </c>
      <c r="V36" s="112">
        <v>1.6673100000000001E-4</v>
      </c>
      <c r="W36" s="112">
        <v>8.5654700000000004E-4</v>
      </c>
      <c r="X36" s="112">
        <v>2.4364300000000001E-4</v>
      </c>
      <c r="Y36" s="112">
        <v>6.2568599999999997E-4</v>
      </c>
      <c r="Z36" s="112">
        <v>5.0084700000000001E-4</v>
      </c>
      <c r="AA36" s="112">
        <v>3.0747199999999999E-4</v>
      </c>
      <c r="AB36" s="112">
        <v>6.9125899999999995E-4</v>
      </c>
      <c r="AC36" s="112">
        <v>2.20516E-4</v>
      </c>
      <c r="AD36" s="112">
        <v>1.83578E-4</v>
      </c>
      <c r="AE36" s="112">
        <v>3.81951E-4</v>
      </c>
      <c r="AF36" s="112">
        <v>1.000079465</v>
      </c>
      <c r="AG36" s="112">
        <v>3.82619E-4</v>
      </c>
      <c r="AH36" s="112">
        <v>2.1868300000000001E-4</v>
      </c>
      <c r="AI36" s="112">
        <v>7.9914099999999996E-4</v>
      </c>
      <c r="AJ36" s="112">
        <v>3.19692E-4</v>
      </c>
      <c r="AK36" s="112">
        <v>4.74184E-4</v>
      </c>
      <c r="AL36" s="112">
        <v>9.2700000000000004E-5</v>
      </c>
      <c r="AM36" s="219">
        <v>8.2466520000000001E-2</v>
      </c>
      <c r="AN36" s="110">
        <v>1.0957785199999999</v>
      </c>
      <c r="AO36" s="111">
        <v>0.899092</v>
      </c>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E36" s="95"/>
      <c r="DF36" s="95"/>
      <c r="DG36" s="95"/>
      <c r="DH36" s="95"/>
      <c r="DI36" s="95"/>
      <c r="DJ36" s="95"/>
      <c r="DK36" s="95"/>
      <c r="DL36" s="95"/>
      <c r="DM36" s="95"/>
      <c r="DN36" s="95"/>
      <c r="DO36" s="95"/>
      <c r="DP36" s="95"/>
      <c r="DQ36" s="95"/>
      <c r="DR36" s="95"/>
      <c r="DS36" s="95"/>
      <c r="DT36" s="95"/>
      <c r="DU36" s="95"/>
      <c r="DV36" s="95"/>
      <c r="DW36" s="95"/>
      <c r="DX36" s="95"/>
      <c r="DY36" s="95"/>
      <c r="DZ36" s="95"/>
      <c r="EA36" s="95"/>
      <c r="EB36" s="95"/>
      <c r="EC36" s="95"/>
      <c r="ED36" s="95"/>
      <c r="EE36" s="95"/>
      <c r="EF36" s="95"/>
      <c r="EG36" s="95"/>
      <c r="EH36" s="95"/>
      <c r="EI36" s="95"/>
      <c r="EJ36" s="95"/>
      <c r="EK36" s="95"/>
      <c r="EL36" s="95"/>
      <c r="EM36" s="95"/>
      <c r="EN36" s="95"/>
      <c r="EO36" s="95"/>
      <c r="EP36" s="95"/>
      <c r="EQ36" s="95"/>
      <c r="ER36" s="95"/>
      <c r="ES36" s="95"/>
      <c r="ET36" s="95"/>
      <c r="EU36" s="95"/>
      <c r="EV36" s="95"/>
      <c r="EW36" s="95"/>
      <c r="EX36" s="95"/>
      <c r="EY36" s="95"/>
      <c r="EZ36" s="95"/>
      <c r="FA36" s="95"/>
      <c r="FB36" s="95"/>
      <c r="FC36" s="95"/>
      <c r="FD36" s="95"/>
      <c r="FE36" s="95"/>
      <c r="FF36" s="95"/>
      <c r="FG36" s="95"/>
      <c r="FH36" s="95"/>
      <c r="FI36" s="95"/>
      <c r="FJ36" s="95"/>
      <c r="FK36" s="95"/>
      <c r="FL36" s="95"/>
      <c r="FM36" s="95"/>
      <c r="FN36" s="95"/>
      <c r="FO36" s="95"/>
      <c r="FP36" s="95"/>
      <c r="FQ36" s="95"/>
      <c r="FR36" s="95"/>
      <c r="FS36" s="95"/>
      <c r="FT36" s="95"/>
      <c r="FU36" s="95"/>
      <c r="FV36" s="95"/>
      <c r="FW36" s="95"/>
      <c r="FX36" s="95"/>
      <c r="FY36" s="95"/>
      <c r="FZ36" s="95"/>
      <c r="GA36" s="95"/>
      <c r="GB36" s="95"/>
      <c r="GC36" s="95"/>
      <c r="GD36" s="95"/>
      <c r="GE36" s="95"/>
      <c r="GF36" s="95"/>
      <c r="GG36" s="95"/>
      <c r="GH36" s="95"/>
      <c r="GI36" s="95"/>
      <c r="GJ36" s="95"/>
      <c r="GK36" s="95"/>
      <c r="GL36" s="95"/>
      <c r="GM36" s="95"/>
      <c r="GN36" s="95"/>
      <c r="GO36" s="95"/>
      <c r="GP36" s="95"/>
      <c r="GQ36" s="95"/>
      <c r="GR36" s="95"/>
      <c r="GS36" s="95"/>
      <c r="GT36" s="95"/>
      <c r="GU36" s="95"/>
      <c r="GV36" s="95"/>
      <c r="GW36" s="95"/>
      <c r="GX36" s="95"/>
      <c r="GY36" s="95"/>
      <c r="GZ36" s="95"/>
      <c r="HA36" s="95"/>
      <c r="HB36" s="95"/>
      <c r="HC36" s="95"/>
      <c r="HD36" s="95"/>
      <c r="HE36" s="95"/>
      <c r="HF36" s="95"/>
      <c r="HG36" s="95"/>
      <c r="HH36" s="95"/>
      <c r="HI36" s="95"/>
      <c r="HJ36" s="95"/>
      <c r="HK36" s="95"/>
      <c r="HL36" s="95"/>
      <c r="HM36" s="95"/>
      <c r="HN36" s="95"/>
      <c r="HO36" s="95"/>
      <c r="HP36" s="95"/>
      <c r="HQ36" s="95"/>
      <c r="HR36" s="95"/>
      <c r="HS36" s="95"/>
      <c r="HT36" s="95"/>
      <c r="HU36" s="95"/>
      <c r="HV36" s="95"/>
      <c r="HW36" s="95"/>
      <c r="HX36" s="95"/>
      <c r="HY36" s="95"/>
      <c r="HZ36" s="95"/>
      <c r="IA36" s="95"/>
      <c r="IB36" s="95"/>
      <c r="IC36" s="95"/>
      <c r="ID36" s="95"/>
      <c r="IE36" s="95"/>
      <c r="IF36" s="95"/>
      <c r="IG36" s="95"/>
      <c r="IH36" s="95"/>
      <c r="II36" s="95"/>
      <c r="IJ36" s="95"/>
      <c r="IK36" s="95"/>
      <c r="IL36" s="95"/>
      <c r="IM36" s="95"/>
      <c r="IN36" s="95"/>
      <c r="IO36" s="95"/>
      <c r="IP36" s="95"/>
      <c r="IQ36" s="95"/>
      <c r="IR36" s="95"/>
      <c r="IS36" s="95"/>
      <c r="IT36" s="95"/>
      <c r="IU36" s="95"/>
      <c r="IV36" s="95"/>
    </row>
    <row r="37" spans="1:256" ht="18.75" customHeight="1">
      <c r="A37" s="184" t="s">
        <v>155</v>
      </c>
      <c r="B37" s="185" t="s">
        <v>35</v>
      </c>
      <c r="C37" s="112">
        <v>1.18443E-4</v>
      </c>
      <c r="D37" s="112">
        <v>1.7187300000000001E-4</v>
      </c>
      <c r="E37" s="112">
        <v>2.60528E-4</v>
      </c>
      <c r="F37" s="112">
        <v>9.48E-5</v>
      </c>
      <c r="G37" s="112">
        <v>2.0040800000000001E-4</v>
      </c>
      <c r="H37" s="112">
        <v>3.2592E-4</v>
      </c>
      <c r="I37" s="112">
        <v>1.03842E-4</v>
      </c>
      <c r="J37" s="112">
        <v>2.1182500000000001E-4</v>
      </c>
      <c r="K37" s="112">
        <v>1.6617800000000001E-4</v>
      </c>
      <c r="L37" s="112">
        <v>5.0185599999999996E-4</v>
      </c>
      <c r="M37" s="112">
        <v>1.4206200000000001E-4</v>
      </c>
      <c r="N37" s="112">
        <v>3.6375900000000001E-4</v>
      </c>
      <c r="O37" s="112">
        <v>1.012984E-3</v>
      </c>
      <c r="P37" s="112">
        <v>3.94538E-4</v>
      </c>
      <c r="Q37" s="112">
        <v>3.7533E-4</v>
      </c>
      <c r="R37" s="112">
        <v>9.6115299999999996E-4</v>
      </c>
      <c r="S37" s="112">
        <v>9.6916000000000005E-4</v>
      </c>
      <c r="T37" s="112">
        <v>1.034245E-3</v>
      </c>
      <c r="U37" s="112">
        <v>2.3531100000000001E-4</v>
      </c>
      <c r="V37" s="112">
        <v>1.83384E-4</v>
      </c>
      <c r="W37" s="112">
        <v>2.7147299999999999E-4</v>
      </c>
      <c r="X37" s="112">
        <v>1.001287E-3</v>
      </c>
      <c r="Y37" s="112">
        <v>3.8175699999999998E-4</v>
      </c>
      <c r="Z37" s="112">
        <v>3.3331000000000002E-4</v>
      </c>
      <c r="AA37" s="112">
        <v>3.7597599999999998E-4</v>
      </c>
      <c r="AB37" s="112">
        <v>4.24922E-4</v>
      </c>
      <c r="AC37" s="112">
        <v>5.2500000000000002E-5</v>
      </c>
      <c r="AD37" s="112">
        <v>6.1648699999999998E-4</v>
      </c>
      <c r="AE37" s="112">
        <v>4.5292020000000004E-3</v>
      </c>
      <c r="AF37" s="112">
        <v>2.26648E-4</v>
      </c>
      <c r="AG37" s="112">
        <v>1.0001703479999999</v>
      </c>
      <c r="AH37" s="112">
        <v>1.82261E-4</v>
      </c>
      <c r="AI37" s="112">
        <v>2.39662E-4</v>
      </c>
      <c r="AJ37" s="112">
        <v>6.2673600000000002E-4</v>
      </c>
      <c r="AK37" s="112">
        <v>6.1936000000000001E-4</v>
      </c>
      <c r="AL37" s="112">
        <v>8.8800000000000004E-5</v>
      </c>
      <c r="AM37" s="219">
        <v>2.6096219999999998E-3</v>
      </c>
      <c r="AN37" s="110">
        <v>1.0205779499999998</v>
      </c>
      <c r="AO37" s="111">
        <v>0.83738900000000005</v>
      </c>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c r="CF37" s="95"/>
      <c r="CG37" s="95"/>
      <c r="CH37" s="95"/>
      <c r="CI37" s="95"/>
      <c r="CJ37" s="95"/>
      <c r="CK37" s="95"/>
      <c r="CL37" s="95"/>
      <c r="CM37" s="95"/>
      <c r="CN37" s="95"/>
      <c r="CO37" s="95"/>
      <c r="CP37" s="95"/>
      <c r="CQ37" s="95"/>
      <c r="CR37" s="95"/>
      <c r="CS37" s="95"/>
      <c r="CT37" s="95"/>
      <c r="CU37" s="95"/>
      <c r="CV37" s="95"/>
      <c r="CW37" s="95"/>
      <c r="CX37" s="95"/>
      <c r="CY37" s="95"/>
      <c r="CZ37" s="95"/>
      <c r="DA37" s="95"/>
      <c r="DB37" s="95"/>
      <c r="DC37" s="95"/>
      <c r="DD37" s="95"/>
      <c r="DE37" s="95"/>
      <c r="DF37" s="95"/>
      <c r="DG37" s="95"/>
      <c r="DH37" s="95"/>
      <c r="DI37" s="95"/>
      <c r="DJ37" s="95"/>
      <c r="DK37" s="95"/>
      <c r="DL37" s="95"/>
      <c r="DM37" s="95"/>
      <c r="DN37" s="95"/>
      <c r="DO37" s="95"/>
      <c r="DP37" s="95"/>
      <c r="DQ37" s="95"/>
      <c r="DR37" s="95"/>
      <c r="DS37" s="95"/>
      <c r="DT37" s="95"/>
      <c r="DU37" s="95"/>
      <c r="DV37" s="95"/>
      <c r="DW37" s="95"/>
      <c r="DX37" s="95"/>
      <c r="DY37" s="95"/>
      <c r="DZ37" s="95"/>
      <c r="EA37" s="95"/>
      <c r="EB37" s="95"/>
      <c r="EC37" s="95"/>
      <c r="ED37" s="95"/>
      <c r="EE37" s="95"/>
      <c r="EF37" s="95"/>
      <c r="EG37" s="95"/>
      <c r="EH37" s="95"/>
      <c r="EI37" s="95"/>
      <c r="EJ37" s="95"/>
      <c r="EK37" s="95"/>
      <c r="EL37" s="95"/>
      <c r="EM37" s="95"/>
      <c r="EN37" s="95"/>
      <c r="EO37" s="95"/>
      <c r="EP37" s="95"/>
      <c r="EQ37" s="95"/>
      <c r="ER37" s="95"/>
      <c r="ES37" s="95"/>
      <c r="ET37" s="95"/>
      <c r="EU37" s="95"/>
      <c r="EV37" s="95"/>
      <c r="EW37" s="95"/>
      <c r="EX37" s="95"/>
      <c r="EY37" s="95"/>
      <c r="EZ37" s="95"/>
      <c r="FA37" s="95"/>
      <c r="FB37" s="95"/>
      <c r="FC37" s="95"/>
      <c r="FD37" s="95"/>
      <c r="FE37" s="95"/>
      <c r="FF37" s="95"/>
      <c r="FG37" s="95"/>
      <c r="FH37" s="95"/>
      <c r="FI37" s="95"/>
      <c r="FJ37" s="95"/>
      <c r="FK37" s="95"/>
      <c r="FL37" s="95"/>
      <c r="FM37" s="95"/>
      <c r="FN37" s="95"/>
      <c r="FO37" s="95"/>
      <c r="FP37" s="95"/>
      <c r="FQ37" s="95"/>
      <c r="FR37" s="95"/>
      <c r="FS37" s="95"/>
      <c r="FT37" s="95"/>
      <c r="FU37" s="95"/>
      <c r="FV37" s="95"/>
      <c r="FW37" s="95"/>
      <c r="FX37" s="95"/>
      <c r="FY37" s="95"/>
      <c r="FZ37" s="95"/>
      <c r="GA37" s="95"/>
      <c r="GB37" s="95"/>
      <c r="GC37" s="95"/>
      <c r="GD37" s="95"/>
      <c r="GE37" s="95"/>
      <c r="GF37" s="95"/>
      <c r="GG37" s="95"/>
      <c r="GH37" s="95"/>
      <c r="GI37" s="95"/>
      <c r="GJ37" s="95"/>
      <c r="GK37" s="95"/>
      <c r="GL37" s="95"/>
      <c r="GM37" s="95"/>
      <c r="GN37" s="95"/>
      <c r="GO37" s="95"/>
      <c r="GP37" s="95"/>
      <c r="GQ37" s="95"/>
      <c r="GR37" s="95"/>
      <c r="GS37" s="95"/>
      <c r="GT37" s="95"/>
      <c r="GU37" s="95"/>
      <c r="GV37" s="95"/>
      <c r="GW37" s="95"/>
      <c r="GX37" s="95"/>
      <c r="GY37" s="95"/>
      <c r="GZ37" s="95"/>
      <c r="HA37" s="95"/>
      <c r="HB37" s="95"/>
      <c r="HC37" s="95"/>
      <c r="HD37" s="95"/>
      <c r="HE37" s="95"/>
      <c r="HF37" s="95"/>
      <c r="HG37" s="95"/>
      <c r="HH37" s="95"/>
      <c r="HI37" s="95"/>
      <c r="HJ37" s="95"/>
      <c r="HK37" s="95"/>
      <c r="HL37" s="95"/>
      <c r="HM37" s="95"/>
      <c r="HN37" s="95"/>
      <c r="HO37" s="95"/>
      <c r="HP37" s="95"/>
      <c r="HQ37" s="95"/>
      <c r="HR37" s="95"/>
      <c r="HS37" s="95"/>
      <c r="HT37" s="95"/>
      <c r="HU37" s="95"/>
      <c r="HV37" s="95"/>
      <c r="HW37" s="95"/>
      <c r="HX37" s="95"/>
      <c r="HY37" s="95"/>
      <c r="HZ37" s="95"/>
      <c r="IA37" s="95"/>
      <c r="IB37" s="95"/>
      <c r="IC37" s="95"/>
      <c r="ID37" s="95"/>
      <c r="IE37" s="95"/>
      <c r="IF37" s="95"/>
      <c r="IG37" s="95"/>
      <c r="IH37" s="95"/>
      <c r="II37" s="95"/>
      <c r="IJ37" s="95"/>
      <c r="IK37" s="95"/>
      <c r="IL37" s="95"/>
      <c r="IM37" s="95"/>
      <c r="IN37" s="95"/>
      <c r="IO37" s="95"/>
      <c r="IP37" s="95"/>
      <c r="IQ37" s="95"/>
      <c r="IR37" s="95"/>
      <c r="IS37" s="95"/>
      <c r="IT37" s="95"/>
      <c r="IU37" s="95"/>
      <c r="IV37" s="95"/>
    </row>
    <row r="38" spans="1:256" ht="18.75" customHeight="1">
      <c r="A38" s="184" t="s">
        <v>156</v>
      </c>
      <c r="B38" s="185" t="s">
        <v>168</v>
      </c>
      <c r="C38" s="112">
        <v>1.04E-5</v>
      </c>
      <c r="D38" s="112">
        <v>2.37E-5</v>
      </c>
      <c r="E38" s="112">
        <v>9.7599999999999997E-6</v>
      </c>
      <c r="F38" s="112">
        <v>7.7800000000000001E-6</v>
      </c>
      <c r="G38" s="112">
        <v>7.9400000000000002E-6</v>
      </c>
      <c r="H38" s="112">
        <v>1.47E-5</v>
      </c>
      <c r="I38" s="112">
        <v>9.3899999999999999E-6</v>
      </c>
      <c r="J38" s="112">
        <v>6.1099999999999999E-6</v>
      </c>
      <c r="K38" s="112">
        <v>9.2900000000000008E-6</v>
      </c>
      <c r="L38" s="112">
        <v>8.4500000000000004E-6</v>
      </c>
      <c r="M38" s="112">
        <v>5.9599999999999997E-6</v>
      </c>
      <c r="N38" s="112">
        <v>6.8600000000000004E-6</v>
      </c>
      <c r="O38" s="112">
        <v>7.2099999999999996E-6</v>
      </c>
      <c r="P38" s="112">
        <v>6.7399999999999998E-6</v>
      </c>
      <c r="Q38" s="112">
        <v>6.6000000000000003E-6</v>
      </c>
      <c r="R38" s="112">
        <v>5.4E-6</v>
      </c>
      <c r="S38" s="112">
        <v>6.9299999999999997E-6</v>
      </c>
      <c r="T38" s="112">
        <v>1.15E-5</v>
      </c>
      <c r="U38" s="112">
        <v>4.0199999999999996E-6</v>
      </c>
      <c r="V38" s="112">
        <v>1.5299999999999999E-5</v>
      </c>
      <c r="W38" s="112">
        <v>1.31E-5</v>
      </c>
      <c r="X38" s="112">
        <v>1.49E-5</v>
      </c>
      <c r="Y38" s="112">
        <v>1.7513399999999999E-4</v>
      </c>
      <c r="Z38" s="112">
        <v>1.4399999999999999E-5</v>
      </c>
      <c r="AA38" s="112">
        <v>3.8500000000000001E-5</v>
      </c>
      <c r="AB38" s="112">
        <v>1.28701E-4</v>
      </c>
      <c r="AC38" s="112">
        <v>1.8600000000000001E-5</v>
      </c>
      <c r="AD38" s="112">
        <v>8.3700000000000002E-5</v>
      </c>
      <c r="AE38" s="112">
        <v>4.3628200000000002E-4</v>
      </c>
      <c r="AF38" s="112">
        <v>2.9300000000000001E-5</v>
      </c>
      <c r="AG38" s="112">
        <v>2.8799999999999999E-5</v>
      </c>
      <c r="AH38" s="112">
        <v>1.014160685</v>
      </c>
      <c r="AI38" s="112">
        <v>3.0199999999999999E-5</v>
      </c>
      <c r="AJ38" s="112">
        <v>4.0399999999999999E-5</v>
      </c>
      <c r="AK38" s="112">
        <v>2.4228499999999999E-4</v>
      </c>
      <c r="AL38" s="112">
        <v>9.2699999999999993E-6</v>
      </c>
      <c r="AM38" s="219">
        <v>1.6725400000000001E-4</v>
      </c>
      <c r="AN38" s="110">
        <v>1.015815551</v>
      </c>
      <c r="AO38" s="111">
        <v>0.83348199999999995</v>
      </c>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95"/>
      <c r="CA38" s="95"/>
      <c r="CB38" s="95"/>
      <c r="CC38" s="95"/>
      <c r="CD38" s="95"/>
      <c r="CE38" s="95"/>
      <c r="CF38" s="95"/>
      <c r="CG38" s="95"/>
      <c r="CH38" s="95"/>
      <c r="CI38" s="95"/>
      <c r="CJ38" s="95"/>
      <c r="CK38" s="95"/>
      <c r="CL38" s="95"/>
      <c r="CM38" s="95"/>
      <c r="CN38" s="95"/>
      <c r="CO38" s="95"/>
      <c r="CP38" s="95"/>
      <c r="CQ38" s="95"/>
      <c r="CR38" s="95"/>
      <c r="CS38" s="95"/>
      <c r="CT38" s="95"/>
      <c r="CU38" s="95"/>
      <c r="CV38" s="95"/>
      <c r="CW38" s="95"/>
      <c r="CX38" s="95"/>
      <c r="CY38" s="95"/>
      <c r="CZ38" s="95"/>
      <c r="DA38" s="95"/>
      <c r="DB38" s="95"/>
      <c r="DC38" s="95"/>
      <c r="DD38" s="95"/>
      <c r="DE38" s="95"/>
      <c r="DF38" s="95"/>
      <c r="DG38" s="95"/>
      <c r="DH38" s="95"/>
      <c r="DI38" s="95"/>
      <c r="DJ38" s="95"/>
      <c r="DK38" s="95"/>
      <c r="DL38" s="95"/>
      <c r="DM38" s="95"/>
      <c r="DN38" s="95"/>
      <c r="DO38" s="95"/>
      <c r="DP38" s="95"/>
      <c r="DQ38" s="95"/>
      <c r="DR38" s="95"/>
      <c r="DS38" s="95"/>
      <c r="DT38" s="95"/>
      <c r="DU38" s="95"/>
      <c r="DV38" s="95"/>
      <c r="DW38" s="95"/>
      <c r="DX38" s="95"/>
      <c r="DY38" s="95"/>
      <c r="DZ38" s="95"/>
      <c r="EA38" s="95"/>
      <c r="EB38" s="95"/>
      <c r="EC38" s="95"/>
      <c r="ED38" s="95"/>
      <c r="EE38" s="95"/>
      <c r="EF38" s="95"/>
      <c r="EG38" s="95"/>
      <c r="EH38" s="95"/>
      <c r="EI38" s="95"/>
      <c r="EJ38" s="95"/>
      <c r="EK38" s="95"/>
      <c r="EL38" s="95"/>
      <c r="EM38" s="95"/>
      <c r="EN38" s="95"/>
      <c r="EO38" s="95"/>
      <c r="EP38" s="95"/>
      <c r="EQ38" s="95"/>
      <c r="ER38" s="95"/>
      <c r="ES38" s="95"/>
      <c r="ET38" s="95"/>
      <c r="EU38" s="95"/>
      <c r="EV38" s="95"/>
      <c r="EW38" s="95"/>
      <c r="EX38" s="95"/>
      <c r="EY38" s="95"/>
      <c r="EZ38" s="95"/>
      <c r="FA38" s="95"/>
      <c r="FB38" s="95"/>
      <c r="FC38" s="95"/>
      <c r="FD38" s="95"/>
      <c r="FE38" s="95"/>
      <c r="FF38" s="95"/>
      <c r="FG38" s="95"/>
      <c r="FH38" s="95"/>
      <c r="FI38" s="95"/>
      <c r="FJ38" s="95"/>
      <c r="FK38" s="95"/>
      <c r="FL38" s="95"/>
      <c r="FM38" s="95"/>
      <c r="FN38" s="95"/>
      <c r="FO38" s="95"/>
      <c r="FP38" s="95"/>
      <c r="FQ38" s="95"/>
      <c r="FR38" s="95"/>
      <c r="FS38" s="95"/>
      <c r="FT38" s="95"/>
      <c r="FU38" s="95"/>
      <c r="FV38" s="95"/>
      <c r="FW38" s="95"/>
      <c r="FX38" s="95"/>
      <c r="FY38" s="95"/>
      <c r="FZ38" s="95"/>
      <c r="GA38" s="95"/>
      <c r="GB38" s="95"/>
      <c r="GC38" s="95"/>
      <c r="GD38" s="95"/>
      <c r="GE38" s="95"/>
      <c r="GF38" s="95"/>
      <c r="GG38" s="95"/>
      <c r="GH38" s="95"/>
      <c r="GI38" s="95"/>
      <c r="GJ38" s="95"/>
      <c r="GK38" s="95"/>
      <c r="GL38" s="95"/>
      <c r="GM38" s="95"/>
      <c r="GN38" s="95"/>
      <c r="GO38" s="95"/>
      <c r="GP38" s="95"/>
      <c r="GQ38" s="95"/>
      <c r="GR38" s="95"/>
      <c r="GS38" s="95"/>
      <c r="GT38" s="95"/>
      <c r="GU38" s="95"/>
      <c r="GV38" s="95"/>
      <c r="GW38" s="95"/>
      <c r="GX38" s="95"/>
      <c r="GY38" s="95"/>
      <c r="GZ38" s="95"/>
      <c r="HA38" s="95"/>
      <c r="HB38" s="95"/>
      <c r="HC38" s="95"/>
      <c r="HD38" s="95"/>
      <c r="HE38" s="95"/>
      <c r="HF38" s="95"/>
      <c r="HG38" s="95"/>
      <c r="HH38" s="95"/>
      <c r="HI38" s="95"/>
      <c r="HJ38" s="95"/>
      <c r="HK38" s="95"/>
      <c r="HL38" s="95"/>
      <c r="HM38" s="95"/>
      <c r="HN38" s="95"/>
      <c r="HO38" s="95"/>
      <c r="HP38" s="95"/>
      <c r="HQ38" s="95"/>
      <c r="HR38" s="95"/>
      <c r="HS38" s="95"/>
      <c r="HT38" s="95"/>
      <c r="HU38" s="95"/>
      <c r="HV38" s="95"/>
      <c r="HW38" s="95"/>
      <c r="HX38" s="95"/>
      <c r="HY38" s="95"/>
      <c r="HZ38" s="95"/>
      <c r="IA38" s="95"/>
      <c r="IB38" s="95"/>
      <c r="IC38" s="95"/>
      <c r="ID38" s="95"/>
      <c r="IE38" s="95"/>
      <c r="IF38" s="95"/>
      <c r="IG38" s="95"/>
      <c r="IH38" s="95"/>
      <c r="II38" s="95"/>
      <c r="IJ38" s="95"/>
      <c r="IK38" s="95"/>
      <c r="IL38" s="95"/>
      <c r="IM38" s="95"/>
      <c r="IN38" s="95"/>
      <c r="IO38" s="95"/>
      <c r="IP38" s="95"/>
      <c r="IQ38" s="95"/>
      <c r="IR38" s="95"/>
      <c r="IS38" s="95"/>
      <c r="IT38" s="95"/>
      <c r="IU38" s="95"/>
      <c r="IV38" s="95"/>
    </row>
    <row r="39" spans="1:256" ht="18.75" customHeight="1">
      <c r="A39" s="184" t="s">
        <v>157</v>
      </c>
      <c r="B39" s="185" t="s">
        <v>228</v>
      </c>
      <c r="C39" s="112">
        <v>2.5387209999999999E-3</v>
      </c>
      <c r="D39" s="112">
        <v>1.6064510000000001E-3</v>
      </c>
      <c r="E39" s="112">
        <v>1.544382E-3</v>
      </c>
      <c r="F39" s="112">
        <v>9.8639499999999994E-4</v>
      </c>
      <c r="G39" s="112">
        <v>9.8156700000000003E-4</v>
      </c>
      <c r="H39" s="112">
        <v>1.742031E-3</v>
      </c>
      <c r="I39" s="112">
        <v>6.7505899999999999E-4</v>
      </c>
      <c r="J39" s="112">
        <v>6.2852399999999999E-4</v>
      </c>
      <c r="K39" s="112">
        <v>7.96355E-4</v>
      </c>
      <c r="L39" s="112">
        <v>5.6618499999999997E-4</v>
      </c>
      <c r="M39" s="112">
        <v>1.318297E-3</v>
      </c>
      <c r="N39" s="112">
        <v>3.9615899999999999E-4</v>
      </c>
      <c r="O39" s="112">
        <v>1.748339E-3</v>
      </c>
      <c r="P39" s="112">
        <v>4.8685299999999998E-4</v>
      </c>
      <c r="Q39" s="112">
        <v>6.9537799999999997E-4</v>
      </c>
      <c r="R39" s="112">
        <v>8.3937499999999995E-4</v>
      </c>
      <c r="S39" s="112">
        <v>5.3744199999999995E-4</v>
      </c>
      <c r="T39" s="112">
        <v>3.4733499999999999E-4</v>
      </c>
      <c r="U39" s="112">
        <v>2.0114699999999999E-4</v>
      </c>
      <c r="V39" s="112">
        <v>1.043935E-3</v>
      </c>
      <c r="W39" s="112">
        <v>1.1143119999999999E-3</v>
      </c>
      <c r="X39" s="112">
        <v>3.7352850000000001E-3</v>
      </c>
      <c r="Y39" s="112">
        <v>1.1398360999999999E-2</v>
      </c>
      <c r="Z39" s="112">
        <v>2.2823349999999999E-3</v>
      </c>
      <c r="AA39" s="112">
        <v>9.6562999999999998E-4</v>
      </c>
      <c r="AB39" s="112">
        <v>3.6256600000000002E-3</v>
      </c>
      <c r="AC39" s="112">
        <v>4.5824800000000002E-4</v>
      </c>
      <c r="AD39" s="112">
        <v>1.829067E-3</v>
      </c>
      <c r="AE39" s="112">
        <v>1.9606910000000001E-3</v>
      </c>
      <c r="AF39" s="112">
        <v>3.7964699999999999E-4</v>
      </c>
      <c r="AG39" s="112">
        <v>2.4402450000000002E-3</v>
      </c>
      <c r="AH39" s="112">
        <v>1.3685909999999999E-3</v>
      </c>
      <c r="AI39" s="112">
        <v>1.0003678389999999</v>
      </c>
      <c r="AJ39" s="112">
        <v>2.3287350000000002E-3</v>
      </c>
      <c r="AK39" s="112">
        <v>2.6131000000000001E-3</v>
      </c>
      <c r="AL39" s="112">
        <v>2.66285E-4</v>
      </c>
      <c r="AM39" s="219">
        <v>6.5821499999999997E-4</v>
      </c>
      <c r="AN39" s="110">
        <v>1.0574721760000001</v>
      </c>
      <c r="AO39" s="111">
        <v>0.86766100000000002</v>
      </c>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G39" s="95"/>
      <c r="CH39" s="95"/>
      <c r="CI39" s="95"/>
      <c r="CJ39" s="95"/>
      <c r="CK39" s="95"/>
      <c r="CL39" s="95"/>
      <c r="CM39" s="95"/>
      <c r="CN39" s="95"/>
      <c r="CO39" s="95"/>
      <c r="CP39" s="95"/>
      <c r="CQ39" s="95"/>
      <c r="CR39" s="95"/>
      <c r="CS39" s="95"/>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c r="DY39" s="95"/>
      <c r="DZ39" s="95"/>
      <c r="EA39" s="95"/>
      <c r="EB39" s="95"/>
      <c r="EC39" s="95"/>
      <c r="ED39" s="95"/>
      <c r="EE39" s="95"/>
      <c r="EF39" s="95"/>
      <c r="EG39" s="95"/>
      <c r="EH39" s="95"/>
      <c r="EI39" s="95"/>
      <c r="EJ39" s="95"/>
      <c r="EK39" s="95"/>
      <c r="EL39" s="95"/>
      <c r="EM39" s="95"/>
      <c r="EN39" s="95"/>
      <c r="EO39" s="95"/>
      <c r="EP39" s="95"/>
      <c r="EQ39" s="95"/>
      <c r="ER39" s="95"/>
      <c r="ES39" s="95"/>
      <c r="ET39" s="95"/>
      <c r="EU39" s="95"/>
      <c r="EV39" s="95"/>
      <c r="EW39" s="95"/>
      <c r="EX39" s="95"/>
      <c r="EY39" s="95"/>
      <c r="EZ39" s="95"/>
      <c r="FA39" s="95"/>
      <c r="FB39" s="95"/>
      <c r="FC39" s="95"/>
      <c r="FD39" s="95"/>
      <c r="FE39" s="95"/>
      <c r="FF39" s="95"/>
      <c r="FG39" s="95"/>
      <c r="FH39" s="95"/>
      <c r="FI39" s="95"/>
      <c r="FJ39" s="95"/>
      <c r="FK39" s="95"/>
      <c r="FL39" s="95"/>
      <c r="FM39" s="95"/>
      <c r="FN39" s="95"/>
      <c r="FO39" s="95"/>
      <c r="FP39" s="95"/>
      <c r="FQ39" s="95"/>
      <c r="FR39" s="95"/>
      <c r="FS39" s="95"/>
      <c r="FT39" s="95"/>
      <c r="FU39" s="95"/>
      <c r="FV39" s="95"/>
      <c r="FW39" s="95"/>
      <c r="FX39" s="95"/>
      <c r="FY39" s="95"/>
      <c r="FZ39" s="95"/>
      <c r="GA39" s="95"/>
      <c r="GB39" s="95"/>
      <c r="GC39" s="95"/>
      <c r="GD39" s="95"/>
      <c r="GE39" s="95"/>
      <c r="GF39" s="95"/>
      <c r="GG39" s="95"/>
      <c r="GH39" s="95"/>
      <c r="GI39" s="95"/>
      <c r="GJ39" s="95"/>
      <c r="GK39" s="95"/>
      <c r="GL39" s="95"/>
      <c r="GM39" s="95"/>
      <c r="GN39" s="95"/>
      <c r="GO39" s="95"/>
      <c r="GP39" s="95"/>
      <c r="GQ39" s="95"/>
      <c r="GR39" s="95"/>
      <c r="GS39" s="95"/>
      <c r="GT39" s="95"/>
      <c r="GU39" s="95"/>
      <c r="GV39" s="95"/>
      <c r="GW39" s="95"/>
      <c r="GX39" s="95"/>
      <c r="GY39" s="95"/>
      <c r="GZ39" s="95"/>
      <c r="HA39" s="95"/>
      <c r="HB39" s="95"/>
      <c r="HC39" s="95"/>
      <c r="HD39" s="95"/>
      <c r="HE39" s="95"/>
      <c r="HF39" s="95"/>
      <c r="HG39" s="95"/>
      <c r="HH39" s="95"/>
      <c r="HI39" s="95"/>
      <c r="HJ39" s="95"/>
      <c r="HK39" s="95"/>
      <c r="HL39" s="95"/>
      <c r="HM39" s="95"/>
      <c r="HN39" s="95"/>
      <c r="HO39" s="95"/>
      <c r="HP39" s="95"/>
      <c r="HQ39" s="95"/>
      <c r="HR39" s="95"/>
      <c r="HS39" s="95"/>
      <c r="HT39" s="95"/>
      <c r="HU39" s="95"/>
      <c r="HV39" s="95"/>
      <c r="HW39" s="95"/>
      <c r="HX39" s="95"/>
      <c r="HY39" s="95"/>
      <c r="HZ39" s="95"/>
      <c r="IA39" s="95"/>
      <c r="IB39" s="95"/>
      <c r="IC39" s="95"/>
      <c r="ID39" s="95"/>
      <c r="IE39" s="95"/>
      <c r="IF39" s="95"/>
      <c r="IG39" s="95"/>
      <c r="IH39" s="95"/>
      <c r="II39" s="95"/>
      <c r="IJ39" s="95"/>
      <c r="IK39" s="95"/>
      <c r="IL39" s="95"/>
      <c r="IM39" s="95"/>
      <c r="IN39" s="95"/>
      <c r="IO39" s="95"/>
      <c r="IP39" s="95"/>
      <c r="IQ39" s="95"/>
      <c r="IR39" s="95"/>
      <c r="IS39" s="95"/>
      <c r="IT39" s="95"/>
      <c r="IU39" s="95"/>
      <c r="IV39" s="95"/>
    </row>
    <row r="40" spans="1:256" ht="18.75" customHeight="1">
      <c r="A40" s="184" t="s">
        <v>158</v>
      </c>
      <c r="B40" s="185" t="s">
        <v>41</v>
      </c>
      <c r="C40" s="112">
        <v>2.4697759E-2</v>
      </c>
      <c r="D40" s="112">
        <v>4.8112086999999998E-2</v>
      </c>
      <c r="E40" s="112">
        <v>5.5027047000000003E-2</v>
      </c>
      <c r="F40" s="112">
        <v>2.3676119999999998E-2</v>
      </c>
      <c r="G40" s="112">
        <v>2.6812473999999999E-2</v>
      </c>
      <c r="H40" s="112">
        <v>5.6080502999999997E-2</v>
      </c>
      <c r="I40" s="112">
        <v>3.3468840999999999E-2</v>
      </c>
      <c r="J40" s="112">
        <v>3.6615773999999997E-2</v>
      </c>
      <c r="K40" s="112">
        <v>4.0904035999999998E-2</v>
      </c>
      <c r="L40" s="112">
        <v>2.6631419E-2</v>
      </c>
      <c r="M40" s="112">
        <v>2.6445986000000001E-2</v>
      </c>
      <c r="N40" s="112">
        <v>2.6593636E-2</v>
      </c>
      <c r="O40" s="112">
        <v>4.1804498000000002E-2</v>
      </c>
      <c r="P40" s="112">
        <v>3.9673671000000001E-2</v>
      </c>
      <c r="Q40" s="112">
        <v>3.3455116999999999E-2</v>
      </c>
      <c r="R40" s="112">
        <v>4.1524489999999997E-2</v>
      </c>
      <c r="S40" s="112">
        <v>3.2593334000000002E-2</v>
      </c>
      <c r="T40" s="112">
        <v>5.1674256000000002E-2</v>
      </c>
      <c r="U40" s="112">
        <v>2.5729958000000001E-2</v>
      </c>
      <c r="V40" s="112">
        <v>3.9045796000000001E-2</v>
      </c>
      <c r="W40" s="112">
        <v>8.0814981999999994E-2</v>
      </c>
      <c r="X40" s="112">
        <v>0.12261211399999999</v>
      </c>
      <c r="Y40" s="112">
        <v>0.14125306300000001</v>
      </c>
      <c r="Z40" s="112">
        <v>5.6213298000000002E-2</v>
      </c>
      <c r="AA40" s="112">
        <v>6.5870177000000002E-2</v>
      </c>
      <c r="AB40" s="112">
        <v>9.6125558999999999E-2</v>
      </c>
      <c r="AC40" s="112">
        <v>2.1091163999999999E-2</v>
      </c>
      <c r="AD40" s="112">
        <v>0.15003372200000001</v>
      </c>
      <c r="AE40" s="112">
        <v>0.119301381</v>
      </c>
      <c r="AF40" s="112">
        <v>6.7721508999999999E-2</v>
      </c>
      <c r="AG40" s="112">
        <v>8.1853192000000005E-2</v>
      </c>
      <c r="AH40" s="112">
        <v>4.0513177999999997E-2</v>
      </c>
      <c r="AI40" s="112">
        <v>6.0897343999999999E-2</v>
      </c>
      <c r="AJ40" s="112">
        <v>1.1053360430000001</v>
      </c>
      <c r="AK40" s="112">
        <v>4.2755914999999999E-2</v>
      </c>
      <c r="AL40" s="112">
        <v>1.6963973E-2</v>
      </c>
      <c r="AM40" s="219">
        <v>4.1744653999999999E-2</v>
      </c>
      <c r="AN40" s="110">
        <v>3.0416680700000005</v>
      </c>
      <c r="AO40" s="111">
        <v>2.4957039999999999</v>
      </c>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c r="CF40" s="95"/>
      <c r="CG40" s="95"/>
      <c r="CH40" s="95"/>
      <c r="CI40" s="95"/>
      <c r="CJ40" s="95"/>
      <c r="CK40" s="95"/>
      <c r="CL40" s="95"/>
      <c r="CM40" s="95"/>
      <c r="CN40" s="95"/>
      <c r="CO40" s="95"/>
      <c r="CP40" s="95"/>
      <c r="CQ40" s="95"/>
      <c r="CR40" s="95"/>
      <c r="CS40" s="95"/>
      <c r="CT40" s="95"/>
      <c r="CU40" s="95"/>
      <c r="CV40" s="95"/>
      <c r="CW40" s="95"/>
      <c r="CX40" s="95"/>
      <c r="CY40" s="95"/>
      <c r="CZ40" s="95"/>
      <c r="DA40" s="95"/>
      <c r="DB40" s="95"/>
      <c r="DC40" s="95"/>
      <c r="DD40" s="95"/>
      <c r="DE40" s="95"/>
      <c r="DF40" s="95"/>
      <c r="DG40" s="95"/>
      <c r="DH40" s="95"/>
      <c r="DI40" s="95"/>
      <c r="DJ40" s="95"/>
      <c r="DK40" s="95"/>
      <c r="DL40" s="95"/>
      <c r="DM40" s="95"/>
      <c r="DN40" s="95"/>
      <c r="DO40" s="95"/>
      <c r="DP40" s="95"/>
      <c r="DQ40" s="95"/>
      <c r="DR40" s="95"/>
      <c r="DS40" s="95"/>
      <c r="DT40" s="95"/>
      <c r="DU40" s="95"/>
      <c r="DV40" s="95"/>
      <c r="DW40" s="95"/>
      <c r="DX40" s="95"/>
      <c r="DY40" s="95"/>
      <c r="DZ40" s="95"/>
      <c r="EA40" s="95"/>
      <c r="EB40" s="95"/>
      <c r="EC40" s="95"/>
      <c r="ED40" s="95"/>
      <c r="EE40" s="95"/>
      <c r="EF40" s="95"/>
      <c r="EG40" s="95"/>
      <c r="EH40" s="95"/>
      <c r="EI40" s="95"/>
      <c r="EJ40" s="95"/>
      <c r="EK40" s="95"/>
      <c r="EL40" s="95"/>
      <c r="EM40" s="95"/>
      <c r="EN40" s="95"/>
      <c r="EO40" s="95"/>
      <c r="EP40" s="95"/>
      <c r="EQ40" s="95"/>
      <c r="ER40" s="95"/>
      <c r="ES40" s="95"/>
      <c r="ET40" s="95"/>
      <c r="EU40" s="95"/>
      <c r="EV40" s="95"/>
      <c r="EW40" s="95"/>
      <c r="EX40" s="95"/>
      <c r="EY40" s="95"/>
      <c r="EZ40" s="95"/>
      <c r="FA40" s="95"/>
      <c r="FB40" s="95"/>
      <c r="FC40" s="95"/>
      <c r="FD40" s="95"/>
      <c r="FE40" s="95"/>
      <c r="FF40" s="95"/>
      <c r="FG40" s="95"/>
      <c r="FH40" s="95"/>
      <c r="FI40" s="95"/>
      <c r="FJ40" s="95"/>
      <c r="FK40" s="95"/>
      <c r="FL40" s="95"/>
      <c r="FM40" s="95"/>
      <c r="FN40" s="95"/>
      <c r="FO40" s="95"/>
      <c r="FP40" s="95"/>
      <c r="FQ40" s="95"/>
      <c r="FR40" s="95"/>
      <c r="FS40" s="95"/>
      <c r="FT40" s="95"/>
      <c r="FU40" s="95"/>
      <c r="FV40" s="95"/>
      <c r="FW40" s="95"/>
      <c r="FX40" s="95"/>
      <c r="FY40" s="95"/>
      <c r="FZ40" s="95"/>
      <c r="GA40" s="95"/>
      <c r="GB40" s="95"/>
      <c r="GC40" s="95"/>
      <c r="GD40" s="95"/>
      <c r="GE40" s="95"/>
      <c r="GF40" s="95"/>
      <c r="GG40" s="95"/>
      <c r="GH40" s="95"/>
      <c r="GI40" s="95"/>
      <c r="GJ40" s="95"/>
      <c r="GK40" s="95"/>
      <c r="GL40" s="95"/>
      <c r="GM40" s="95"/>
      <c r="GN40" s="95"/>
      <c r="GO40" s="95"/>
      <c r="GP40" s="95"/>
      <c r="GQ40" s="95"/>
      <c r="GR40" s="95"/>
      <c r="GS40" s="95"/>
      <c r="GT40" s="95"/>
      <c r="GU40" s="95"/>
      <c r="GV40" s="95"/>
      <c r="GW40" s="95"/>
      <c r="GX40" s="95"/>
      <c r="GY40" s="95"/>
      <c r="GZ40" s="95"/>
      <c r="HA40" s="95"/>
      <c r="HB40" s="95"/>
      <c r="HC40" s="95"/>
      <c r="HD40" s="95"/>
      <c r="HE40" s="95"/>
      <c r="HF40" s="95"/>
      <c r="HG40" s="95"/>
      <c r="HH40" s="95"/>
      <c r="HI40" s="95"/>
      <c r="HJ40" s="95"/>
      <c r="HK40" s="95"/>
      <c r="HL40" s="95"/>
      <c r="HM40" s="95"/>
      <c r="HN40" s="95"/>
      <c r="HO40" s="95"/>
      <c r="HP40" s="95"/>
      <c r="HQ40" s="95"/>
      <c r="HR40" s="95"/>
      <c r="HS40" s="95"/>
      <c r="HT40" s="95"/>
      <c r="HU40" s="95"/>
      <c r="HV40" s="95"/>
      <c r="HW40" s="95"/>
      <c r="HX40" s="95"/>
      <c r="HY40" s="95"/>
      <c r="HZ40" s="95"/>
      <c r="IA40" s="95"/>
      <c r="IB40" s="95"/>
      <c r="IC40" s="95"/>
      <c r="ID40" s="95"/>
      <c r="IE40" s="95"/>
      <c r="IF40" s="95"/>
      <c r="IG40" s="95"/>
      <c r="IH40" s="95"/>
      <c r="II40" s="95"/>
      <c r="IJ40" s="95"/>
      <c r="IK40" s="95"/>
      <c r="IL40" s="95"/>
      <c r="IM40" s="95"/>
      <c r="IN40" s="95"/>
      <c r="IO40" s="95"/>
      <c r="IP40" s="95"/>
      <c r="IQ40" s="95"/>
      <c r="IR40" s="95"/>
      <c r="IS40" s="95"/>
      <c r="IT40" s="95"/>
      <c r="IU40" s="95"/>
      <c r="IV40" s="95"/>
    </row>
    <row r="41" spans="1:256" ht="18.75" customHeight="1">
      <c r="A41" s="184" t="s">
        <v>159</v>
      </c>
      <c r="B41" s="185" t="s">
        <v>36</v>
      </c>
      <c r="C41" s="112">
        <v>9.4036200000000003E-4</v>
      </c>
      <c r="D41" s="112">
        <v>4.0000399999999997E-4</v>
      </c>
      <c r="E41" s="112">
        <v>5.68266E-4</v>
      </c>
      <c r="F41" s="112">
        <v>3.6647300000000003E-4</v>
      </c>
      <c r="G41" s="112">
        <v>2.9307999999999998E-4</v>
      </c>
      <c r="H41" s="112">
        <v>4.81989E-4</v>
      </c>
      <c r="I41" s="112">
        <v>2.9140500000000001E-4</v>
      </c>
      <c r="J41" s="112">
        <v>2.5735899999999997E-4</v>
      </c>
      <c r="K41" s="112">
        <v>3.50393E-4</v>
      </c>
      <c r="L41" s="112">
        <v>2.6106399999999998E-4</v>
      </c>
      <c r="M41" s="112">
        <v>1.87519E-4</v>
      </c>
      <c r="N41" s="112">
        <v>2.5122700000000003E-4</v>
      </c>
      <c r="O41" s="112">
        <v>3.4638699999999998E-4</v>
      </c>
      <c r="P41" s="112">
        <v>2.7664999999999998E-4</v>
      </c>
      <c r="Q41" s="112">
        <v>2.8579000000000001E-4</v>
      </c>
      <c r="R41" s="112">
        <v>4.0302900000000001E-4</v>
      </c>
      <c r="S41" s="112">
        <v>2.9647099999999997E-4</v>
      </c>
      <c r="T41" s="112">
        <v>7.12085E-4</v>
      </c>
      <c r="U41" s="112">
        <v>2.0552499999999999E-4</v>
      </c>
      <c r="V41" s="112">
        <v>4.9803399999999996E-4</v>
      </c>
      <c r="W41" s="112">
        <v>6.2524900000000003E-4</v>
      </c>
      <c r="X41" s="112">
        <v>5.9005699999999995E-4</v>
      </c>
      <c r="Y41" s="112">
        <v>1.2176800000000001E-3</v>
      </c>
      <c r="Z41" s="112">
        <v>3.6184900000000002E-4</v>
      </c>
      <c r="AA41" s="112">
        <v>1.1183359999999999E-3</v>
      </c>
      <c r="AB41" s="112">
        <v>1.020705E-3</v>
      </c>
      <c r="AC41" s="112">
        <v>7.8994199999999997E-4</v>
      </c>
      <c r="AD41" s="112">
        <v>8.6519799999999997E-4</v>
      </c>
      <c r="AE41" s="112">
        <v>1.4687821E-2</v>
      </c>
      <c r="AF41" s="112">
        <v>7.8313899999999997E-4</v>
      </c>
      <c r="AG41" s="112">
        <v>7.1121179999999997E-3</v>
      </c>
      <c r="AH41" s="112">
        <v>2.1306103E-2</v>
      </c>
      <c r="AI41" s="112">
        <v>2.7875729999999998E-3</v>
      </c>
      <c r="AJ41" s="112">
        <v>2.4880000000000002E-3</v>
      </c>
      <c r="AK41" s="112">
        <v>1.01227186</v>
      </c>
      <c r="AL41" s="112">
        <v>2.08552E-4</v>
      </c>
      <c r="AM41" s="219">
        <v>4.0470020000000001E-3</v>
      </c>
      <c r="AN41" s="110">
        <v>1.0799542959999999</v>
      </c>
      <c r="AO41" s="111">
        <v>0.88610800000000001</v>
      </c>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5"/>
      <c r="CE41" s="95"/>
      <c r="CF41" s="95"/>
      <c r="CG41" s="95"/>
      <c r="CH41" s="95"/>
      <c r="CI41" s="95"/>
      <c r="CJ41" s="95"/>
      <c r="CK41" s="95"/>
      <c r="CL41" s="95"/>
      <c r="CM41" s="95"/>
      <c r="CN41" s="95"/>
      <c r="CO41" s="95"/>
      <c r="CP41" s="95"/>
      <c r="CQ41" s="95"/>
      <c r="CR41" s="95"/>
      <c r="CS41" s="95"/>
      <c r="CT41" s="95"/>
      <c r="CU41" s="95"/>
      <c r="CV41" s="95"/>
      <c r="CW41" s="95"/>
      <c r="CX41" s="95"/>
      <c r="CY41" s="95"/>
      <c r="CZ41" s="95"/>
      <c r="DA41" s="95"/>
      <c r="DB41" s="95"/>
      <c r="DC41" s="95"/>
      <c r="DD41" s="95"/>
      <c r="DE41" s="95"/>
      <c r="DF41" s="95"/>
      <c r="DG41" s="95"/>
      <c r="DH41" s="95"/>
      <c r="DI41" s="95"/>
      <c r="DJ41" s="95"/>
      <c r="DK41" s="95"/>
      <c r="DL41" s="95"/>
      <c r="DM41" s="95"/>
      <c r="DN41" s="95"/>
      <c r="DO41" s="95"/>
      <c r="DP41" s="95"/>
      <c r="DQ41" s="95"/>
      <c r="DR41" s="95"/>
      <c r="DS41" s="95"/>
      <c r="DT41" s="95"/>
      <c r="DU41" s="95"/>
      <c r="DV41" s="95"/>
      <c r="DW41" s="95"/>
      <c r="DX41" s="95"/>
      <c r="DY41" s="95"/>
      <c r="DZ41" s="95"/>
      <c r="EA41" s="95"/>
      <c r="EB41" s="95"/>
      <c r="EC41" s="95"/>
      <c r="ED41" s="95"/>
      <c r="EE41" s="95"/>
      <c r="EF41" s="95"/>
      <c r="EG41" s="95"/>
      <c r="EH41" s="95"/>
      <c r="EI41" s="95"/>
      <c r="EJ41" s="95"/>
      <c r="EK41" s="95"/>
      <c r="EL41" s="95"/>
      <c r="EM41" s="95"/>
      <c r="EN41" s="95"/>
      <c r="EO41" s="95"/>
      <c r="EP41" s="95"/>
      <c r="EQ41" s="95"/>
      <c r="ER41" s="95"/>
      <c r="ES41" s="95"/>
      <c r="ET41" s="95"/>
      <c r="EU41" s="95"/>
      <c r="EV41" s="95"/>
      <c r="EW41" s="95"/>
      <c r="EX41" s="95"/>
      <c r="EY41" s="95"/>
      <c r="EZ41" s="95"/>
      <c r="FA41" s="95"/>
      <c r="FB41" s="95"/>
      <c r="FC41" s="95"/>
      <c r="FD41" s="95"/>
      <c r="FE41" s="95"/>
      <c r="FF41" s="95"/>
      <c r="FG41" s="95"/>
      <c r="FH41" s="95"/>
      <c r="FI41" s="95"/>
      <c r="FJ41" s="95"/>
      <c r="FK41" s="95"/>
      <c r="FL41" s="95"/>
      <c r="FM41" s="95"/>
      <c r="FN41" s="95"/>
      <c r="FO41" s="95"/>
      <c r="FP41" s="95"/>
      <c r="FQ41" s="95"/>
      <c r="FR41" s="95"/>
      <c r="FS41" s="95"/>
      <c r="FT41" s="95"/>
      <c r="FU41" s="95"/>
      <c r="FV41" s="95"/>
      <c r="FW41" s="95"/>
      <c r="FX41" s="95"/>
      <c r="FY41" s="95"/>
      <c r="FZ41" s="95"/>
      <c r="GA41" s="95"/>
      <c r="GB41" s="95"/>
      <c r="GC41" s="95"/>
      <c r="GD41" s="95"/>
      <c r="GE41" s="95"/>
      <c r="GF41" s="95"/>
      <c r="GG41" s="95"/>
      <c r="GH41" s="95"/>
      <c r="GI41" s="95"/>
      <c r="GJ41" s="95"/>
      <c r="GK41" s="95"/>
      <c r="GL41" s="95"/>
      <c r="GM41" s="95"/>
      <c r="GN41" s="95"/>
      <c r="GO41" s="95"/>
      <c r="GP41" s="95"/>
      <c r="GQ41" s="95"/>
      <c r="GR41" s="95"/>
      <c r="GS41" s="95"/>
      <c r="GT41" s="95"/>
      <c r="GU41" s="95"/>
      <c r="GV41" s="95"/>
      <c r="GW41" s="95"/>
      <c r="GX41" s="95"/>
      <c r="GY41" s="95"/>
      <c r="GZ41" s="95"/>
      <c r="HA41" s="95"/>
      <c r="HB41" s="95"/>
      <c r="HC41" s="95"/>
      <c r="HD41" s="95"/>
      <c r="HE41" s="95"/>
      <c r="HF41" s="95"/>
      <c r="HG41" s="95"/>
      <c r="HH41" s="95"/>
      <c r="HI41" s="95"/>
      <c r="HJ41" s="95"/>
      <c r="HK41" s="95"/>
      <c r="HL41" s="95"/>
      <c r="HM41" s="95"/>
      <c r="HN41" s="95"/>
      <c r="HO41" s="95"/>
      <c r="HP41" s="95"/>
      <c r="HQ41" s="95"/>
      <c r="HR41" s="95"/>
      <c r="HS41" s="95"/>
      <c r="HT41" s="95"/>
      <c r="HU41" s="95"/>
      <c r="HV41" s="95"/>
      <c r="HW41" s="95"/>
      <c r="HX41" s="95"/>
      <c r="HY41" s="95"/>
      <c r="HZ41" s="95"/>
      <c r="IA41" s="95"/>
      <c r="IB41" s="95"/>
      <c r="IC41" s="95"/>
      <c r="ID41" s="95"/>
      <c r="IE41" s="95"/>
      <c r="IF41" s="95"/>
      <c r="IG41" s="95"/>
      <c r="IH41" s="95"/>
      <c r="II41" s="95"/>
      <c r="IJ41" s="95"/>
      <c r="IK41" s="95"/>
      <c r="IL41" s="95"/>
      <c r="IM41" s="95"/>
      <c r="IN41" s="95"/>
      <c r="IO41" s="95"/>
      <c r="IP41" s="95"/>
      <c r="IQ41" s="95"/>
      <c r="IR41" s="95"/>
      <c r="IS41" s="95"/>
      <c r="IT41" s="95"/>
      <c r="IU41" s="95"/>
      <c r="IV41" s="95"/>
    </row>
    <row r="42" spans="1:256" ht="18.75" customHeight="1">
      <c r="A42" s="184" t="s">
        <v>160</v>
      </c>
      <c r="B42" s="185" t="s">
        <v>1513</v>
      </c>
      <c r="C42" s="112">
        <v>1.6904719999999999E-3</v>
      </c>
      <c r="D42" s="112">
        <v>3.2807370000000001E-3</v>
      </c>
      <c r="E42" s="112">
        <v>2.0654089999999998E-3</v>
      </c>
      <c r="F42" s="112">
        <v>2.6911130000000002E-3</v>
      </c>
      <c r="G42" s="112">
        <v>2.4702019999999999E-3</v>
      </c>
      <c r="H42" s="112">
        <v>2.219586E-3</v>
      </c>
      <c r="I42" s="112">
        <v>1.246902E-3</v>
      </c>
      <c r="J42" s="112">
        <v>9.1287499999999995E-4</v>
      </c>
      <c r="K42" s="112">
        <v>4.804549E-3</v>
      </c>
      <c r="L42" s="112">
        <v>1.363239E-3</v>
      </c>
      <c r="M42" s="112">
        <v>1.3872800000000001E-3</v>
      </c>
      <c r="N42" s="112">
        <v>1.706939E-3</v>
      </c>
      <c r="O42" s="112">
        <v>3.1766630000000001E-3</v>
      </c>
      <c r="P42" s="112">
        <v>3.768918E-3</v>
      </c>
      <c r="Q42" s="112">
        <v>3.422249E-3</v>
      </c>
      <c r="R42" s="112">
        <v>3.481881E-3</v>
      </c>
      <c r="S42" s="112">
        <v>1.7513439999999999E-3</v>
      </c>
      <c r="T42" s="112">
        <v>4.4176759999999997E-3</v>
      </c>
      <c r="U42" s="112">
        <v>1.167918E-3</v>
      </c>
      <c r="V42" s="112">
        <v>5.278324E-3</v>
      </c>
      <c r="W42" s="112">
        <v>3.1882120000000002E-3</v>
      </c>
      <c r="X42" s="112">
        <v>1.35692E-3</v>
      </c>
      <c r="Y42" s="112">
        <v>4.0492699999999998E-3</v>
      </c>
      <c r="Z42" s="112">
        <v>7.7706499999999996E-3</v>
      </c>
      <c r="AA42" s="112">
        <v>5.6932220000000004E-3</v>
      </c>
      <c r="AB42" s="112">
        <v>9.5063040000000001E-3</v>
      </c>
      <c r="AC42" s="112">
        <v>1.358838E-3</v>
      </c>
      <c r="AD42" s="112">
        <v>5.3266920000000001E-3</v>
      </c>
      <c r="AE42" s="112">
        <v>6.6567120000000004E-3</v>
      </c>
      <c r="AF42" s="112">
        <v>7.6828629999999998E-3</v>
      </c>
      <c r="AG42" s="112">
        <v>1.120677E-2</v>
      </c>
      <c r="AH42" s="112">
        <v>6.2145170000000001E-3</v>
      </c>
      <c r="AI42" s="112">
        <v>1.1488942E-2</v>
      </c>
      <c r="AJ42" s="112">
        <v>4.9035779999999996E-3</v>
      </c>
      <c r="AK42" s="112">
        <v>5.7972650000000002E-3</v>
      </c>
      <c r="AL42" s="112">
        <v>1.001201188</v>
      </c>
      <c r="AM42" s="219">
        <v>1.9250140000000001E-3</v>
      </c>
      <c r="AN42" s="110">
        <v>1.147631233</v>
      </c>
      <c r="AO42" s="111">
        <v>0.94163699999999995</v>
      </c>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c r="DY42" s="95"/>
      <c r="DZ42" s="95"/>
      <c r="EA42" s="95"/>
      <c r="EB42" s="95"/>
      <c r="EC42" s="95"/>
      <c r="ED42" s="95"/>
      <c r="EE42" s="95"/>
      <c r="EF42" s="95"/>
      <c r="EG42" s="95"/>
      <c r="EH42" s="95"/>
      <c r="EI42" s="95"/>
      <c r="EJ42" s="95"/>
      <c r="EK42" s="95"/>
      <c r="EL42" s="95"/>
      <c r="EM42" s="95"/>
      <c r="EN42" s="95"/>
      <c r="EO42" s="95"/>
      <c r="EP42" s="95"/>
      <c r="EQ42" s="95"/>
      <c r="ER42" s="95"/>
      <c r="ES42" s="95"/>
      <c r="ET42" s="95"/>
      <c r="EU42" s="95"/>
      <c r="EV42" s="95"/>
      <c r="EW42" s="95"/>
      <c r="EX42" s="95"/>
      <c r="EY42" s="95"/>
      <c r="EZ42" s="95"/>
      <c r="FA42" s="95"/>
      <c r="FB42" s="95"/>
      <c r="FC42" s="95"/>
      <c r="FD42" s="95"/>
      <c r="FE42" s="95"/>
      <c r="FF42" s="95"/>
      <c r="FG42" s="95"/>
      <c r="FH42" s="95"/>
      <c r="FI42" s="95"/>
      <c r="FJ42" s="95"/>
      <c r="FK42" s="95"/>
      <c r="FL42" s="95"/>
      <c r="FM42" s="95"/>
      <c r="FN42" s="95"/>
      <c r="FO42" s="95"/>
      <c r="FP42" s="95"/>
      <c r="FQ42" s="95"/>
      <c r="FR42" s="95"/>
      <c r="FS42" s="95"/>
      <c r="FT42" s="95"/>
      <c r="FU42" s="95"/>
      <c r="FV42" s="95"/>
      <c r="FW42" s="95"/>
      <c r="FX42" s="95"/>
      <c r="FY42" s="95"/>
      <c r="FZ42" s="95"/>
      <c r="GA42" s="95"/>
      <c r="GB42" s="95"/>
      <c r="GC42" s="95"/>
      <c r="GD42" s="95"/>
      <c r="GE42" s="95"/>
      <c r="GF42" s="95"/>
      <c r="GG42" s="95"/>
      <c r="GH42" s="95"/>
      <c r="GI42" s="95"/>
      <c r="GJ42" s="95"/>
      <c r="GK42" s="95"/>
      <c r="GL42" s="95"/>
      <c r="GM42" s="95"/>
      <c r="GN42" s="95"/>
      <c r="GO42" s="95"/>
      <c r="GP42" s="95"/>
      <c r="GQ42" s="95"/>
      <c r="GR42" s="95"/>
      <c r="GS42" s="95"/>
      <c r="GT42" s="95"/>
      <c r="GU42" s="95"/>
      <c r="GV42" s="95"/>
      <c r="GW42" s="95"/>
      <c r="GX42" s="95"/>
      <c r="GY42" s="95"/>
      <c r="GZ42" s="95"/>
      <c r="HA42" s="95"/>
      <c r="HB42" s="95"/>
      <c r="HC42" s="95"/>
      <c r="HD42" s="95"/>
      <c r="HE42" s="95"/>
      <c r="HF42" s="95"/>
      <c r="HG42" s="95"/>
      <c r="HH42" s="95"/>
      <c r="HI42" s="95"/>
      <c r="HJ42" s="95"/>
      <c r="HK42" s="95"/>
      <c r="HL42" s="95"/>
      <c r="HM42" s="95"/>
      <c r="HN42" s="95"/>
      <c r="HO42" s="95"/>
      <c r="HP42" s="95"/>
      <c r="HQ42" s="95"/>
      <c r="HR42" s="95"/>
      <c r="HS42" s="95"/>
      <c r="HT42" s="95"/>
      <c r="HU42" s="95"/>
      <c r="HV42" s="95"/>
      <c r="HW42" s="95"/>
      <c r="HX42" s="95"/>
      <c r="HY42" s="95"/>
      <c r="HZ42" s="95"/>
      <c r="IA42" s="95"/>
      <c r="IB42" s="95"/>
      <c r="IC42" s="95"/>
      <c r="ID42" s="95"/>
      <c r="IE42" s="95"/>
      <c r="IF42" s="95"/>
      <c r="IG42" s="95"/>
      <c r="IH42" s="95"/>
      <c r="II42" s="95"/>
      <c r="IJ42" s="95"/>
      <c r="IK42" s="95"/>
      <c r="IL42" s="95"/>
      <c r="IM42" s="95"/>
      <c r="IN42" s="95"/>
      <c r="IO42" s="95"/>
      <c r="IP42" s="95"/>
      <c r="IQ42" s="95"/>
      <c r="IR42" s="95"/>
      <c r="IS42" s="95"/>
      <c r="IT42" s="95"/>
      <c r="IU42" s="95"/>
      <c r="IV42" s="95"/>
    </row>
    <row r="43" spans="1:256" ht="18.75" customHeight="1">
      <c r="A43" s="184" t="s">
        <v>161</v>
      </c>
      <c r="B43" s="185" t="s">
        <v>1586</v>
      </c>
      <c r="C43" s="116">
        <v>7.0461109999999999E-3</v>
      </c>
      <c r="D43" s="116">
        <v>2.7792950000000002E-3</v>
      </c>
      <c r="E43" s="116">
        <v>4.6150949999999996E-3</v>
      </c>
      <c r="F43" s="116">
        <v>2.6815559999999999E-3</v>
      </c>
      <c r="G43" s="116">
        <v>3.6197949999999999E-3</v>
      </c>
      <c r="H43" s="116">
        <v>1.080805E-3</v>
      </c>
      <c r="I43" s="116">
        <v>1.5019003E-2</v>
      </c>
      <c r="J43" s="116">
        <v>2.071299E-3</v>
      </c>
      <c r="K43" s="116">
        <v>4.6767409999999999E-3</v>
      </c>
      <c r="L43" s="116">
        <v>9.9828209999999994E-3</v>
      </c>
      <c r="M43" s="116">
        <v>4.4657339999999998E-3</v>
      </c>
      <c r="N43" s="116">
        <v>4.1161920000000003E-3</v>
      </c>
      <c r="O43" s="116">
        <v>6.170582E-3</v>
      </c>
      <c r="P43" s="116">
        <v>4.8040460000000002E-3</v>
      </c>
      <c r="Q43" s="116">
        <v>2.09194E-3</v>
      </c>
      <c r="R43" s="116">
        <v>1.3611039999999999E-3</v>
      </c>
      <c r="S43" s="116">
        <v>1.2644139999999999E-3</v>
      </c>
      <c r="T43" s="116">
        <v>3.6348790000000001E-3</v>
      </c>
      <c r="U43" s="116">
        <v>6.5270599999999997E-4</v>
      </c>
      <c r="V43" s="116">
        <v>2.023618E-3</v>
      </c>
      <c r="W43" s="116">
        <v>1.0395969E-2</v>
      </c>
      <c r="X43" s="116">
        <v>2.9571070000000001E-3</v>
      </c>
      <c r="Y43" s="116">
        <v>7.5939859999999996E-3</v>
      </c>
      <c r="Z43" s="116">
        <v>6.078806E-3</v>
      </c>
      <c r="AA43" s="116">
        <v>3.7318080000000001E-3</v>
      </c>
      <c r="AB43" s="116">
        <v>8.389858E-3</v>
      </c>
      <c r="AC43" s="116">
        <v>2.6764169999999999E-3</v>
      </c>
      <c r="AD43" s="116">
        <v>2.2281029999999999E-3</v>
      </c>
      <c r="AE43" s="116">
        <v>4.6357669999999998E-3</v>
      </c>
      <c r="AF43" s="116">
        <v>9.64474E-4</v>
      </c>
      <c r="AG43" s="116">
        <v>4.6438720000000003E-3</v>
      </c>
      <c r="AH43" s="116">
        <v>2.65417E-3</v>
      </c>
      <c r="AI43" s="116">
        <v>9.6992269999999995E-3</v>
      </c>
      <c r="AJ43" s="116">
        <v>3.8801209999999998E-3</v>
      </c>
      <c r="AK43" s="116">
        <v>5.7552000000000002E-3</v>
      </c>
      <c r="AL43" s="116">
        <v>1.1252199999999999E-3</v>
      </c>
      <c r="AM43" s="220">
        <v>1.000901262</v>
      </c>
      <c r="AN43" s="113">
        <v>1.1624691030000001</v>
      </c>
      <c r="AO43" s="113">
        <v>0.95381199999999999</v>
      </c>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c r="DM43" s="95"/>
      <c r="DN43" s="95"/>
      <c r="DO43" s="95"/>
      <c r="DP43" s="95"/>
      <c r="DQ43" s="95"/>
      <c r="DR43" s="95"/>
      <c r="DS43" s="95"/>
      <c r="DT43" s="95"/>
      <c r="DU43" s="95"/>
      <c r="DV43" s="95"/>
      <c r="DW43" s="95"/>
      <c r="DX43" s="95"/>
      <c r="DY43" s="95"/>
      <c r="DZ43" s="95"/>
      <c r="EA43" s="95"/>
      <c r="EB43" s="95"/>
      <c r="EC43" s="95"/>
      <c r="ED43" s="95"/>
      <c r="EE43" s="95"/>
      <c r="EF43" s="95"/>
      <c r="EG43" s="95"/>
      <c r="EH43" s="95"/>
      <c r="EI43" s="95"/>
      <c r="EJ43" s="95"/>
      <c r="EK43" s="95"/>
      <c r="EL43" s="95"/>
      <c r="EM43" s="95"/>
      <c r="EN43" s="95"/>
      <c r="EO43" s="95"/>
      <c r="EP43" s="95"/>
      <c r="EQ43" s="95"/>
      <c r="ER43" s="95"/>
      <c r="ES43" s="95"/>
      <c r="ET43" s="95"/>
      <c r="EU43" s="95"/>
      <c r="EV43" s="95"/>
      <c r="EW43" s="95"/>
      <c r="EX43" s="95"/>
      <c r="EY43" s="95"/>
      <c r="EZ43" s="95"/>
      <c r="FA43" s="95"/>
      <c r="FB43" s="95"/>
      <c r="FC43" s="95"/>
      <c r="FD43" s="95"/>
      <c r="FE43" s="95"/>
      <c r="FF43" s="95"/>
      <c r="FG43" s="95"/>
      <c r="FH43" s="95"/>
      <c r="FI43" s="95"/>
      <c r="FJ43" s="95"/>
      <c r="FK43" s="95"/>
      <c r="FL43" s="95"/>
      <c r="FM43" s="95"/>
      <c r="FN43" s="95"/>
      <c r="FO43" s="95"/>
      <c r="FP43" s="95"/>
      <c r="FQ43" s="95"/>
      <c r="FR43" s="95"/>
      <c r="FS43" s="95"/>
      <c r="FT43" s="95"/>
      <c r="FU43" s="95"/>
      <c r="FV43" s="95"/>
      <c r="FW43" s="95"/>
      <c r="FX43" s="95"/>
      <c r="FY43" s="95"/>
      <c r="FZ43" s="95"/>
      <c r="GA43" s="95"/>
      <c r="GB43" s="95"/>
      <c r="GC43" s="95"/>
      <c r="GD43" s="95"/>
      <c r="GE43" s="95"/>
      <c r="GF43" s="95"/>
      <c r="GG43" s="95"/>
      <c r="GH43" s="95"/>
      <c r="GI43" s="95"/>
      <c r="GJ43" s="95"/>
      <c r="GK43" s="95"/>
      <c r="GL43" s="95"/>
      <c r="GM43" s="95"/>
      <c r="GN43" s="95"/>
      <c r="GO43" s="95"/>
      <c r="GP43" s="95"/>
      <c r="GQ43" s="95"/>
      <c r="GR43" s="95"/>
      <c r="GS43" s="95"/>
      <c r="GT43" s="95"/>
      <c r="GU43" s="95"/>
      <c r="GV43" s="95"/>
      <c r="GW43" s="95"/>
      <c r="GX43" s="95"/>
      <c r="GY43" s="95"/>
      <c r="GZ43" s="95"/>
      <c r="HA43" s="95"/>
      <c r="HB43" s="95"/>
      <c r="HC43" s="95"/>
      <c r="HD43" s="95"/>
      <c r="HE43" s="95"/>
      <c r="HF43" s="95"/>
      <c r="HG43" s="95"/>
      <c r="HH43" s="95"/>
      <c r="HI43" s="95"/>
      <c r="HJ43" s="95"/>
      <c r="HK43" s="95"/>
      <c r="HL43" s="95"/>
      <c r="HM43" s="95"/>
      <c r="HN43" s="95"/>
      <c r="HO43" s="95"/>
      <c r="HP43" s="95"/>
      <c r="HQ43" s="95"/>
      <c r="HR43" s="95"/>
      <c r="HS43" s="95"/>
      <c r="HT43" s="95"/>
      <c r="HU43" s="95"/>
      <c r="HV43" s="95"/>
      <c r="HW43" s="95"/>
      <c r="HX43" s="95"/>
      <c r="HY43" s="95"/>
      <c r="HZ43" s="95"/>
      <c r="IA43" s="95"/>
      <c r="IB43" s="95"/>
      <c r="IC43" s="95"/>
      <c r="ID43" s="95"/>
      <c r="IE43" s="95"/>
      <c r="IF43" s="95"/>
      <c r="IG43" s="95"/>
      <c r="IH43" s="95"/>
      <c r="II43" s="95"/>
      <c r="IJ43" s="95"/>
      <c r="IK43" s="95"/>
      <c r="IL43" s="95"/>
      <c r="IM43" s="95"/>
      <c r="IN43" s="95"/>
      <c r="IO43" s="95"/>
      <c r="IP43" s="95"/>
      <c r="IQ43" s="95"/>
      <c r="IR43" s="95"/>
      <c r="IS43" s="95"/>
      <c r="IT43" s="95"/>
      <c r="IU43" s="95"/>
      <c r="IV43" s="95"/>
    </row>
    <row r="44" spans="1:256" ht="26.25" customHeight="1">
      <c r="A44" s="99"/>
      <c r="B44" s="221" t="s">
        <v>48</v>
      </c>
      <c r="C44" s="114">
        <v>1.2258382298000006</v>
      </c>
      <c r="D44" s="114">
        <v>1.3711214797000004</v>
      </c>
      <c r="E44" s="114">
        <v>1.2881940449999996</v>
      </c>
      <c r="F44" s="114">
        <v>1.1547399929000004</v>
      </c>
      <c r="G44" s="114">
        <v>1.178617399</v>
      </c>
      <c r="H44" s="114">
        <v>1.1816162530000001</v>
      </c>
      <c r="I44" s="114">
        <v>1.1710441123999999</v>
      </c>
      <c r="J44" s="114">
        <v>1.1419543669999996</v>
      </c>
      <c r="K44" s="114">
        <v>1.2021019899999992</v>
      </c>
      <c r="L44" s="114">
        <v>1.1549121630000001</v>
      </c>
      <c r="M44" s="114">
        <v>1.125379573</v>
      </c>
      <c r="N44" s="114">
        <v>1.1189589309999999</v>
      </c>
      <c r="O44" s="114">
        <v>1.1366787100000002</v>
      </c>
      <c r="P44" s="114">
        <v>1.140393234</v>
      </c>
      <c r="Q44" s="114">
        <v>1.1387623330000001</v>
      </c>
      <c r="R44" s="114">
        <v>1.1314165439999997</v>
      </c>
      <c r="S44" s="114">
        <v>1.118548702</v>
      </c>
      <c r="T44" s="114">
        <v>1.163786276</v>
      </c>
      <c r="U44" s="114">
        <v>1.0975927520000002</v>
      </c>
      <c r="V44" s="114">
        <v>1.2501794110000004</v>
      </c>
      <c r="W44" s="114">
        <v>1.2185314989999998</v>
      </c>
      <c r="X44" s="114">
        <v>1.2930135160000003</v>
      </c>
      <c r="Y44" s="114">
        <v>1.3952114579999999</v>
      </c>
      <c r="Z44" s="114">
        <v>1.2244704621000002</v>
      </c>
      <c r="AA44" s="114">
        <v>1.2326353983</v>
      </c>
      <c r="AB44" s="114">
        <v>1.3070608029000002</v>
      </c>
      <c r="AC44" s="114">
        <v>1.1615284211999999</v>
      </c>
      <c r="AD44" s="114">
        <v>1.3413984023000001</v>
      </c>
      <c r="AE44" s="114">
        <v>1.3876243710000002</v>
      </c>
      <c r="AF44" s="114">
        <v>1.209806766</v>
      </c>
      <c r="AG44" s="114">
        <v>1.2292455360000001</v>
      </c>
      <c r="AH44" s="114">
        <v>1.1982008790000003</v>
      </c>
      <c r="AI44" s="114">
        <v>1.249678174</v>
      </c>
      <c r="AJ44" s="114">
        <v>1.2308773310000001</v>
      </c>
      <c r="AK44" s="114">
        <v>1.3111251180000001</v>
      </c>
      <c r="AL44" s="114">
        <v>1.295634207</v>
      </c>
      <c r="AM44" s="115">
        <v>1.3162986999999999</v>
      </c>
      <c r="AN44" s="112"/>
      <c r="AO44" s="112"/>
      <c r="AP44" s="95"/>
      <c r="AQ44" s="95"/>
      <c r="AR44" s="95"/>
      <c r="AS44" s="95"/>
      <c r="AT44" s="95"/>
      <c r="AU44" s="95"/>
      <c r="AV44" s="95"/>
      <c r="AW44" s="95"/>
      <c r="AX44" s="95"/>
      <c r="AY44" s="95"/>
      <c r="AZ44" s="95"/>
      <c r="BA44" s="95"/>
      <c r="BB44" s="95"/>
      <c r="BC44" s="95"/>
      <c r="BD44" s="95"/>
      <c r="BE44" s="95"/>
      <c r="BF44" s="95"/>
      <c r="BG44" s="95"/>
      <c r="BH44" s="95"/>
      <c r="BI44" s="95"/>
      <c r="BJ44" s="95"/>
      <c r="BK44" s="95"/>
      <c r="BL44" s="95"/>
      <c r="BM44" s="95"/>
      <c r="BN44" s="95"/>
      <c r="BO44" s="95"/>
      <c r="BP44" s="95"/>
      <c r="BQ44" s="95"/>
      <c r="BR44" s="95"/>
      <c r="BS44" s="95"/>
      <c r="BT44" s="95"/>
      <c r="BU44" s="95"/>
      <c r="BV44" s="95"/>
      <c r="BW44" s="95"/>
      <c r="BX44" s="95"/>
      <c r="BY44" s="95"/>
      <c r="BZ44" s="95"/>
      <c r="CA44" s="95"/>
      <c r="CB44" s="95"/>
      <c r="CC44" s="95"/>
      <c r="CD44" s="95"/>
      <c r="CE44" s="95"/>
      <c r="CF44" s="95"/>
      <c r="CG44" s="95"/>
      <c r="CH44" s="95"/>
      <c r="CI44" s="95"/>
      <c r="CJ44" s="95"/>
      <c r="CK44" s="95"/>
      <c r="CL44" s="95"/>
      <c r="CM44" s="95"/>
      <c r="CN44" s="95"/>
      <c r="CO44" s="95"/>
      <c r="CP44" s="95"/>
      <c r="CQ44" s="95"/>
      <c r="CR44" s="95"/>
      <c r="CS44" s="95"/>
      <c r="CT44" s="95"/>
      <c r="CU44" s="95"/>
      <c r="CV44" s="95"/>
      <c r="CW44" s="95"/>
      <c r="CX44" s="95"/>
      <c r="CY44" s="95"/>
      <c r="CZ44" s="95"/>
      <c r="DA44" s="95"/>
      <c r="DB44" s="95"/>
      <c r="DC44" s="95"/>
      <c r="DD44" s="95"/>
      <c r="DE44" s="95"/>
      <c r="DF44" s="95"/>
      <c r="DG44" s="95"/>
      <c r="DH44" s="95"/>
      <c r="DI44" s="95"/>
      <c r="DJ44" s="95"/>
      <c r="DK44" s="95"/>
      <c r="DL44" s="95"/>
      <c r="DM44" s="95"/>
      <c r="DN44" s="95"/>
      <c r="DO44" s="95"/>
      <c r="DP44" s="95"/>
      <c r="DQ44" s="95"/>
      <c r="DR44" s="95"/>
      <c r="DS44" s="95"/>
      <c r="DT44" s="95"/>
      <c r="DU44" s="95"/>
      <c r="DV44" s="95"/>
      <c r="DW44" s="95"/>
      <c r="DX44" s="95"/>
      <c r="DY44" s="95"/>
      <c r="DZ44" s="95"/>
      <c r="EA44" s="95"/>
      <c r="EB44" s="95"/>
      <c r="EC44" s="95"/>
      <c r="ED44" s="95"/>
      <c r="EE44" s="95"/>
      <c r="EF44" s="95"/>
      <c r="EG44" s="95"/>
      <c r="EH44" s="95"/>
      <c r="EI44" s="95"/>
      <c r="EJ44" s="95"/>
      <c r="EK44" s="95"/>
      <c r="EL44" s="95"/>
      <c r="EM44" s="95"/>
      <c r="EN44" s="95"/>
      <c r="EO44" s="95"/>
      <c r="EP44" s="95"/>
      <c r="EQ44" s="95"/>
      <c r="ER44" s="95"/>
      <c r="ES44" s="95"/>
      <c r="ET44" s="95"/>
      <c r="EU44" s="95"/>
      <c r="EV44" s="95"/>
      <c r="EW44" s="95"/>
      <c r="EX44" s="95"/>
      <c r="EY44" s="95"/>
      <c r="EZ44" s="95"/>
      <c r="FA44" s="95"/>
      <c r="FB44" s="95"/>
      <c r="FC44" s="95"/>
      <c r="FD44" s="95"/>
      <c r="FE44" s="95"/>
      <c r="FF44" s="95"/>
      <c r="FG44" s="95"/>
      <c r="FH44" s="95"/>
      <c r="FI44" s="95"/>
      <c r="FJ44" s="95"/>
      <c r="FK44" s="95"/>
      <c r="FL44" s="95"/>
      <c r="FM44" s="95"/>
      <c r="FN44" s="95"/>
      <c r="FO44" s="95"/>
      <c r="FP44" s="95"/>
      <c r="FQ44" s="95"/>
      <c r="FR44" s="95"/>
      <c r="FS44" s="95"/>
      <c r="FT44" s="95"/>
      <c r="FU44" s="95"/>
      <c r="FV44" s="95"/>
      <c r="FW44" s="95"/>
      <c r="FX44" s="95"/>
      <c r="FY44" s="95"/>
      <c r="FZ44" s="95"/>
      <c r="GA44" s="95"/>
      <c r="GB44" s="95"/>
      <c r="GC44" s="95"/>
      <c r="GD44" s="95"/>
      <c r="GE44" s="95"/>
      <c r="GF44" s="95"/>
      <c r="GG44" s="95"/>
      <c r="GH44" s="95"/>
      <c r="GI44" s="95"/>
      <c r="GJ44" s="95"/>
      <c r="GK44" s="95"/>
      <c r="GL44" s="95"/>
      <c r="GM44" s="95"/>
      <c r="GN44" s="95"/>
      <c r="GO44" s="95"/>
      <c r="GP44" s="95"/>
      <c r="GQ44" s="95"/>
      <c r="GR44" s="95"/>
      <c r="GS44" s="95"/>
      <c r="GT44" s="95"/>
      <c r="GU44" s="95"/>
      <c r="GV44" s="95"/>
      <c r="GW44" s="95"/>
      <c r="GX44" s="95"/>
      <c r="GY44" s="95"/>
      <c r="GZ44" s="95"/>
      <c r="HA44" s="95"/>
      <c r="HB44" s="95"/>
      <c r="HC44" s="95"/>
      <c r="HD44" s="95"/>
      <c r="HE44" s="95"/>
      <c r="HF44" s="95"/>
      <c r="HG44" s="95"/>
      <c r="HH44" s="95"/>
      <c r="HI44" s="95"/>
      <c r="HJ44" s="95"/>
      <c r="HK44" s="95"/>
      <c r="HL44" s="95"/>
      <c r="HM44" s="95"/>
      <c r="HN44" s="95"/>
      <c r="HO44" s="95"/>
      <c r="HP44" s="95"/>
      <c r="HQ44" s="95"/>
      <c r="HR44" s="95"/>
      <c r="HS44" s="95"/>
      <c r="HT44" s="95"/>
      <c r="HU44" s="95"/>
      <c r="HV44" s="95"/>
      <c r="HW44" s="95"/>
      <c r="HX44" s="95"/>
      <c r="HY44" s="95"/>
      <c r="HZ44" s="95"/>
      <c r="IA44" s="95"/>
      <c r="IB44" s="95"/>
      <c r="IC44" s="95"/>
      <c r="ID44" s="95"/>
      <c r="IE44" s="95"/>
      <c r="IF44" s="95"/>
      <c r="IG44" s="95"/>
      <c r="IH44" s="95"/>
      <c r="II44" s="95"/>
      <c r="IJ44" s="95"/>
      <c r="IK44" s="95"/>
      <c r="IL44" s="95"/>
      <c r="IM44" s="95"/>
      <c r="IN44" s="95"/>
      <c r="IO44" s="95"/>
      <c r="IP44" s="95"/>
      <c r="IQ44" s="95"/>
      <c r="IR44" s="95"/>
      <c r="IS44" s="95"/>
      <c r="IT44" s="95"/>
      <c r="IU44" s="95"/>
      <c r="IV44" s="95"/>
    </row>
    <row r="45" spans="1:256" ht="26.25" customHeight="1">
      <c r="A45" s="100"/>
      <c r="B45" s="222" t="s">
        <v>49</v>
      </c>
      <c r="C45" s="116">
        <v>1.005806</v>
      </c>
      <c r="D45" s="116">
        <v>1.1250119999999999</v>
      </c>
      <c r="E45" s="116">
        <v>1.05697</v>
      </c>
      <c r="F45" s="116">
        <v>0.94747000000000003</v>
      </c>
      <c r="G45" s="116">
        <v>0.96706199999999998</v>
      </c>
      <c r="H45" s="116">
        <v>0.96952199999999999</v>
      </c>
      <c r="I45" s="116">
        <v>0.96084800000000004</v>
      </c>
      <c r="J45" s="116">
        <v>0.93697900000000001</v>
      </c>
      <c r="K45" s="116">
        <v>0.98633099999999996</v>
      </c>
      <c r="L45" s="116">
        <v>0.94761099999999998</v>
      </c>
      <c r="M45" s="116">
        <v>0.92337999999999998</v>
      </c>
      <c r="N45" s="116">
        <v>0.91811100000000001</v>
      </c>
      <c r="O45" s="116">
        <v>0.93265100000000001</v>
      </c>
      <c r="P45" s="116">
        <v>0.93569800000000003</v>
      </c>
      <c r="Q45" s="116">
        <v>0.93435999999999997</v>
      </c>
      <c r="R45" s="116">
        <v>0.92833299999999996</v>
      </c>
      <c r="S45" s="116">
        <v>0.91777500000000001</v>
      </c>
      <c r="T45" s="116">
        <v>0.95489299999999999</v>
      </c>
      <c r="U45" s="116">
        <v>0.90058000000000005</v>
      </c>
      <c r="V45" s="116">
        <v>1.025779</v>
      </c>
      <c r="W45" s="116">
        <v>0.99981100000000001</v>
      </c>
      <c r="X45" s="116">
        <v>1.060924</v>
      </c>
      <c r="Y45" s="116">
        <v>1.1447780000000001</v>
      </c>
      <c r="Z45" s="116">
        <v>1.0046839999999999</v>
      </c>
      <c r="AA45" s="116">
        <v>1.0113840000000001</v>
      </c>
      <c r="AB45" s="116">
        <v>1.0724499999999999</v>
      </c>
      <c r="AC45" s="116">
        <v>0.95304</v>
      </c>
      <c r="AD45" s="116">
        <v>1.100624</v>
      </c>
      <c r="AE45" s="116">
        <v>1.1385529999999999</v>
      </c>
      <c r="AF45" s="116">
        <v>0.99265300000000001</v>
      </c>
      <c r="AG45" s="116">
        <v>1.008602</v>
      </c>
      <c r="AH45" s="116">
        <v>0.98312999999999995</v>
      </c>
      <c r="AI45" s="116">
        <v>1.0253669999999999</v>
      </c>
      <c r="AJ45" s="116">
        <v>1.009941</v>
      </c>
      <c r="AK45" s="116">
        <v>1.075785</v>
      </c>
      <c r="AL45" s="114">
        <v>1.0630740000000001</v>
      </c>
      <c r="AM45" s="115">
        <v>1.08003</v>
      </c>
      <c r="AN45" s="112"/>
      <c r="AO45" s="112"/>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95"/>
      <c r="BQ45" s="95"/>
      <c r="BR45" s="95"/>
      <c r="BS45" s="95"/>
      <c r="BT45" s="95"/>
      <c r="BU45" s="95"/>
      <c r="BV45" s="95"/>
      <c r="BW45" s="95"/>
      <c r="BX45" s="95"/>
      <c r="BY45" s="95"/>
      <c r="BZ45" s="95"/>
      <c r="CA45" s="95"/>
      <c r="CB45" s="95"/>
      <c r="CC45" s="95"/>
      <c r="CD45" s="95"/>
      <c r="CE45" s="95"/>
      <c r="CF45" s="95"/>
      <c r="CG45" s="95"/>
      <c r="CH45" s="95"/>
      <c r="CI45" s="95"/>
      <c r="CJ45" s="95"/>
      <c r="CK45" s="95"/>
      <c r="CL45" s="95"/>
      <c r="CM45" s="95"/>
      <c r="CN45" s="95"/>
      <c r="CO45" s="95"/>
      <c r="CP45" s="95"/>
      <c r="CQ45" s="95"/>
      <c r="CR45" s="95"/>
      <c r="CS45" s="95"/>
      <c r="CT45" s="95"/>
      <c r="CU45" s="95"/>
      <c r="CV45" s="95"/>
      <c r="CW45" s="95"/>
      <c r="CX45" s="95"/>
      <c r="CY45" s="95"/>
      <c r="CZ45" s="95"/>
      <c r="DA45" s="95"/>
      <c r="DB45" s="95"/>
      <c r="DC45" s="95"/>
      <c r="DD45" s="95"/>
      <c r="DE45" s="95"/>
      <c r="DF45" s="95"/>
      <c r="DG45" s="95"/>
      <c r="DH45" s="95"/>
      <c r="DI45" s="95"/>
      <c r="DJ45" s="95"/>
      <c r="DK45" s="95"/>
      <c r="DL45" s="95"/>
      <c r="DM45" s="95"/>
      <c r="DN45" s="95"/>
      <c r="DO45" s="95"/>
      <c r="DP45" s="95"/>
      <c r="DQ45" s="95"/>
      <c r="DR45" s="95"/>
      <c r="DS45" s="95"/>
      <c r="DT45" s="95"/>
      <c r="DU45" s="95"/>
      <c r="DV45" s="95"/>
      <c r="DW45" s="95"/>
      <c r="DX45" s="95"/>
      <c r="DY45" s="95"/>
      <c r="DZ45" s="95"/>
      <c r="EA45" s="95"/>
      <c r="EB45" s="95"/>
      <c r="EC45" s="95"/>
      <c r="ED45" s="95"/>
      <c r="EE45" s="95"/>
      <c r="EF45" s="95"/>
      <c r="EG45" s="95"/>
      <c r="EH45" s="95"/>
      <c r="EI45" s="95"/>
      <c r="EJ45" s="95"/>
      <c r="EK45" s="95"/>
      <c r="EL45" s="95"/>
      <c r="EM45" s="95"/>
      <c r="EN45" s="95"/>
      <c r="EO45" s="95"/>
      <c r="EP45" s="95"/>
      <c r="EQ45" s="95"/>
      <c r="ER45" s="95"/>
      <c r="ES45" s="95"/>
      <c r="ET45" s="95"/>
      <c r="EU45" s="95"/>
      <c r="EV45" s="95"/>
      <c r="EW45" s="95"/>
      <c r="EX45" s="95"/>
      <c r="EY45" s="95"/>
      <c r="EZ45" s="95"/>
      <c r="FA45" s="95"/>
      <c r="FB45" s="95"/>
      <c r="FC45" s="95"/>
      <c r="FD45" s="95"/>
      <c r="FE45" s="95"/>
      <c r="FF45" s="95"/>
      <c r="FG45" s="95"/>
      <c r="FH45" s="95"/>
      <c r="FI45" s="95"/>
      <c r="FJ45" s="95"/>
      <c r="FK45" s="95"/>
      <c r="FL45" s="95"/>
      <c r="FM45" s="95"/>
      <c r="FN45" s="95"/>
      <c r="FO45" s="95"/>
      <c r="FP45" s="95"/>
      <c r="FQ45" s="95"/>
      <c r="FR45" s="95"/>
      <c r="FS45" s="95"/>
      <c r="FT45" s="95"/>
      <c r="FU45" s="95"/>
      <c r="FV45" s="95"/>
      <c r="FW45" s="95"/>
      <c r="FX45" s="95"/>
      <c r="FY45" s="95"/>
      <c r="FZ45" s="95"/>
      <c r="GA45" s="95"/>
      <c r="GB45" s="95"/>
      <c r="GC45" s="95"/>
      <c r="GD45" s="95"/>
      <c r="GE45" s="95"/>
      <c r="GF45" s="95"/>
      <c r="GG45" s="95"/>
      <c r="GH45" s="95"/>
      <c r="GI45" s="95"/>
      <c r="GJ45" s="95"/>
      <c r="GK45" s="95"/>
      <c r="GL45" s="95"/>
      <c r="GM45" s="95"/>
      <c r="GN45" s="95"/>
      <c r="GO45" s="95"/>
      <c r="GP45" s="95"/>
      <c r="GQ45" s="95"/>
      <c r="GR45" s="95"/>
      <c r="GS45" s="95"/>
      <c r="GT45" s="95"/>
      <c r="GU45" s="95"/>
      <c r="GV45" s="95"/>
      <c r="GW45" s="95"/>
      <c r="GX45" s="95"/>
      <c r="GY45" s="95"/>
      <c r="GZ45" s="95"/>
      <c r="HA45" s="95"/>
      <c r="HB45" s="95"/>
      <c r="HC45" s="95"/>
      <c r="HD45" s="95"/>
      <c r="HE45" s="95"/>
      <c r="HF45" s="95"/>
      <c r="HG45" s="95"/>
      <c r="HH45" s="95"/>
      <c r="HI45" s="95"/>
      <c r="HJ45" s="95"/>
      <c r="HK45" s="95"/>
      <c r="HL45" s="95"/>
      <c r="HM45" s="95"/>
      <c r="HN45" s="95"/>
      <c r="HO45" s="95"/>
      <c r="HP45" s="95"/>
      <c r="HQ45" s="95"/>
      <c r="HR45" s="95"/>
      <c r="HS45" s="95"/>
      <c r="HT45" s="95"/>
      <c r="HU45" s="95"/>
      <c r="HV45" s="95"/>
      <c r="HW45" s="95"/>
      <c r="HX45" s="95"/>
      <c r="HY45" s="95"/>
      <c r="HZ45" s="95"/>
      <c r="IA45" s="95"/>
      <c r="IB45" s="95"/>
      <c r="IC45" s="95"/>
      <c r="ID45" s="95"/>
      <c r="IE45" s="95"/>
      <c r="IF45" s="95"/>
      <c r="IG45" s="95"/>
      <c r="IH45" s="95"/>
      <c r="II45" s="95"/>
      <c r="IJ45" s="95"/>
      <c r="IK45" s="95"/>
      <c r="IL45" s="95"/>
      <c r="IM45" s="95"/>
      <c r="IN45" s="95"/>
      <c r="IO45" s="95"/>
      <c r="IP45" s="95"/>
      <c r="IQ45" s="95"/>
      <c r="IR45" s="95"/>
      <c r="IS45" s="95"/>
      <c r="IT45" s="95"/>
      <c r="IU45" s="95"/>
      <c r="IV45" s="95"/>
    </row>
  </sheetData>
  <phoneticPr fontId="4"/>
  <pageMargins left="0.78740157480314965" right="0.19685039370078741" top="0.59055118110236227" bottom="0.59055118110236227" header="0.59055118110236227" footer="0.39370078740157483"/>
  <pageSetup paperSize="8" scale="54" orientation="landscape" cellComments="asDisplayed" r:id="rId1"/>
  <headerFooter alignWithMargins="0">
    <oddFooter>&amp;C&amp;"ＭＳ Ｐゴシック,標準"&amp;16１４ページ&amp;R&amp;"ＭＳ Ｐゴシック,標準"&amp;16&amp;A</oddFooter>
  </headerFooter>
  <colBreaks count="1" manualBreakCount="1">
    <brk id="17" max="40"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98"/>
  <sheetViews>
    <sheetView zoomScale="90" zoomScaleNormal="90" zoomScaleSheetLayoutView="75" workbookViewId="0">
      <pane xSplit="2" ySplit="5" topLeftCell="C6" activePane="bottomRight" state="frozen"/>
      <selection activeCell="C5" sqref="C4:AM6"/>
      <selection pane="topRight" activeCell="C5" sqref="C4:AM6"/>
      <selection pane="bottomLeft" activeCell="C5" sqref="C4:AM6"/>
      <selection pane="bottomRight"/>
    </sheetView>
  </sheetViews>
  <sheetFormatPr defaultColWidth="9.109375" defaultRowHeight="12"/>
  <cols>
    <col min="1" max="1" width="4.33203125" style="104" customWidth="1"/>
    <col min="2" max="2" width="30.88671875" style="104" bestFit="1" customWidth="1"/>
    <col min="3" max="3" width="15.44140625" style="104" customWidth="1"/>
    <col min="4" max="4" width="16.109375" style="104" customWidth="1"/>
    <col min="5" max="5" width="14.109375" style="104" customWidth="1"/>
    <col min="6" max="6" width="3" style="104" customWidth="1"/>
    <col min="7" max="95" width="7.33203125" style="104" customWidth="1"/>
    <col min="96" max="104" width="3.5546875" style="104" customWidth="1"/>
    <col min="105" max="16384" width="9.109375" style="104"/>
  </cols>
  <sheetData>
    <row r="1" spans="1:5" s="84" customFormat="1" ht="13.2">
      <c r="A1" s="95"/>
      <c r="B1" s="94"/>
      <c r="C1" s="94"/>
      <c r="D1" s="94"/>
      <c r="E1" s="94"/>
    </row>
    <row r="2" spans="1:5" s="81" customFormat="1" ht="30" customHeight="1">
      <c r="A2" s="4" t="s">
        <v>91</v>
      </c>
      <c r="B2" s="101"/>
      <c r="C2" s="101"/>
      <c r="D2" s="101"/>
      <c r="E2" s="101"/>
    </row>
    <row r="3" spans="1:5" s="84" customFormat="1" ht="13.2">
      <c r="A3" s="95"/>
      <c r="B3" s="102"/>
      <c r="C3" s="102"/>
      <c r="D3" s="102"/>
      <c r="E3" s="103" t="s">
        <v>57</v>
      </c>
    </row>
    <row r="4" spans="1:5" s="84" customFormat="1">
      <c r="A4" s="618" t="s">
        <v>51</v>
      </c>
      <c r="B4" s="619"/>
      <c r="C4" s="232" t="s">
        <v>184</v>
      </c>
      <c r="D4" s="232" t="s">
        <v>1594</v>
      </c>
      <c r="E4" s="624" t="s">
        <v>52</v>
      </c>
    </row>
    <row r="5" spans="1:5" ht="15.75" customHeight="1">
      <c r="A5" s="620"/>
      <c r="B5" s="621"/>
      <c r="C5" s="233" t="s">
        <v>237</v>
      </c>
      <c r="D5" s="233" t="s">
        <v>238</v>
      </c>
      <c r="E5" s="625"/>
    </row>
    <row r="6" spans="1:5" ht="13.2">
      <c r="A6" s="182" t="s">
        <v>0</v>
      </c>
      <c r="B6" s="183" t="s">
        <v>225</v>
      </c>
      <c r="C6" s="229">
        <f>Ⅵ取引基本表!AV7</f>
        <v>78996.146999999997</v>
      </c>
      <c r="D6" s="229">
        <f>Ⅵ取引基本表!BF7</f>
        <v>-46118.101999999999</v>
      </c>
      <c r="E6" s="227">
        <f>1-ABS(D6)/C6</f>
        <v>0.41619808368628408</v>
      </c>
    </row>
    <row r="7" spans="1:5" ht="13.2">
      <c r="A7" s="184" t="s">
        <v>1</v>
      </c>
      <c r="B7" s="185" t="s">
        <v>20</v>
      </c>
      <c r="C7" s="230">
        <f>Ⅵ取引基本表!AV8</f>
        <v>10092.748</v>
      </c>
      <c r="D7" s="230">
        <f>Ⅵ取引基本表!BF8</f>
        <v>-8373.2330000000002</v>
      </c>
      <c r="E7" s="228">
        <f t="shared" ref="E7:E43" si="0">1-ABS(D7)/C7</f>
        <v>0.17037133989672582</v>
      </c>
    </row>
    <row r="8" spans="1:5" ht="13.2">
      <c r="A8" s="184" t="s">
        <v>2</v>
      </c>
      <c r="B8" s="185" t="s">
        <v>127</v>
      </c>
      <c r="C8" s="230">
        <f>Ⅵ取引基本表!AV9</f>
        <v>348715.41700000002</v>
      </c>
      <c r="D8" s="230">
        <f>Ⅵ取引基本表!BF9</f>
        <v>-254493.514</v>
      </c>
      <c r="E8" s="228">
        <f t="shared" si="0"/>
        <v>0.27019712466569845</v>
      </c>
    </row>
    <row r="9" spans="1:5" ht="13.2">
      <c r="A9" s="184" t="s">
        <v>3</v>
      </c>
      <c r="B9" s="185" t="s">
        <v>21</v>
      </c>
      <c r="C9" s="230">
        <f>Ⅵ取引基本表!AV10</f>
        <v>41016.031999999999</v>
      </c>
      <c r="D9" s="230">
        <f>Ⅵ取引基本表!BF10</f>
        <v>-41010.362000000001</v>
      </c>
      <c r="E9" s="228">
        <f t="shared" si="0"/>
        <v>1.382386282514636E-4</v>
      </c>
    </row>
    <row r="10" spans="1:5" ht="13.2">
      <c r="A10" s="184" t="s">
        <v>4</v>
      </c>
      <c r="B10" s="185" t="s">
        <v>66</v>
      </c>
      <c r="C10" s="230">
        <f>Ⅵ取引基本表!AV11</f>
        <v>83844.179000000004</v>
      </c>
      <c r="D10" s="230">
        <f>Ⅵ取引基本表!BF11</f>
        <v>-77525.562999999995</v>
      </c>
      <c r="E10" s="228">
        <f t="shared" si="0"/>
        <v>7.536141537029073E-2</v>
      </c>
    </row>
    <row r="11" spans="1:5" ht="13.2">
      <c r="A11" s="184" t="s">
        <v>5</v>
      </c>
      <c r="B11" s="185" t="s">
        <v>22</v>
      </c>
      <c r="C11" s="230">
        <f>Ⅵ取引基本表!AV12</f>
        <v>164227.23000000001</v>
      </c>
      <c r="D11" s="230">
        <f>Ⅵ取引基本表!BF12</f>
        <v>-157282.228</v>
      </c>
      <c r="E11" s="228">
        <f t="shared" si="0"/>
        <v>4.2288979726443743E-2</v>
      </c>
    </row>
    <row r="12" spans="1:5" ht="13.2">
      <c r="A12" s="184" t="s">
        <v>6</v>
      </c>
      <c r="B12" s="185" t="s">
        <v>23</v>
      </c>
      <c r="C12" s="230">
        <f>Ⅵ取引基本表!AV13</f>
        <v>84337.311000000002</v>
      </c>
      <c r="D12" s="230">
        <f>Ⅵ取引基本表!BF13</f>
        <v>-80895.995999999999</v>
      </c>
      <c r="E12" s="228">
        <f t="shared" si="0"/>
        <v>4.0804182148989843E-2</v>
      </c>
    </row>
    <row r="13" spans="1:5" ht="13.2">
      <c r="A13" s="184" t="s">
        <v>7</v>
      </c>
      <c r="B13" s="185" t="s">
        <v>226</v>
      </c>
      <c r="C13" s="230">
        <f>Ⅵ取引基本表!AV14</f>
        <v>95665.808000000005</v>
      </c>
      <c r="D13" s="230">
        <f>Ⅵ取引基本表!BF14</f>
        <v>-89579.904999999999</v>
      </c>
      <c r="E13" s="228">
        <f t="shared" si="0"/>
        <v>6.361628179631329E-2</v>
      </c>
    </row>
    <row r="14" spans="1:5" ht="13.2">
      <c r="A14" s="184" t="s">
        <v>8</v>
      </c>
      <c r="B14" s="185" t="s">
        <v>24</v>
      </c>
      <c r="C14" s="230">
        <f>Ⅵ取引基本表!AV15</f>
        <v>48716.892</v>
      </c>
      <c r="D14" s="230">
        <f>Ⅵ取引基本表!BF15</f>
        <v>-41032.315000000002</v>
      </c>
      <c r="E14" s="228">
        <f t="shared" si="0"/>
        <v>0.15773947566277413</v>
      </c>
    </row>
    <row r="15" spans="1:5" ht="13.2">
      <c r="A15" s="184" t="s">
        <v>9</v>
      </c>
      <c r="B15" s="185" t="s">
        <v>25</v>
      </c>
      <c r="C15" s="230">
        <f>Ⅵ取引基本表!AV16</f>
        <v>74156.274000000005</v>
      </c>
      <c r="D15" s="230">
        <f>Ⅵ取引基本表!BF16</f>
        <v>-73707.118000000002</v>
      </c>
      <c r="E15" s="228">
        <f t="shared" si="0"/>
        <v>6.0568846811263066E-3</v>
      </c>
    </row>
    <row r="16" spans="1:5" ht="13.2">
      <c r="A16" s="184" t="s">
        <v>10</v>
      </c>
      <c r="B16" s="185" t="s">
        <v>26</v>
      </c>
      <c r="C16" s="230">
        <f>Ⅵ取引基本表!AV17</f>
        <v>87680.596999999994</v>
      </c>
      <c r="D16" s="230">
        <f>Ⅵ取引基本表!BF17</f>
        <v>-87652.948000000004</v>
      </c>
      <c r="E16" s="228">
        <f t="shared" si="0"/>
        <v>3.1533772517522429E-4</v>
      </c>
    </row>
    <row r="17" spans="1:5" ht="13.2">
      <c r="A17" s="184" t="s">
        <v>11</v>
      </c>
      <c r="B17" s="185" t="s">
        <v>27</v>
      </c>
      <c r="C17" s="230">
        <f>Ⅵ取引基本表!AV18</f>
        <v>96482.884000000005</v>
      </c>
      <c r="D17" s="230">
        <f>Ⅵ取引基本表!BF18</f>
        <v>-88990.884000000005</v>
      </c>
      <c r="E17" s="228">
        <f t="shared" si="0"/>
        <v>7.765107850631825E-2</v>
      </c>
    </row>
    <row r="18" spans="1:5" ht="13.2">
      <c r="A18" s="184" t="s">
        <v>12</v>
      </c>
      <c r="B18" s="185" t="s">
        <v>162</v>
      </c>
      <c r="C18" s="230">
        <f>Ⅵ取引基本表!AV19</f>
        <v>78748.600999999995</v>
      </c>
      <c r="D18" s="230">
        <f>Ⅵ取引基本表!BF19</f>
        <v>-76646.168000000005</v>
      </c>
      <c r="E18" s="228">
        <f t="shared" si="0"/>
        <v>2.6698036197493669E-2</v>
      </c>
    </row>
    <row r="19" spans="1:5" ht="13.2">
      <c r="A19" s="184" t="s">
        <v>13</v>
      </c>
      <c r="B19" s="185" t="s">
        <v>163</v>
      </c>
      <c r="C19" s="230">
        <f>Ⅵ取引基本表!AV20</f>
        <v>138432.57</v>
      </c>
      <c r="D19" s="230">
        <f>Ⅵ取引基本表!BF20</f>
        <v>-120871.273</v>
      </c>
      <c r="E19" s="228">
        <f t="shared" si="0"/>
        <v>0.12685813027960113</v>
      </c>
    </row>
    <row r="20" spans="1:5" ht="13.2">
      <c r="A20" s="184" t="s">
        <v>14</v>
      </c>
      <c r="B20" s="185" t="s">
        <v>164</v>
      </c>
      <c r="C20" s="230">
        <f>Ⅵ取引基本表!AV21</f>
        <v>44695.659</v>
      </c>
      <c r="D20" s="230">
        <f>Ⅵ取引基本表!BF21</f>
        <v>-43413.106</v>
      </c>
      <c r="E20" s="228">
        <f t="shared" si="0"/>
        <v>2.869524756307984E-2</v>
      </c>
    </row>
    <row r="21" spans="1:5" ht="13.2">
      <c r="A21" s="184" t="s">
        <v>15</v>
      </c>
      <c r="B21" s="185" t="s">
        <v>128</v>
      </c>
      <c r="C21" s="230">
        <f>Ⅵ取引基本表!AV22</f>
        <v>262448.05</v>
      </c>
      <c r="D21" s="230">
        <f>Ⅵ取引基本表!BF22</f>
        <v>-258024.193</v>
      </c>
      <c r="E21" s="228">
        <f t="shared" si="0"/>
        <v>1.6856124478730083E-2</v>
      </c>
    </row>
    <row r="22" spans="1:5" ht="13.2">
      <c r="A22" s="184" t="s">
        <v>16</v>
      </c>
      <c r="B22" s="185" t="s">
        <v>28</v>
      </c>
      <c r="C22" s="230">
        <f>Ⅵ取引基本表!AV23</f>
        <v>107912.5</v>
      </c>
      <c r="D22" s="230">
        <f>Ⅵ取引基本表!BF23</f>
        <v>-104272.51</v>
      </c>
      <c r="E22" s="228">
        <f t="shared" si="0"/>
        <v>3.3730939418510464E-2</v>
      </c>
    </row>
    <row r="23" spans="1:5" ht="13.2">
      <c r="A23" s="184" t="s">
        <v>17</v>
      </c>
      <c r="B23" s="185" t="s">
        <v>227</v>
      </c>
      <c r="C23" s="230">
        <f>Ⅵ取引基本表!AV24</f>
        <v>59730.31</v>
      </c>
      <c r="D23" s="230">
        <f>Ⅵ取引基本表!BF24</f>
        <v>-58645.368000000002</v>
      </c>
      <c r="E23" s="228">
        <f t="shared" si="0"/>
        <v>1.8164010868183977E-2</v>
      </c>
    </row>
    <row r="24" spans="1:5" ht="13.2">
      <c r="A24" s="184" t="s">
        <v>18</v>
      </c>
      <c r="B24" s="185" t="s">
        <v>29</v>
      </c>
      <c r="C24" s="230">
        <f>Ⅵ取引基本表!AV25</f>
        <v>113146.143</v>
      </c>
      <c r="D24" s="230">
        <f>Ⅵ取引基本表!BF25</f>
        <v>-112176.2</v>
      </c>
      <c r="E24" s="228">
        <f t="shared" si="0"/>
        <v>8.5724795762591732E-3</v>
      </c>
    </row>
    <row r="25" spans="1:5" ht="13.2">
      <c r="A25" s="184" t="s">
        <v>19</v>
      </c>
      <c r="B25" s="185" t="s">
        <v>40</v>
      </c>
      <c r="C25" s="230">
        <f>Ⅵ取引基本表!AV26</f>
        <v>77153.267999999996</v>
      </c>
      <c r="D25" s="230">
        <f>Ⅵ取引基本表!BF26</f>
        <v>-61224.894</v>
      </c>
      <c r="E25" s="228">
        <f t="shared" si="0"/>
        <v>0.20645106050465678</v>
      </c>
    </row>
    <row r="26" spans="1:5" ht="13.2">
      <c r="A26" s="184" t="s">
        <v>130</v>
      </c>
      <c r="B26" s="185" t="s">
        <v>30</v>
      </c>
      <c r="C26" s="230">
        <f>Ⅵ取引基本表!AV27</f>
        <v>493712.261</v>
      </c>
      <c r="D26" s="230">
        <f>Ⅵ取引基本表!BF27</f>
        <v>0</v>
      </c>
      <c r="E26" s="228">
        <f t="shared" si="0"/>
        <v>1</v>
      </c>
    </row>
    <row r="27" spans="1:5" ht="13.2">
      <c r="A27" s="184" t="s">
        <v>132</v>
      </c>
      <c r="B27" s="185" t="s">
        <v>1585</v>
      </c>
      <c r="C27" s="230">
        <f>Ⅵ取引基本表!AV28</f>
        <v>115219.338</v>
      </c>
      <c r="D27" s="230">
        <f>Ⅵ取引基本表!BF28</f>
        <v>-90379.875</v>
      </c>
      <c r="E27" s="228">
        <f t="shared" si="0"/>
        <v>0.21558414959822114</v>
      </c>
    </row>
    <row r="28" spans="1:5" ht="13.2">
      <c r="A28" s="184" t="s">
        <v>147</v>
      </c>
      <c r="B28" s="185" t="s">
        <v>165</v>
      </c>
      <c r="C28" s="230">
        <f>Ⅵ取引基本表!AV29</f>
        <v>27503.659</v>
      </c>
      <c r="D28" s="230">
        <f>Ⅵ取引基本表!BF29</f>
        <v>-3.8220000000000001</v>
      </c>
      <c r="E28" s="228">
        <f t="shared" si="0"/>
        <v>0.99986103667152071</v>
      </c>
    </row>
    <row r="29" spans="1:5" ht="13.2">
      <c r="A29" s="184" t="s">
        <v>148</v>
      </c>
      <c r="B29" s="185" t="s">
        <v>166</v>
      </c>
      <c r="C29" s="230">
        <f>Ⅵ取引基本表!AV30</f>
        <v>40454.620999999999</v>
      </c>
      <c r="D29" s="230">
        <f>Ⅵ取引基本表!BF30</f>
        <v>-11.134</v>
      </c>
      <c r="E29" s="228">
        <f t="shared" si="0"/>
        <v>0.99972477804204374</v>
      </c>
    </row>
    <row r="30" spans="1:5" ht="13.2">
      <c r="A30" s="184" t="s">
        <v>149</v>
      </c>
      <c r="B30" s="185" t="s">
        <v>31</v>
      </c>
      <c r="C30" s="230">
        <f>Ⅵ取引基本表!AV31</f>
        <v>539165.46900000004</v>
      </c>
      <c r="D30" s="230">
        <f>Ⅵ取引基本表!BF31</f>
        <v>-242230.87100000001</v>
      </c>
      <c r="E30" s="228">
        <f t="shared" si="0"/>
        <v>0.55072999862311289</v>
      </c>
    </row>
    <row r="31" spans="1:5" ht="13.2">
      <c r="A31" s="184" t="s">
        <v>150</v>
      </c>
      <c r="B31" s="185" t="s">
        <v>32</v>
      </c>
      <c r="C31" s="230">
        <f>Ⅵ取引基本表!AV32</f>
        <v>186987.022</v>
      </c>
      <c r="D31" s="230">
        <f>Ⅵ取引基本表!BF32</f>
        <v>-37188.794000000002</v>
      </c>
      <c r="E31" s="228">
        <f t="shared" si="0"/>
        <v>0.80111564106304656</v>
      </c>
    </row>
    <row r="32" spans="1:5" ht="13.2">
      <c r="A32" s="184" t="s">
        <v>151</v>
      </c>
      <c r="B32" s="185" t="s">
        <v>33</v>
      </c>
      <c r="C32" s="230">
        <f>Ⅵ取引基本表!AV33</f>
        <v>489386.28700000001</v>
      </c>
      <c r="D32" s="230">
        <f>Ⅵ取引基本表!BF33</f>
        <v>-1415.1279999999999</v>
      </c>
      <c r="E32" s="228">
        <f t="shared" si="0"/>
        <v>0.99710836196764951</v>
      </c>
    </row>
    <row r="33" spans="1:5" ht="13.2">
      <c r="A33" s="184" t="s">
        <v>152</v>
      </c>
      <c r="B33" s="185" t="s">
        <v>167</v>
      </c>
      <c r="C33" s="230">
        <f>Ⅵ取引基本表!AV34</f>
        <v>262719.44900000002</v>
      </c>
      <c r="D33" s="230">
        <f>Ⅵ取引基本表!BF34</f>
        <v>-87418.883000000002</v>
      </c>
      <c r="E33" s="228">
        <f t="shared" si="0"/>
        <v>0.66725385831636697</v>
      </c>
    </row>
    <row r="34" spans="1:5" ht="13.2">
      <c r="A34" s="184" t="s">
        <v>153</v>
      </c>
      <c r="B34" s="185" t="s">
        <v>129</v>
      </c>
      <c r="C34" s="230">
        <f>Ⅵ取引基本表!AV35</f>
        <v>329596.61099999998</v>
      </c>
      <c r="D34" s="230">
        <f>Ⅵ取引基本表!BF35</f>
        <v>-150054.11600000001</v>
      </c>
      <c r="E34" s="228">
        <f t="shared" si="0"/>
        <v>0.54473404461067099</v>
      </c>
    </row>
    <row r="35" spans="1:5" ht="13.2">
      <c r="A35" s="184" t="s">
        <v>154</v>
      </c>
      <c r="B35" s="185" t="s">
        <v>34</v>
      </c>
      <c r="C35" s="230">
        <f>Ⅵ取引基本表!AV36</f>
        <v>287494.17</v>
      </c>
      <c r="D35" s="230">
        <f>Ⅵ取引基本表!BF36</f>
        <v>0</v>
      </c>
      <c r="E35" s="228">
        <f t="shared" si="0"/>
        <v>1</v>
      </c>
    </row>
    <row r="36" spans="1:5" ht="13.2">
      <c r="A36" s="184" t="s">
        <v>155</v>
      </c>
      <c r="B36" s="185" t="s">
        <v>35</v>
      </c>
      <c r="C36" s="230">
        <f>Ⅵ取引基本表!AV37</f>
        <v>425548.69</v>
      </c>
      <c r="D36" s="230">
        <f>Ⅵ取引基本表!BF37</f>
        <v>-57134.442999999999</v>
      </c>
      <c r="E36" s="228">
        <f t="shared" si="0"/>
        <v>0.86573935170614669</v>
      </c>
    </row>
    <row r="37" spans="1:5" ht="13.2">
      <c r="A37" s="184" t="s">
        <v>156</v>
      </c>
      <c r="B37" s="185" t="s">
        <v>168</v>
      </c>
      <c r="C37" s="230">
        <f>Ⅵ取引基本表!AV38</f>
        <v>421757.32900000003</v>
      </c>
      <c r="D37" s="230">
        <f>Ⅵ取引基本表!BF38</f>
        <v>-13739.671</v>
      </c>
      <c r="E37" s="228">
        <f t="shared" si="0"/>
        <v>0.96742280440608541</v>
      </c>
    </row>
    <row r="38" spans="1:5" ht="13.2">
      <c r="A38" s="184" t="s">
        <v>157</v>
      </c>
      <c r="B38" s="185" t="s">
        <v>228</v>
      </c>
      <c r="C38" s="230">
        <f>Ⅵ取引基本表!AV39</f>
        <v>40931.913</v>
      </c>
      <c r="D38" s="230">
        <f>Ⅵ取引基本表!BF39</f>
        <v>-446.846</v>
      </c>
      <c r="E38" s="228">
        <f t="shared" si="0"/>
        <v>0.98908318797609096</v>
      </c>
    </row>
    <row r="39" spans="1:5" ht="13.2">
      <c r="A39" s="184" t="s">
        <v>158</v>
      </c>
      <c r="B39" s="185" t="s">
        <v>41</v>
      </c>
      <c r="C39" s="230">
        <f>Ⅵ取引基本表!AV40</f>
        <v>546139.24800000002</v>
      </c>
      <c r="D39" s="230">
        <f>Ⅵ取引基本表!BF40</f>
        <v>-214624.28899999999</v>
      </c>
      <c r="E39" s="228">
        <f>1-ABS(D39)/C39</f>
        <v>0.60701544562862109</v>
      </c>
    </row>
    <row r="40" spans="1:5" ht="13.2">
      <c r="A40" s="184" t="s">
        <v>159</v>
      </c>
      <c r="B40" s="185" t="s">
        <v>36</v>
      </c>
      <c r="C40" s="230">
        <f>Ⅵ取引基本表!AV41</f>
        <v>227891.815</v>
      </c>
      <c r="D40" s="230">
        <f>Ⅵ取引基本表!BF41</f>
        <v>-28291.664000000001</v>
      </c>
      <c r="E40" s="228">
        <f>1-ABS(D40)/C40</f>
        <v>0.87585484805586367</v>
      </c>
    </row>
    <row r="41" spans="1:5" ht="13.2">
      <c r="A41" s="184" t="s">
        <v>160</v>
      </c>
      <c r="B41" s="185" t="s">
        <v>1513</v>
      </c>
      <c r="C41" s="230">
        <f>Ⅵ取引基本表!AV42</f>
        <v>25434.262999999999</v>
      </c>
      <c r="D41" s="230">
        <f>Ⅵ取引基本表!BF42</f>
        <v>0</v>
      </c>
      <c r="E41" s="228">
        <f>1-ABS(D41)/C41</f>
        <v>1</v>
      </c>
    </row>
    <row r="42" spans="1:5" ht="13.2">
      <c r="A42" s="184" t="s">
        <v>161</v>
      </c>
      <c r="B42" s="185" t="s">
        <v>1586</v>
      </c>
      <c r="C42" s="230">
        <f>Ⅵ取引基本表!AV43</f>
        <v>31993.375</v>
      </c>
      <c r="D42" s="230">
        <f>Ⅵ取引基本表!BF43</f>
        <v>-8617.2849999999999</v>
      </c>
      <c r="E42" s="228">
        <f t="shared" si="0"/>
        <v>0.7306540807276507</v>
      </c>
    </row>
    <row r="43" spans="1:5" ht="13.5" customHeight="1">
      <c r="A43" s="622" t="s">
        <v>55</v>
      </c>
      <c r="B43" s="623"/>
      <c r="C43" s="231">
        <f>SUM(C6:C42)</f>
        <v>6588134.1399999997</v>
      </c>
      <c r="D43" s="231">
        <f>SUM(D6:D42)</f>
        <v>-2813492.7009999999</v>
      </c>
      <c r="E43" s="225">
        <f t="shared" si="0"/>
        <v>0.57294544385217994</v>
      </c>
    </row>
    <row r="44" spans="1:5">
      <c r="A44" s="105"/>
      <c r="B44" s="106" t="s">
        <v>111</v>
      </c>
      <c r="C44" s="106"/>
      <c r="D44" s="106"/>
      <c r="E44" s="106"/>
    </row>
    <row r="45" spans="1:5">
      <c r="A45" s="107"/>
      <c r="E45" s="226" t="s">
        <v>140</v>
      </c>
    </row>
    <row r="46" spans="1:5">
      <c r="A46" s="107"/>
    </row>
    <row r="47" spans="1:5">
      <c r="A47" s="107"/>
    </row>
    <row r="48" spans="1:5">
      <c r="A48" s="107"/>
    </row>
    <row r="49" spans="1:1">
      <c r="A49" s="107"/>
    </row>
    <row r="50" spans="1:1">
      <c r="A50" s="107"/>
    </row>
    <row r="51" spans="1:1">
      <c r="A51" s="107"/>
    </row>
    <row r="52" spans="1:1">
      <c r="A52" s="107"/>
    </row>
    <row r="53" spans="1:1">
      <c r="A53" s="107"/>
    </row>
    <row r="54" spans="1:1">
      <c r="A54" s="107"/>
    </row>
    <row r="55" spans="1:1">
      <c r="A55" s="107"/>
    </row>
    <row r="56" spans="1:1">
      <c r="A56" s="107"/>
    </row>
    <row r="57" spans="1:1">
      <c r="A57" s="107"/>
    </row>
    <row r="58" spans="1:1">
      <c r="A58" s="107"/>
    </row>
    <row r="59" spans="1:1">
      <c r="A59" s="107"/>
    </row>
    <row r="60" spans="1:1">
      <c r="A60" s="107"/>
    </row>
    <row r="61" spans="1:1">
      <c r="A61" s="107"/>
    </row>
    <row r="62" spans="1:1">
      <c r="A62" s="107"/>
    </row>
    <row r="63" spans="1:1">
      <c r="A63" s="107"/>
    </row>
    <row r="64" spans="1:1">
      <c r="A64" s="107"/>
    </row>
    <row r="65" spans="1:1">
      <c r="A65" s="107"/>
    </row>
    <row r="66" spans="1:1">
      <c r="A66" s="107"/>
    </row>
    <row r="67" spans="1:1">
      <c r="A67" s="107"/>
    </row>
    <row r="68" spans="1:1">
      <c r="A68" s="107"/>
    </row>
    <row r="69" spans="1:1">
      <c r="A69" s="107"/>
    </row>
    <row r="70" spans="1:1">
      <c r="A70" s="107"/>
    </row>
    <row r="71" spans="1:1">
      <c r="A71" s="107"/>
    </row>
    <row r="72" spans="1:1">
      <c r="A72" s="107"/>
    </row>
    <row r="73" spans="1:1">
      <c r="A73" s="107"/>
    </row>
    <row r="74" spans="1:1">
      <c r="A74" s="107"/>
    </row>
    <row r="75" spans="1:1">
      <c r="A75" s="107"/>
    </row>
    <row r="76" spans="1:1">
      <c r="A76" s="107"/>
    </row>
    <row r="77" spans="1:1">
      <c r="A77" s="107"/>
    </row>
    <row r="78" spans="1:1">
      <c r="A78" s="107"/>
    </row>
    <row r="79" spans="1:1">
      <c r="A79" s="107"/>
    </row>
    <row r="80" spans="1:1">
      <c r="A80" s="107"/>
    </row>
    <row r="81" spans="1:1">
      <c r="A81" s="107"/>
    </row>
    <row r="82" spans="1:1">
      <c r="A82" s="107"/>
    </row>
    <row r="83" spans="1:1">
      <c r="A83" s="107"/>
    </row>
    <row r="84" spans="1:1">
      <c r="A84" s="107"/>
    </row>
    <row r="85" spans="1:1">
      <c r="A85" s="107"/>
    </row>
    <row r="86" spans="1:1">
      <c r="A86" s="107"/>
    </row>
    <row r="87" spans="1:1">
      <c r="A87" s="107"/>
    </row>
    <row r="88" spans="1:1">
      <c r="A88" s="107"/>
    </row>
    <row r="89" spans="1:1">
      <c r="A89" s="107"/>
    </row>
    <row r="90" spans="1:1">
      <c r="A90" s="107"/>
    </row>
    <row r="91" spans="1:1">
      <c r="A91" s="107"/>
    </row>
    <row r="92" spans="1:1">
      <c r="A92" s="107"/>
    </row>
    <row r="93" spans="1:1">
      <c r="A93" s="107"/>
    </row>
    <row r="94" spans="1:1">
      <c r="A94" s="107"/>
    </row>
    <row r="95" spans="1:1">
      <c r="A95" s="107"/>
    </row>
    <row r="96" spans="1:1">
      <c r="A96" s="107"/>
    </row>
    <row r="97" spans="1:1">
      <c r="A97" s="107"/>
    </row>
    <row r="98" spans="1:1">
      <c r="A98" s="107"/>
    </row>
  </sheetData>
  <mergeCells count="3">
    <mergeCell ref="A4:B5"/>
    <mergeCell ref="A43:B43"/>
    <mergeCell ref="E4:E5"/>
  </mergeCells>
  <phoneticPr fontId="4"/>
  <pageMargins left="1.3779527559055118" right="0.19685039370078741" top="1.1811023622047245" bottom="0.59055118110236227" header="0.59055118110236227" footer="0.39370078740157483"/>
  <pageSetup paperSize="8" orientation="landscape" cellComments="asDisplayed" r:id="rId1"/>
  <headerFooter alignWithMargins="0">
    <oddFooter>&amp;C&amp;"ＭＳ Ｐゴシック,標準"&amp;11１５ページ&amp;R&amp;"ＭＳ Ｐゴシック,標準"&amp;11&amp;A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O43"/>
  <sheetViews>
    <sheetView zoomScale="90" zoomScaleNormal="90" zoomScaleSheetLayoutView="75" workbookViewId="0">
      <pane xSplit="2" ySplit="4" topLeftCell="C5" activePane="bottomRight" state="frozen"/>
      <selection activeCell="C5" sqref="C4:AM6"/>
      <selection pane="topRight" activeCell="C5" sqref="C4:AM6"/>
      <selection pane="bottomLeft" activeCell="C5" sqref="C4:AM6"/>
      <selection pane="bottomRight"/>
    </sheetView>
  </sheetViews>
  <sheetFormatPr defaultColWidth="9.109375" defaultRowHeight="12"/>
  <cols>
    <col min="1" max="1" width="4.109375" style="104" customWidth="1"/>
    <col min="2" max="2" width="21.6640625" style="104" customWidth="1"/>
    <col min="3" max="4" width="17.109375" style="104" customWidth="1"/>
    <col min="5" max="5" width="14.88671875" style="104" customWidth="1"/>
    <col min="6" max="7" width="4.109375" style="104" customWidth="1"/>
    <col min="8" max="8" width="15.44140625" style="104" customWidth="1"/>
    <col min="9" max="16384" width="9.109375" style="104"/>
  </cols>
  <sheetData>
    <row r="1" spans="1:15" s="84" customFormat="1" ht="13.2">
      <c r="A1" s="95"/>
      <c r="B1" s="94"/>
    </row>
    <row r="2" spans="1:15" s="81" customFormat="1" ht="27" customHeight="1">
      <c r="A2" s="4" t="s">
        <v>112</v>
      </c>
      <c r="B2" s="101"/>
    </row>
    <row r="3" spans="1:15" s="84" customFormat="1" ht="13.2">
      <c r="A3" s="95"/>
      <c r="B3" s="102"/>
      <c r="H3" s="3" t="s">
        <v>243</v>
      </c>
    </row>
    <row r="4" spans="1:15" ht="30" customHeight="1">
      <c r="A4" s="234" t="s">
        <v>139</v>
      </c>
      <c r="B4" s="235"/>
      <c r="C4" s="241" t="s">
        <v>241</v>
      </c>
      <c r="D4" s="241" t="s">
        <v>242</v>
      </c>
      <c r="E4" s="236" t="s">
        <v>53</v>
      </c>
      <c r="F4" s="8"/>
      <c r="G4" s="8"/>
      <c r="H4" s="9" t="s">
        <v>123</v>
      </c>
    </row>
    <row r="5" spans="1:15" ht="13.2">
      <c r="A5" s="182" t="s">
        <v>0</v>
      </c>
      <c r="B5" s="183" t="s">
        <v>225</v>
      </c>
      <c r="C5" s="242">
        <f>Ⅵ取引基本表!C46</f>
        <v>10630.199000000001</v>
      </c>
      <c r="D5" s="242">
        <f>Ⅵ取引基本表!BH7</f>
        <v>106958.558</v>
      </c>
      <c r="E5" s="243">
        <f>C5/D5</f>
        <v>9.9386147296413624E-2</v>
      </c>
      <c r="F5" s="3"/>
      <c r="G5" s="3"/>
      <c r="H5" s="244">
        <v>5250</v>
      </c>
      <c r="J5" s="249"/>
      <c r="K5" s="249"/>
      <c r="O5" s="249"/>
    </row>
    <row r="6" spans="1:15" ht="13.2">
      <c r="A6" s="184" t="s">
        <v>1</v>
      </c>
      <c r="B6" s="185" t="s">
        <v>20</v>
      </c>
      <c r="C6" s="245">
        <f>Ⅵ取引基本表!D46</f>
        <v>1795.0910000000001</v>
      </c>
      <c r="D6" s="245">
        <f>Ⅵ取引基本表!BH8</f>
        <v>6714</v>
      </c>
      <c r="E6" s="246">
        <f t="shared" ref="E6:E42" si="0">C6/D6</f>
        <v>0.26736535597259459</v>
      </c>
      <c r="F6" s="3"/>
      <c r="G6" s="3"/>
      <c r="H6" s="179">
        <v>349</v>
      </c>
      <c r="J6" s="249"/>
    </row>
    <row r="7" spans="1:15" ht="13.2">
      <c r="A7" s="184" t="s">
        <v>2</v>
      </c>
      <c r="B7" s="185" t="s">
        <v>127</v>
      </c>
      <c r="C7" s="245">
        <f>Ⅵ取引基本表!E46</f>
        <v>58046.971000000005</v>
      </c>
      <c r="D7" s="245">
        <f>Ⅵ取引基本表!BH9</f>
        <v>427661.87400000001</v>
      </c>
      <c r="E7" s="246">
        <f t="shared" si="0"/>
        <v>0.13573099340625347</v>
      </c>
      <c r="F7" s="3"/>
      <c r="G7" s="3"/>
      <c r="H7" s="179">
        <v>13046</v>
      </c>
      <c r="J7" s="249"/>
    </row>
    <row r="8" spans="1:15" ht="13.2">
      <c r="A8" s="184" t="s">
        <v>3</v>
      </c>
      <c r="B8" s="185" t="s">
        <v>21</v>
      </c>
      <c r="C8" s="245">
        <f>Ⅵ取引基本表!F46</f>
        <v>5573.9860000000008</v>
      </c>
      <c r="D8" s="245">
        <f>Ⅵ取引基本表!BH10</f>
        <v>21880</v>
      </c>
      <c r="E8" s="246">
        <f t="shared" si="0"/>
        <v>0.25475255941499092</v>
      </c>
      <c r="F8" s="3"/>
      <c r="G8" s="3"/>
      <c r="H8" s="179">
        <v>1599</v>
      </c>
      <c r="J8" s="249"/>
    </row>
    <row r="9" spans="1:15" ht="13.2">
      <c r="A9" s="184" t="s">
        <v>4</v>
      </c>
      <c r="B9" s="185" t="s">
        <v>66</v>
      </c>
      <c r="C9" s="245">
        <f>Ⅵ取引基本表!G46</f>
        <v>7681.9750000000004</v>
      </c>
      <c r="D9" s="245">
        <f>Ⅵ取引基本表!BH11</f>
        <v>37415</v>
      </c>
      <c r="E9" s="246">
        <f t="shared" si="0"/>
        <v>0.20531805425631433</v>
      </c>
      <c r="F9" s="3"/>
      <c r="G9" s="3"/>
      <c r="H9" s="179">
        <v>2182</v>
      </c>
      <c r="J9" s="249"/>
    </row>
    <row r="10" spans="1:15" ht="13.2">
      <c r="A10" s="184" t="s">
        <v>5</v>
      </c>
      <c r="B10" s="185" t="s">
        <v>22</v>
      </c>
      <c r="C10" s="245">
        <f>Ⅵ取引基本表!H46</f>
        <v>6174.9869999999992</v>
      </c>
      <c r="D10" s="245">
        <f>Ⅵ取引基本表!BH12</f>
        <v>76188</v>
      </c>
      <c r="E10" s="246">
        <f t="shared" si="0"/>
        <v>8.1049338478500543E-2</v>
      </c>
      <c r="F10" s="3"/>
      <c r="G10" s="3"/>
      <c r="H10" s="179">
        <v>1798</v>
      </c>
      <c r="J10" s="249"/>
    </row>
    <row r="11" spans="1:15" ht="13.2">
      <c r="A11" s="184" t="s">
        <v>6</v>
      </c>
      <c r="B11" s="185" t="s">
        <v>23</v>
      </c>
      <c r="C11" s="245">
        <f>Ⅵ取引基本表!I46</f>
        <v>263.73500000000001</v>
      </c>
      <c r="D11" s="245">
        <f>Ⅵ取引基本表!BH13</f>
        <v>3442</v>
      </c>
      <c r="E11" s="246">
        <f t="shared" si="0"/>
        <v>7.6622603137710632E-2</v>
      </c>
      <c r="F11" s="3"/>
      <c r="G11" s="3"/>
      <c r="H11" s="179">
        <v>40</v>
      </c>
      <c r="J11" s="249"/>
    </row>
    <row r="12" spans="1:15" ht="13.2">
      <c r="A12" s="184" t="s">
        <v>7</v>
      </c>
      <c r="B12" s="185" t="s">
        <v>226</v>
      </c>
      <c r="C12" s="245">
        <f>Ⅵ取引基本表!J46</f>
        <v>20820.266</v>
      </c>
      <c r="D12" s="245">
        <f>Ⅵ取引基本表!BH14</f>
        <v>107061</v>
      </c>
      <c r="E12" s="246">
        <f t="shared" si="0"/>
        <v>0.194471058555403</v>
      </c>
      <c r="F12" s="3"/>
      <c r="G12" s="3"/>
      <c r="H12" s="179">
        <v>4394</v>
      </c>
      <c r="J12" s="249"/>
    </row>
    <row r="13" spans="1:15" ht="13.2">
      <c r="A13" s="184" t="s">
        <v>8</v>
      </c>
      <c r="B13" s="185" t="s">
        <v>24</v>
      </c>
      <c r="C13" s="245">
        <f>Ⅵ取引基本表!K46</f>
        <v>8102.9089999999987</v>
      </c>
      <c r="D13" s="245">
        <f>Ⅵ取引基本表!BH15</f>
        <v>78573</v>
      </c>
      <c r="E13" s="246">
        <f t="shared" si="0"/>
        <v>0.10312587020986852</v>
      </c>
      <c r="F13" s="3"/>
      <c r="G13" s="3"/>
      <c r="H13" s="179">
        <v>1468</v>
      </c>
      <c r="J13" s="249"/>
    </row>
    <row r="14" spans="1:15" ht="13.2">
      <c r="A14" s="184" t="s">
        <v>9</v>
      </c>
      <c r="B14" s="185" t="s">
        <v>25</v>
      </c>
      <c r="C14" s="245">
        <f>Ⅵ取引基本表!L46</f>
        <v>1162.1780000000001</v>
      </c>
      <c r="D14" s="245">
        <f>Ⅵ取引基本表!BH16</f>
        <v>5714</v>
      </c>
      <c r="E14" s="246">
        <f t="shared" si="0"/>
        <v>0.20339131956597831</v>
      </c>
      <c r="F14" s="3"/>
      <c r="G14" s="3"/>
      <c r="H14" s="179">
        <v>272</v>
      </c>
      <c r="J14" s="249"/>
    </row>
    <row r="15" spans="1:15" ht="13.2">
      <c r="A15" s="184" t="s">
        <v>10</v>
      </c>
      <c r="B15" s="185" t="s">
        <v>26</v>
      </c>
      <c r="C15" s="245">
        <f>Ⅵ取引基本表!M46</f>
        <v>7658.85</v>
      </c>
      <c r="D15" s="245">
        <f>Ⅵ取引基本表!BH17</f>
        <v>48397</v>
      </c>
      <c r="E15" s="246">
        <f t="shared" si="0"/>
        <v>0.15825051139533444</v>
      </c>
      <c r="F15" s="3"/>
      <c r="G15" s="3"/>
      <c r="H15" s="179">
        <v>1757</v>
      </c>
      <c r="J15" s="249"/>
    </row>
    <row r="16" spans="1:15" ht="13.2">
      <c r="A16" s="184" t="s">
        <v>11</v>
      </c>
      <c r="B16" s="185" t="s">
        <v>27</v>
      </c>
      <c r="C16" s="245">
        <f>Ⅵ取引基本表!N46</f>
        <v>20421.162000000004</v>
      </c>
      <c r="D16" s="245">
        <f>Ⅵ取引基本表!BH18</f>
        <v>77353</v>
      </c>
      <c r="E16" s="246">
        <f t="shared" si="0"/>
        <v>0.26399961216759538</v>
      </c>
      <c r="F16" s="3"/>
      <c r="G16" s="3"/>
      <c r="H16" s="179">
        <v>4447</v>
      </c>
      <c r="J16" s="249"/>
    </row>
    <row r="17" spans="1:10" ht="13.2">
      <c r="A17" s="184" t="s">
        <v>12</v>
      </c>
      <c r="B17" s="185" t="s">
        <v>162</v>
      </c>
      <c r="C17" s="245">
        <f>Ⅵ取引基本表!O46</f>
        <v>15534.021000000001</v>
      </c>
      <c r="D17" s="245">
        <f>Ⅵ取引基本表!BH19</f>
        <v>68000</v>
      </c>
      <c r="E17" s="246">
        <f t="shared" si="0"/>
        <v>0.22844148529411765</v>
      </c>
      <c r="F17" s="3"/>
      <c r="G17" s="3"/>
      <c r="H17" s="179">
        <v>2783</v>
      </c>
      <c r="J17" s="249"/>
    </row>
    <row r="18" spans="1:10" ht="13.2">
      <c r="A18" s="184" t="s">
        <v>13</v>
      </c>
      <c r="B18" s="185" t="s">
        <v>163</v>
      </c>
      <c r="C18" s="245">
        <f>Ⅵ取引基本表!P46</f>
        <v>103815.712</v>
      </c>
      <c r="D18" s="245">
        <f>Ⅵ取引基本表!BH20</f>
        <v>569019</v>
      </c>
      <c r="E18" s="246">
        <f t="shared" si="0"/>
        <v>0.18244682866477219</v>
      </c>
      <c r="F18" s="3"/>
      <c r="G18" s="3"/>
      <c r="H18" s="179">
        <v>13193</v>
      </c>
      <c r="J18" s="249"/>
    </row>
    <row r="19" spans="1:10" ht="13.2">
      <c r="A19" s="184" t="s">
        <v>14</v>
      </c>
      <c r="B19" s="185" t="s">
        <v>164</v>
      </c>
      <c r="C19" s="245">
        <f>Ⅵ取引基本表!Q46</f>
        <v>23968.613000000001</v>
      </c>
      <c r="D19" s="245">
        <f>Ⅵ取引基本表!BH21</f>
        <v>73501</v>
      </c>
      <c r="E19" s="246">
        <f t="shared" si="0"/>
        <v>0.32609914150827879</v>
      </c>
      <c r="F19" s="3"/>
      <c r="G19" s="3"/>
      <c r="H19" s="179">
        <v>4032</v>
      </c>
      <c r="J19" s="249"/>
    </row>
    <row r="20" spans="1:10" ht="13.2">
      <c r="A20" s="184" t="s">
        <v>15</v>
      </c>
      <c r="B20" s="185" t="s">
        <v>128</v>
      </c>
      <c r="C20" s="245">
        <f>Ⅵ取引基本表!R46</f>
        <v>63076.328000000001</v>
      </c>
      <c r="D20" s="245">
        <f>Ⅵ取引基本表!BH22</f>
        <v>211971</v>
      </c>
      <c r="E20" s="246">
        <f t="shared" si="0"/>
        <v>0.29757055446263875</v>
      </c>
      <c r="F20" s="3"/>
      <c r="G20" s="3"/>
      <c r="H20" s="179">
        <v>9540</v>
      </c>
      <c r="J20" s="249"/>
    </row>
    <row r="21" spans="1:10" ht="13.2">
      <c r="A21" s="184" t="s">
        <v>16</v>
      </c>
      <c r="B21" s="185" t="s">
        <v>28</v>
      </c>
      <c r="C21" s="245">
        <f>Ⅵ取引基本表!S46</f>
        <v>33276.156000000003</v>
      </c>
      <c r="D21" s="245">
        <f>Ⅵ取引基本表!BH23</f>
        <v>286777</v>
      </c>
      <c r="E21" s="246">
        <f t="shared" si="0"/>
        <v>0.11603495398863926</v>
      </c>
      <c r="F21" s="3"/>
      <c r="G21" s="3"/>
      <c r="H21" s="179">
        <v>5282</v>
      </c>
      <c r="J21" s="249"/>
    </row>
    <row r="22" spans="1:10" ht="13.2">
      <c r="A22" s="184" t="s">
        <v>17</v>
      </c>
      <c r="B22" s="185" t="s">
        <v>227</v>
      </c>
      <c r="C22" s="245">
        <f>Ⅵ取引基本表!T46</f>
        <v>15819.201000000001</v>
      </c>
      <c r="D22" s="245">
        <f>Ⅵ取引基本表!BH24</f>
        <v>139424</v>
      </c>
      <c r="E22" s="246">
        <f t="shared" si="0"/>
        <v>0.11346110425751664</v>
      </c>
      <c r="F22" s="3"/>
      <c r="G22" s="3"/>
      <c r="H22" s="179">
        <v>2605</v>
      </c>
      <c r="J22" s="249"/>
    </row>
    <row r="23" spans="1:10" ht="13.2">
      <c r="A23" s="184" t="s">
        <v>18</v>
      </c>
      <c r="B23" s="185" t="s">
        <v>29</v>
      </c>
      <c r="C23" s="245">
        <f>Ⅵ取引基本表!U46</f>
        <v>20820.645000000004</v>
      </c>
      <c r="D23" s="245">
        <f>Ⅵ取引基本表!BH25</f>
        <v>84050.361999999994</v>
      </c>
      <c r="E23" s="246">
        <f t="shared" si="0"/>
        <v>0.2477163037084838</v>
      </c>
      <c r="F23" s="3"/>
      <c r="G23" s="3"/>
      <c r="H23" s="179">
        <v>4151</v>
      </c>
      <c r="J23" s="249"/>
    </row>
    <row r="24" spans="1:10" ht="13.2">
      <c r="A24" s="184" t="s">
        <v>19</v>
      </c>
      <c r="B24" s="185" t="s">
        <v>40</v>
      </c>
      <c r="C24" s="245">
        <f>Ⅵ取引基本表!V46</f>
        <v>20839.354999999996</v>
      </c>
      <c r="D24" s="245">
        <f>Ⅵ取引基本表!BH26</f>
        <v>81284.926999999996</v>
      </c>
      <c r="E24" s="246">
        <f t="shared" si="0"/>
        <v>0.25637416147276598</v>
      </c>
      <c r="F24" s="3"/>
      <c r="G24" s="3"/>
      <c r="H24" s="179">
        <v>5804</v>
      </c>
      <c r="J24" s="249"/>
    </row>
    <row r="25" spans="1:10" ht="13.2">
      <c r="A25" s="184" t="s">
        <v>130</v>
      </c>
      <c r="B25" s="185" t="s">
        <v>30</v>
      </c>
      <c r="C25" s="245">
        <f>Ⅵ取引基本表!W46</f>
        <v>110429.728</v>
      </c>
      <c r="D25" s="245">
        <f>Ⅵ取引基本表!BH27</f>
        <v>493712.261</v>
      </c>
      <c r="E25" s="246">
        <f t="shared" si="0"/>
        <v>0.22367224135031155</v>
      </c>
      <c r="F25" s="3"/>
      <c r="G25" s="3"/>
      <c r="H25" s="179">
        <v>17822</v>
      </c>
      <c r="J25" s="249"/>
    </row>
    <row r="26" spans="1:10" ht="13.2">
      <c r="A26" s="184" t="s">
        <v>132</v>
      </c>
      <c r="B26" s="185" t="s">
        <v>1585</v>
      </c>
      <c r="C26" s="245">
        <f>Ⅵ取引基本表!X46</f>
        <v>2888.05</v>
      </c>
      <c r="D26" s="245">
        <f>Ⅵ取引基本表!BH28</f>
        <v>24878.523000000001</v>
      </c>
      <c r="E26" s="246">
        <f t="shared" si="0"/>
        <v>0.11608607150834477</v>
      </c>
      <c r="F26" s="3"/>
      <c r="G26" s="3"/>
      <c r="H26" s="179">
        <v>1063</v>
      </c>
      <c r="J26" s="249"/>
    </row>
    <row r="27" spans="1:10" ht="13.2">
      <c r="A27" s="184" t="s">
        <v>147</v>
      </c>
      <c r="B27" s="185" t="s">
        <v>165</v>
      </c>
      <c r="C27" s="245">
        <f>Ⅵ取引基本表!Y46</f>
        <v>4469.9230000000007</v>
      </c>
      <c r="D27" s="245">
        <f>Ⅵ取引基本表!BH29</f>
        <v>27587.905999999999</v>
      </c>
      <c r="E27" s="246">
        <f t="shared" si="0"/>
        <v>0.1620247292418642</v>
      </c>
      <c r="F27" s="3"/>
      <c r="G27" s="3"/>
      <c r="H27" s="179">
        <v>903</v>
      </c>
      <c r="J27" s="249"/>
    </row>
    <row r="28" spans="1:10" ht="13.2">
      <c r="A28" s="184" t="s">
        <v>148</v>
      </c>
      <c r="B28" s="185" t="s">
        <v>166</v>
      </c>
      <c r="C28" s="245">
        <f>Ⅵ取引基本表!Z46</f>
        <v>9863.0420000000013</v>
      </c>
      <c r="D28" s="245">
        <f>Ⅵ取引基本表!BH30</f>
        <v>40683.574999999997</v>
      </c>
      <c r="E28" s="246">
        <f t="shared" si="0"/>
        <v>0.24243302118852639</v>
      </c>
      <c r="F28" s="3"/>
      <c r="G28" s="3"/>
      <c r="H28" s="179">
        <v>1703</v>
      </c>
      <c r="J28" s="249"/>
    </row>
    <row r="29" spans="1:10" ht="13.2">
      <c r="A29" s="184" t="s">
        <v>149</v>
      </c>
      <c r="B29" s="185" t="s">
        <v>31</v>
      </c>
      <c r="C29" s="245">
        <f>Ⅵ取引基本表!AA46</f>
        <v>162697.87900000002</v>
      </c>
      <c r="D29" s="245">
        <f>Ⅵ取引基本表!BH31</f>
        <v>508139.47100000002</v>
      </c>
      <c r="E29" s="246">
        <f t="shared" si="0"/>
        <v>0.32018350922398631</v>
      </c>
      <c r="F29" s="3"/>
      <c r="G29" s="3"/>
      <c r="H29" s="179">
        <v>56721</v>
      </c>
      <c r="J29" s="249"/>
    </row>
    <row r="30" spans="1:10" ht="13.2">
      <c r="A30" s="184" t="s">
        <v>150</v>
      </c>
      <c r="B30" s="185" t="s">
        <v>32</v>
      </c>
      <c r="C30" s="245">
        <f>Ⅵ取引基本表!AB46</f>
        <v>50337.760000000002</v>
      </c>
      <c r="D30" s="245">
        <f>Ⅵ取引基本表!BH32</f>
        <v>235155.08100000001</v>
      </c>
      <c r="E30" s="246">
        <f t="shared" si="0"/>
        <v>0.21406197044919476</v>
      </c>
      <c r="F30" s="3"/>
      <c r="G30" s="3"/>
      <c r="H30" s="179">
        <v>8193</v>
      </c>
      <c r="J30" s="249"/>
    </row>
    <row r="31" spans="1:10" ht="13.2">
      <c r="A31" s="184" t="s">
        <v>151</v>
      </c>
      <c r="B31" s="185" t="s">
        <v>33</v>
      </c>
      <c r="C31" s="245">
        <f>Ⅵ取引基本表!AC46</f>
        <v>21793.065000000002</v>
      </c>
      <c r="D31" s="245">
        <f>Ⅵ取引基本表!BH33</f>
        <v>488086.50199999998</v>
      </c>
      <c r="E31" s="246">
        <f t="shared" si="0"/>
        <v>4.465000550250825E-2</v>
      </c>
      <c r="F31" s="3"/>
      <c r="G31" s="3"/>
      <c r="H31" s="179">
        <v>2438</v>
      </c>
      <c r="J31" s="249"/>
    </row>
    <row r="32" spans="1:10" ht="13.2">
      <c r="A32" s="184" t="s">
        <v>152</v>
      </c>
      <c r="B32" s="185" t="s">
        <v>167</v>
      </c>
      <c r="C32" s="245">
        <f>Ⅵ取引基本表!AD46</f>
        <v>66845.434999999998</v>
      </c>
      <c r="D32" s="245">
        <f>Ⅵ取引基本表!BH34</f>
        <v>257405.62599999999</v>
      </c>
      <c r="E32" s="246">
        <f t="shared" si="0"/>
        <v>0.25968909863687284</v>
      </c>
      <c r="F32" s="3"/>
      <c r="G32" s="3"/>
      <c r="H32" s="179">
        <v>16840</v>
      </c>
      <c r="J32" s="249"/>
    </row>
    <row r="33" spans="1:10" ht="13.2">
      <c r="A33" s="184" t="s">
        <v>153</v>
      </c>
      <c r="B33" s="185" t="s">
        <v>129</v>
      </c>
      <c r="C33" s="245">
        <f>Ⅵ取引基本表!AE46</f>
        <v>30451.368000000002</v>
      </c>
      <c r="D33" s="245">
        <f>Ⅵ取引基本表!BH35</f>
        <v>244096.772</v>
      </c>
      <c r="E33" s="246">
        <f t="shared" si="0"/>
        <v>0.12475121137611768</v>
      </c>
      <c r="F33" s="3"/>
      <c r="G33" s="3"/>
      <c r="H33" s="179">
        <v>4738</v>
      </c>
      <c r="J33" s="249"/>
    </row>
    <row r="34" spans="1:10" ht="13.2">
      <c r="A34" s="184" t="s">
        <v>154</v>
      </c>
      <c r="B34" s="185" t="s">
        <v>34</v>
      </c>
      <c r="C34" s="245">
        <f>Ⅵ取引基本表!AF46</f>
        <v>99333.064000000013</v>
      </c>
      <c r="D34" s="245">
        <f>Ⅵ取引基本表!BH36</f>
        <v>287494.17</v>
      </c>
      <c r="E34" s="246">
        <f t="shared" si="0"/>
        <v>0.34551331597437268</v>
      </c>
      <c r="F34" s="3"/>
      <c r="G34" s="3"/>
      <c r="H34" s="179">
        <v>16514</v>
      </c>
      <c r="J34" s="249"/>
    </row>
    <row r="35" spans="1:10" ht="13.2">
      <c r="A35" s="184" t="s">
        <v>155</v>
      </c>
      <c r="B35" s="185" t="s">
        <v>35</v>
      </c>
      <c r="C35" s="245">
        <f>Ⅵ取引基本表!AG46</f>
        <v>120141.75300000003</v>
      </c>
      <c r="D35" s="245">
        <f>Ⅵ取引基本表!BH37</f>
        <v>390614.38199999998</v>
      </c>
      <c r="E35" s="246">
        <f t="shared" si="0"/>
        <v>0.30757124810627179</v>
      </c>
      <c r="F35" s="3"/>
      <c r="G35" s="3"/>
      <c r="H35" s="179">
        <v>20581</v>
      </c>
      <c r="J35" s="249"/>
    </row>
    <row r="36" spans="1:10" ht="13.2">
      <c r="A36" s="184" t="s">
        <v>156</v>
      </c>
      <c r="B36" s="185" t="s">
        <v>168</v>
      </c>
      <c r="C36" s="245">
        <f>Ⅵ取引基本表!AH46</f>
        <v>197861.625</v>
      </c>
      <c r="D36" s="245">
        <f>Ⅵ取引基本表!BH38</f>
        <v>436033.375</v>
      </c>
      <c r="E36" s="246">
        <f t="shared" si="0"/>
        <v>0.4537763307682583</v>
      </c>
      <c r="F36" s="3"/>
      <c r="G36" s="3"/>
      <c r="H36" s="179">
        <v>53403</v>
      </c>
      <c r="J36" s="249"/>
    </row>
    <row r="37" spans="1:10" ht="13.2">
      <c r="A37" s="184" t="s">
        <v>157</v>
      </c>
      <c r="B37" s="185" t="s">
        <v>228</v>
      </c>
      <c r="C37" s="245">
        <f>Ⅵ取引基本表!AI46</f>
        <v>36128.171999999999</v>
      </c>
      <c r="D37" s="245">
        <f>Ⅵ取引基本表!BH39</f>
        <v>41600.245000000003</v>
      </c>
      <c r="E37" s="246">
        <f t="shared" si="0"/>
        <v>0.86846055834526925</v>
      </c>
      <c r="F37" s="3"/>
      <c r="G37" s="3"/>
      <c r="H37" s="179">
        <v>6008</v>
      </c>
      <c r="J37" s="249"/>
    </row>
    <row r="38" spans="1:10" ht="13.2">
      <c r="A38" s="184" t="s">
        <v>158</v>
      </c>
      <c r="B38" s="185" t="s">
        <v>41</v>
      </c>
      <c r="C38" s="245">
        <f>Ⅵ取引基本表!AJ46</f>
        <v>95916.531999999992</v>
      </c>
      <c r="D38" s="245">
        <f>Ⅵ取引基本表!BH40</f>
        <v>371366.89</v>
      </c>
      <c r="E38" s="246">
        <f>C38/D38</f>
        <v>0.25827970824216445</v>
      </c>
      <c r="F38" s="3"/>
      <c r="G38" s="3"/>
      <c r="H38" s="179">
        <v>23975</v>
      </c>
      <c r="J38" s="249"/>
    </row>
    <row r="39" spans="1:10" ht="13.2">
      <c r="A39" s="184" t="s">
        <v>159</v>
      </c>
      <c r="B39" s="185" t="s">
        <v>36</v>
      </c>
      <c r="C39" s="245">
        <f>Ⅵ取引基本表!AK46</f>
        <v>89957.242999999988</v>
      </c>
      <c r="D39" s="245">
        <f>Ⅵ取引基本表!BH41</f>
        <v>282377.64</v>
      </c>
      <c r="E39" s="246">
        <f>C39/D39</f>
        <v>0.31857070198617704</v>
      </c>
      <c r="F39" s="3"/>
      <c r="G39" s="3"/>
      <c r="H39" s="179">
        <v>42748</v>
      </c>
      <c r="J39" s="249"/>
    </row>
    <row r="40" spans="1:10" ht="13.2">
      <c r="A40" s="184" t="s">
        <v>160</v>
      </c>
      <c r="B40" s="185" t="s">
        <v>1513</v>
      </c>
      <c r="C40" s="245">
        <f>Ⅵ取引基本表!AL46</f>
        <v>0</v>
      </c>
      <c r="D40" s="245">
        <f>Ⅵ取引基本表!BH42</f>
        <v>25434.262999999999</v>
      </c>
      <c r="E40" s="246">
        <f>C40/D40</f>
        <v>0</v>
      </c>
      <c r="F40" s="3"/>
      <c r="G40" s="3"/>
      <c r="H40" s="179">
        <v>0</v>
      </c>
      <c r="J40" s="249"/>
    </row>
    <row r="41" spans="1:10" ht="13.2">
      <c r="A41" s="184" t="s">
        <v>161</v>
      </c>
      <c r="B41" s="185" t="s">
        <v>1586</v>
      </c>
      <c r="C41" s="247">
        <f>Ⅵ取引基本表!AM46</f>
        <v>12469.03</v>
      </c>
      <c r="D41" s="247">
        <f>Ⅵ取引基本表!BH43</f>
        <v>63593.034</v>
      </c>
      <c r="E41" s="248">
        <f t="shared" si="0"/>
        <v>0.19607540662393935</v>
      </c>
      <c r="F41" s="3"/>
      <c r="G41" s="3"/>
      <c r="H41" s="180">
        <v>2694</v>
      </c>
      <c r="J41" s="249"/>
    </row>
    <row r="42" spans="1:10" ht="17.25" customHeight="1">
      <c r="A42" s="626" t="s">
        <v>55</v>
      </c>
      <c r="B42" s="627"/>
      <c r="C42" s="237">
        <f>SUM(C5:C41)</f>
        <v>1557066.0090000001</v>
      </c>
      <c r="D42" s="238">
        <f>SUM(D5:D41)</f>
        <v>6729644.4370000008</v>
      </c>
      <c r="E42" s="239">
        <f t="shared" si="0"/>
        <v>0.23137418679048702</v>
      </c>
      <c r="F42" s="3" t="s">
        <v>54</v>
      </c>
      <c r="G42" s="3"/>
      <c r="H42" s="240">
        <f>SUM(H5:H41)</f>
        <v>360336</v>
      </c>
    </row>
    <row r="43" spans="1:10">
      <c r="A43" s="106"/>
      <c r="B43" s="106"/>
    </row>
  </sheetData>
  <mergeCells count="1">
    <mergeCell ref="A42:B42"/>
  </mergeCells>
  <phoneticPr fontId="4"/>
  <pageMargins left="1.3779527559055118" right="0.19685039370078741" top="1.1811023622047245" bottom="0.59055118110236227" header="0.39370078740157483" footer="0.39370078740157483"/>
  <pageSetup paperSize="8" orientation="landscape" cellComments="asDisplayed" r:id="rId1"/>
  <headerFooter alignWithMargins="0">
    <oddFooter>&amp;C&amp;"ＭＳ Ｐゴシック,標準"&amp;11１６ページ&amp;R&amp;"ＭＳ Ｐゴシック,標準"&amp;11&amp;A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45"/>
  <sheetViews>
    <sheetView zoomScale="90" zoomScaleNormal="90" zoomScaleSheetLayoutView="75" workbookViewId="0">
      <pane xSplit="2" ySplit="5" topLeftCell="C6" activePane="bottomRight" state="frozen"/>
      <selection activeCell="C5" sqref="C5:AM6"/>
      <selection pane="topRight" activeCell="C5" sqref="C5:AM6"/>
      <selection pane="bottomLeft" activeCell="C5" sqref="C5:AM6"/>
      <selection pane="bottomRight"/>
    </sheetView>
  </sheetViews>
  <sheetFormatPr defaultColWidth="9.109375" defaultRowHeight="12"/>
  <cols>
    <col min="1" max="1" width="4.109375" style="104" customWidth="1"/>
    <col min="2" max="2" width="21.6640625" style="104" customWidth="1"/>
    <col min="3" max="3" width="19.33203125" style="104" customWidth="1"/>
    <col min="4" max="4" width="20.109375" style="104" customWidth="1"/>
    <col min="5" max="16384" width="9.109375" style="104"/>
  </cols>
  <sheetData>
    <row r="1" spans="1:4" s="84" customFormat="1" ht="13.2">
      <c r="A1" s="95"/>
      <c r="B1" s="94"/>
    </row>
    <row r="2" spans="1:4" s="81" customFormat="1" ht="32.25" customHeight="1">
      <c r="A2" s="4" t="s">
        <v>92</v>
      </c>
      <c r="B2" s="101"/>
    </row>
    <row r="3" spans="1:4" s="84" customFormat="1" ht="13.2">
      <c r="A3" s="95"/>
      <c r="B3" s="102"/>
      <c r="D3" s="103" t="s">
        <v>57</v>
      </c>
    </row>
    <row r="4" spans="1:4" s="84" customFormat="1">
      <c r="A4" s="630" t="s">
        <v>246</v>
      </c>
      <c r="B4" s="631"/>
      <c r="C4" s="251" t="s">
        <v>247</v>
      </c>
      <c r="D4" s="634" t="s">
        <v>59</v>
      </c>
    </row>
    <row r="5" spans="1:4" ht="21" customHeight="1">
      <c r="A5" s="632"/>
      <c r="B5" s="633"/>
      <c r="C5" s="6" t="s">
        <v>245</v>
      </c>
      <c r="D5" s="635"/>
    </row>
    <row r="6" spans="1:4" ht="13.2">
      <c r="A6" s="182" t="s">
        <v>0</v>
      </c>
      <c r="B6" s="183" t="s">
        <v>225</v>
      </c>
      <c r="C6" s="252">
        <f>Ⅵ取引基本表!AP7</f>
        <v>18359.650999999998</v>
      </c>
      <c r="D6" s="243">
        <f t="shared" ref="D6:D42" si="0">C6/C$43</f>
        <v>1.1784375455680403E-2</v>
      </c>
    </row>
    <row r="7" spans="1:4" ht="13.2">
      <c r="A7" s="184" t="s">
        <v>1</v>
      </c>
      <c r="B7" s="185" t="s">
        <v>20</v>
      </c>
      <c r="C7" s="253">
        <f>Ⅵ取引基本表!AP8</f>
        <v>0</v>
      </c>
      <c r="D7" s="246">
        <f t="shared" si="0"/>
        <v>0</v>
      </c>
    </row>
    <row r="8" spans="1:4" ht="13.2">
      <c r="A8" s="184" t="s">
        <v>2</v>
      </c>
      <c r="B8" s="185" t="s">
        <v>127</v>
      </c>
      <c r="C8" s="253">
        <f>Ⅵ取引基本表!AP9</f>
        <v>162387.18899999998</v>
      </c>
      <c r="D8" s="246">
        <f t="shared" si="0"/>
        <v>0.10423028217521862</v>
      </c>
    </row>
    <row r="9" spans="1:4" ht="13.2">
      <c r="A9" s="184" t="s">
        <v>3</v>
      </c>
      <c r="B9" s="185" t="s">
        <v>21</v>
      </c>
      <c r="C9" s="253">
        <f>Ⅵ取引基本表!AP10</f>
        <v>20298.254999999997</v>
      </c>
      <c r="D9" s="246">
        <f t="shared" si="0"/>
        <v>1.3028693084369741E-2</v>
      </c>
    </row>
    <row r="10" spans="1:4" ht="13.2">
      <c r="A10" s="184" t="s">
        <v>4</v>
      </c>
      <c r="B10" s="185" t="s">
        <v>66</v>
      </c>
      <c r="C10" s="253">
        <f>Ⅵ取引基本表!AP11</f>
        <v>1714.5640000000001</v>
      </c>
      <c r="D10" s="246">
        <f t="shared" si="0"/>
        <v>1.1005147057965982E-3</v>
      </c>
    </row>
    <row r="11" spans="1:4" ht="13.2">
      <c r="A11" s="184" t="s">
        <v>5</v>
      </c>
      <c r="B11" s="185" t="s">
        <v>22</v>
      </c>
      <c r="C11" s="253">
        <f>Ⅵ取引基本表!AP12</f>
        <v>11660.603999999999</v>
      </c>
      <c r="D11" s="246">
        <f t="shared" si="0"/>
        <v>7.4845069536457276E-3</v>
      </c>
    </row>
    <row r="12" spans="1:4" ht="13.2">
      <c r="A12" s="184" t="s">
        <v>6</v>
      </c>
      <c r="B12" s="185" t="s">
        <v>23</v>
      </c>
      <c r="C12" s="253">
        <f>Ⅵ取引基本表!AP13</f>
        <v>28661.370999999999</v>
      </c>
      <c r="D12" s="246">
        <f t="shared" si="0"/>
        <v>1.8396665434356575E-2</v>
      </c>
    </row>
    <row r="13" spans="1:4" ht="13.2">
      <c r="A13" s="184" t="s">
        <v>7</v>
      </c>
      <c r="B13" s="185" t="s">
        <v>226</v>
      </c>
      <c r="C13" s="253">
        <f>Ⅵ取引基本表!AP14</f>
        <v>4021.1429999999996</v>
      </c>
      <c r="D13" s="246">
        <f t="shared" si="0"/>
        <v>2.581021767406203E-3</v>
      </c>
    </row>
    <row r="14" spans="1:4" ht="13.2">
      <c r="A14" s="184" t="s">
        <v>8</v>
      </c>
      <c r="B14" s="185" t="s">
        <v>24</v>
      </c>
      <c r="C14" s="253">
        <f>Ⅵ取引基本表!AP15</f>
        <v>591.02499999999998</v>
      </c>
      <c r="D14" s="246">
        <f t="shared" si="0"/>
        <v>3.7935691172416683E-4</v>
      </c>
    </row>
    <row r="15" spans="1:4" ht="13.2">
      <c r="A15" s="184" t="s">
        <v>9</v>
      </c>
      <c r="B15" s="185" t="s">
        <v>25</v>
      </c>
      <c r="C15" s="253">
        <f>Ⅵ取引基本表!AP16</f>
        <v>-217.584</v>
      </c>
      <c r="D15" s="246">
        <f t="shared" si="0"/>
        <v>-1.3965905719824222E-4</v>
      </c>
    </row>
    <row r="16" spans="1:4" ht="13.2">
      <c r="A16" s="184" t="s">
        <v>10</v>
      </c>
      <c r="B16" s="185" t="s">
        <v>26</v>
      </c>
      <c r="C16" s="253">
        <f>Ⅵ取引基本表!AP17</f>
        <v>-22.502000000000002</v>
      </c>
      <c r="D16" s="246">
        <f t="shared" si="0"/>
        <v>-1.444319483544216E-5</v>
      </c>
    </row>
    <row r="17" spans="1:4" ht="13.2">
      <c r="A17" s="184" t="s">
        <v>11</v>
      </c>
      <c r="B17" s="185" t="s">
        <v>27</v>
      </c>
      <c r="C17" s="253">
        <f>Ⅵ取引基本表!AP18</f>
        <v>1173.5520000000001</v>
      </c>
      <c r="D17" s="246">
        <f t="shared" si="0"/>
        <v>7.5325927408776186E-4</v>
      </c>
    </row>
    <row r="18" spans="1:4" ht="13.2">
      <c r="A18" s="184" t="s">
        <v>12</v>
      </c>
      <c r="B18" s="185" t="s">
        <v>162</v>
      </c>
      <c r="C18" s="253">
        <f>Ⅵ取引基本表!AP19</f>
        <v>0</v>
      </c>
      <c r="D18" s="246">
        <f t="shared" si="0"/>
        <v>0</v>
      </c>
    </row>
    <row r="19" spans="1:4" ht="13.2">
      <c r="A19" s="184" t="s">
        <v>13</v>
      </c>
      <c r="B19" s="185" t="s">
        <v>163</v>
      </c>
      <c r="C19" s="253">
        <f>Ⅵ取引基本表!AP20</f>
        <v>27.33</v>
      </c>
      <c r="D19" s="246">
        <f t="shared" si="0"/>
        <v>1.7542108028292338E-5</v>
      </c>
    </row>
    <row r="20" spans="1:4" ht="13.2">
      <c r="A20" s="184" t="s">
        <v>14</v>
      </c>
      <c r="B20" s="185" t="s">
        <v>164</v>
      </c>
      <c r="C20" s="253">
        <f>Ⅵ取引基本表!AP21</f>
        <v>307.35300000000001</v>
      </c>
      <c r="D20" s="246">
        <f t="shared" si="0"/>
        <v>1.9727843135088676E-4</v>
      </c>
    </row>
    <row r="21" spans="1:4" ht="13.2">
      <c r="A21" s="184" t="s">
        <v>15</v>
      </c>
      <c r="B21" s="185" t="s">
        <v>128</v>
      </c>
      <c r="C21" s="253">
        <f>Ⅵ取引基本表!AP22</f>
        <v>104.22899999999998</v>
      </c>
      <c r="D21" s="246">
        <f t="shared" si="0"/>
        <v>6.6900709026011039E-5</v>
      </c>
    </row>
    <row r="22" spans="1:4" ht="13.2">
      <c r="A22" s="184" t="s">
        <v>16</v>
      </c>
      <c r="B22" s="185" t="s">
        <v>28</v>
      </c>
      <c r="C22" s="253">
        <f>Ⅵ取引基本表!AP23</f>
        <v>12138.915000000001</v>
      </c>
      <c r="D22" s="246">
        <f t="shared" si="0"/>
        <v>7.7915169511986208E-3</v>
      </c>
    </row>
    <row r="23" spans="1:4" ht="13.2">
      <c r="A23" s="184" t="s">
        <v>17</v>
      </c>
      <c r="B23" s="185" t="s">
        <v>227</v>
      </c>
      <c r="C23" s="253">
        <f>Ⅵ取引基本表!AP24</f>
        <v>21747.786000000004</v>
      </c>
      <c r="D23" s="246">
        <f t="shared" si="0"/>
        <v>1.3959092988956597E-2</v>
      </c>
    </row>
    <row r="24" spans="1:4" ht="13.2">
      <c r="A24" s="184" t="s">
        <v>18</v>
      </c>
      <c r="B24" s="185" t="s">
        <v>29</v>
      </c>
      <c r="C24" s="253">
        <f>Ⅵ取引基本表!AP25</f>
        <v>34481.203000000001</v>
      </c>
      <c r="D24" s="246">
        <f t="shared" si="0"/>
        <v>2.2132198608542916E-2</v>
      </c>
    </row>
    <row r="25" spans="1:4" ht="13.2">
      <c r="A25" s="184" t="s">
        <v>19</v>
      </c>
      <c r="B25" s="185" t="s">
        <v>40</v>
      </c>
      <c r="C25" s="253">
        <f>Ⅵ取引基本表!AP26</f>
        <v>28432.968000000001</v>
      </c>
      <c r="D25" s="246">
        <f t="shared" si="0"/>
        <v>1.8250062064433924E-2</v>
      </c>
    </row>
    <row r="26" spans="1:4" ht="13.2">
      <c r="A26" s="184" t="s">
        <v>130</v>
      </c>
      <c r="B26" s="185" t="s">
        <v>30</v>
      </c>
      <c r="C26" s="253">
        <f>Ⅵ取引基本表!AP27</f>
        <v>0</v>
      </c>
      <c r="D26" s="246">
        <f t="shared" si="0"/>
        <v>0</v>
      </c>
    </row>
    <row r="27" spans="1:4" ht="13.2">
      <c r="A27" s="184" t="s">
        <v>132</v>
      </c>
      <c r="B27" s="185" t="s">
        <v>1585</v>
      </c>
      <c r="C27" s="253">
        <f>Ⅵ取引基本表!AP28</f>
        <v>32644.025000000001</v>
      </c>
      <c r="D27" s="246">
        <f t="shared" si="0"/>
        <v>2.0952982547686638E-2</v>
      </c>
    </row>
    <row r="28" spans="1:4" ht="13.2">
      <c r="A28" s="184" t="s">
        <v>147</v>
      </c>
      <c r="B28" s="185" t="s">
        <v>165</v>
      </c>
      <c r="C28" s="253">
        <f>Ⅵ取引基本表!AP29</f>
        <v>11164.093000000001</v>
      </c>
      <c r="D28" s="246">
        <f t="shared" si="0"/>
        <v>7.1658150546616284E-3</v>
      </c>
    </row>
    <row r="29" spans="1:4" ht="13.2">
      <c r="A29" s="184" t="s">
        <v>148</v>
      </c>
      <c r="B29" s="185" t="s">
        <v>166</v>
      </c>
      <c r="C29" s="253">
        <f>Ⅵ取引基本表!AP30</f>
        <v>1114.4030000000002</v>
      </c>
      <c r="D29" s="246">
        <f t="shared" si="0"/>
        <v>7.1529373629905123E-4</v>
      </c>
    </row>
    <row r="30" spans="1:4" ht="13.2">
      <c r="A30" s="184" t="s">
        <v>149</v>
      </c>
      <c r="B30" s="185" t="s">
        <v>31</v>
      </c>
      <c r="C30" s="253">
        <f>Ⅵ取引基本表!AP31</f>
        <v>252169.55800000002</v>
      </c>
      <c r="D30" s="246">
        <f t="shared" si="0"/>
        <v>0.16185823739051339</v>
      </c>
    </row>
    <row r="31" spans="1:4" ht="13.2">
      <c r="A31" s="184" t="s">
        <v>150</v>
      </c>
      <c r="B31" s="185" t="s">
        <v>32</v>
      </c>
      <c r="C31" s="253">
        <f>Ⅵ取引基本表!AP32</f>
        <v>55821.835000000006</v>
      </c>
      <c r="D31" s="246">
        <f t="shared" si="0"/>
        <v>3.5829954625229067E-2</v>
      </c>
    </row>
    <row r="32" spans="1:4" ht="13.2">
      <c r="A32" s="184" t="s">
        <v>151</v>
      </c>
      <c r="B32" s="185" t="s">
        <v>33</v>
      </c>
      <c r="C32" s="253">
        <f>Ⅵ取引基本表!AP33</f>
        <v>405727.29400000005</v>
      </c>
      <c r="D32" s="246">
        <f t="shared" si="0"/>
        <v>0.2604212228823537</v>
      </c>
    </row>
    <row r="33" spans="1:4" ht="13.2">
      <c r="A33" s="184" t="s">
        <v>152</v>
      </c>
      <c r="B33" s="185" t="s">
        <v>167</v>
      </c>
      <c r="C33" s="253">
        <f>Ⅵ取引基本表!AP34</f>
        <v>21779.057000000001</v>
      </c>
      <c r="D33" s="246">
        <f t="shared" si="0"/>
        <v>1.3979164677948644E-2</v>
      </c>
    </row>
    <row r="34" spans="1:4" ht="13.2">
      <c r="A34" s="184" t="s">
        <v>153</v>
      </c>
      <c r="B34" s="185" t="s">
        <v>129</v>
      </c>
      <c r="C34" s="253">
        <f>Ⅵ取引基本表!AP35</f>
        <v>86748.206000000006</v>
      </c>
      <c r="D34" s="246">
        <f t="shared" si="0"/>
        <v>5.5680439111326661E-2</v>
      </c>
    </row>
    <row r="35" spans="1:4" ht="13.2">
      <c r="A35" s="184" t="s">
        <v>154</v>
      </c>
      <c r="B35" s="185" t="s">
        <v>34</v>
      </c>
      <c r="C35" s="253">
        <f>Ⅵ取引基本表!AP36</f>
        <v>10004.087000000001</v>
      </c>
      <c r="D35" s="246">
        <f t="shared" si="0"/>
        <v>6.4212504529248095E-3</v>
      </c>
    </row>
    <row r="36" spans="1:4" ht="13.2">
      <c r="A36" s="184" t="s">
        <v>155</v>
      </c>
      <c r="B36" s="185" t="s">
        <v>35</v>
      </c>
      <c r="C36" s="253">
        <f>Ⅵ取引基本表!AP37</f>
        <v>52700.311000000002</v>
      </c>
      <c r="D36" s="246">
        <f t="shared" si="0"/>
        <v>3.3826364752528468E-2</v>
      </c>
    </row>
    <row r="37" spans="1:4" ht="13.2">
      <c r="A37" s="184" t="s">
        <v>156</v>
      </c>
      <c r="B37" s="185" t="s">
        <v>168</v>
      </c>
      <c r="C37" s="253">
        <f>Ⅵ取引基本表!AP38</f>
        <v>58736.430999999997</v>
      </c>
      <c r="D37" s="246">
        <f t="shared" si="0"/>
        <v>3.7700725129833114E-2</v>
      </c>
    </row>
    <row r="38" spans="1:4" ht="13.2">
      <c r="A38" s="184" t="s">
        <v>157</v>
      </c>
      <c r="B38" s="185" t="s">
        <v>228</v>
      </c>
      <c r="C38" s="253">
        <f>Ⅵ取引基本表!AP39</f>
        <v>33989.190999999999</v>
      </c>
      <c r="D38" s="246">
        <f t="shared" si="0"/>
        <v>2.1816394449918099E-2</v>
      </c>
    </row>
    <row r="39" spans="1:4" ht="13.2">
      <c r="A39" s="184" t="s">
        <v>158</v>
      </c>
      <c r="B39" s="185" t="s">
        <v>41</v>
      </c>
      <c r="C39" s="253">
        <f>Ⅵ取引基本表!AP40</f>
        <v>18785.085999999999</v>
      </c>
      <c r="D39" s="246">
        <f t="shared" si="0"/>
        <v>1.2057446320262056E-2</v>
      </c>
    </row>
    <row r="40" spans="1:4" ht="13.2">
      <c r="A40" s="184" t="s">
        <v>159</v>
      </c>
      <c r="B40" s="185" t="s">
        <v>36</v>
      </c>
      <c r="C40" s="253">
        <f>Ⅵ取引基本表!AP41</f>
        <v>170714.92199999999</v>
      </c>
      <c r="D40" s="246">
        <f t="shared" si="0"/>
        <v>0.10957554349672521</v>
      </c>
    </row>
    <row r="41" spans="1:4" ht="13.2">
      <c r="A41" s="184" t="s">
        <v>160</v>
      </c>
      <c r="B41" s="185" t="s">
        <v>1513</v>
      </c>
      <c r="C41" s="253">
        <f>Ⅵ取引基本表!AP42</f>
        <v>0</v>
      </c>
      <c r="D41" s="246">
        <f t="shared" si="0"/>
        <v>0</v>
      </c>
    </row>
    <row r="42" spans="1:4" ht="13.2">
      <c r="A42" s="184" t="s">
        <v>161</v>
      </c>
      <c r="B42" s="185" t="s">
        <v>1586</v>
      </c>
      <c r="C42" s="254">
        <f>Ⅵ取引基本表!AP43</f>
        <v>0</v>
      </c>
      <c r="D42" s="248">
        <f t="shared" si="0"/>
        <v>0</v>
      </c>
    </row>
    <row r="43" spans="1:4" ht="17.25" customHeight="1">
      <c r="A43" s="628" t="s">
        <v>244</v>
      </c>
      <c r="B43" s="629"/>
      <c r="C43" s="250">
        <f>SUM(C6:C42)</f>
        <v>1557965.5510000002</v>
      </c>
      <c r="D43" s="239">
        <f>SUM(D6:D42)</f>
        <v>1</v>
      </c>
    </row>
    <row r="44" spans="1:4">
      <c r="A44" s="106"/>
      <c r="B44" s="106"/>
      <c r="C44" s="108"/>
    </row>
    <row r="45" spans="1:4">
      <c r="C45" s="108"/>
    </row>
  </sheetData>
  <mergeCells count="3">
    <mergeCell ref="A43:B43"/>
    <mergeCell ref="A4:B5"/>
    <mergeCell ref="D4:D5"/>
  </mergeCells>
  <phoneticPr fontId="4"/>
  <pageMargins left="1.5748031496062993" right="0.19685039370078741" top="1.1811023622047245" bottom="0.59055118110236227" header="0.59055118110236227" footer="0.39370078740157483"/>
  <pageSetup paperSize="8" orientation="landscape" cellComments="asDisplayed" r:id="rId1"/>
  <headerFooter alignWithMargins="0">
    <oddFooter>&amp;C&amp;"ＭＳ Ｐゴシック,標準"&amp;11１７ページ&amp;R&amp;"ＭＳ Ｐゴシック,標準"&amp;11&amp;A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A1:Y157"/>
  <sheetViews>
    <sheetView view="pageBreakPreview" zoomScaleNormal="100" zoomScaleSheetLayoutView="100" workbookViewId="0">
      <selection sqref="A1:C1"/>
    </sheetView>
  </sheetViews>
  <sheetFormatPr defaultColWidth="9.109375" defaultRowHeight="13.2"/>
  <cols>
    <col min="1" max="1" width="9.109375" style="128"/>
    <col min="2" max="2" width="6.88671875" style="128" customWidth="1"/>
    <col min="3" max="3" width="21.44140625" style="128" customWidth="1"/>
    <col min="4" max="5" width="9.109375" style="128"/>
    <col min="6" max="6" width="7" style="128" customWidth="1"/>
    <col min="7" max="7" width="21.5546875" style="128" customWidth="1"/>
    <col min="8" max="8" width="10.109375" style="128" customWidth="1"/>
    <col min="9" max="9" width="5.44140625" style="128" customWidth="1"/>
    <col min="10" max="23" width="9.109375" style="128"/>
    <col min="24" max="24" width="22.33203125" style="128" bestFit="1" customWidth="1"/>
    <col min="25" max="16384" width="9.109375" style="128"/>
  </cols>
  <sheetData>
    <row r="1" spans="1:16" ht="24.75" customHeight="1">
      <c r="A1" s="542" t="s">
        <v>1545</v>
      </c>
      <c r="B1" s="542"/>
      <c r="C1" s="542"/>
      <c r="E1" s="128" t="s">
        <v>1531</v>
      </c>
    </row>
    <row r="2" spans="1:16" ht="21.75" customHeight="1">
      <c r="E2" s="128" t="s">
        <v>1532</v>
      </c>
      <c r="I2" s="128" t="s">
        <v>1533</v>
      </c>
    </row>
    <row r="3" spans="1:16" ht="31.5" customHeight="1"/>
    <row r="4" spans="1:16" ht="18" customHeight="1">
      <c r="B4" s="128" t="s">
        <v>1534</v>
      </c>
    </row>
    <row r="5" spans="1:16" ht="18" customHeight="1">
      <c r="B5" s="128" t="s">
        <v>343</v>
      </c>
      <c r="M5" s="541" t="s">
        <v>296</v>
      </c>
      <c r="N5" s="541"/>
      <c r="O5" s="128">
        <v>2</v>
      </c>
      <c r="P5" s="128" t="s">
        <v>297</v>
      </c>
    </row>
    <row r="6" spans="1:16" ht="18" customHeight="1">
      <c r="B6" s="128" t="s">
        <v>385</v>
      </c>
      <c r="M6" s="323" t="s">
        <v>298</v>
      </c>
      <c r="N6" s="128" t="s">
        <v>285</v>
      </c>
      <c r="O6" s="327">
        <v>10000</v>
      </c>
      <c r="P6" s="128" t="s">
        <v>299</v>
      </c>
    </row>
    <row r="7" spans="1:16" ht="18" customHeight="1">
      <c r="N7" s="128" t="s">
        <v>290</v>
      </c>
      <c r="O7" s="327">
        <v>1000</v>
      </c>
      <c r="P7" s="128" t="s">
        <v>299</v>
      </c>
    </row>
    <row r="8" spans="1:16" ht="18" customHeight="1">
      <c r="B8" s="128" t="s">
        <v>287</v>
      </c>
      <c r="H8" s="323"/>
      <c r="N8" s="128" t="s">
        <v>277</v>
      </c>
      <c r="O8" s="327">
        <v>800</v>
      </c>
      <c r="P8" s="128" t="s">
        <v>299</v>
      </c>
    </row>
    <row r="9" spans="1:16" ht="18" customHeight="1">
      <c r="H9" s="323"/>
      <c r="N9" s="128" t="s">
        <v>300</v>
      </c>
      <c r="O9" s="327">
        <v>700</v>
      </c>
      <c r="P9" s="128" t="s">
        <v>299</v>
      </c>
    </row>
    <row r="10" spans="1:16" ht="18" customHeight="1">
      <c r="B10" s="545" t="s">
        <v>289</v>
      </c>
      <c r="C10" s="545"/>
      <c r="D10" s="325">
        <f>SUM(D12:D17)</f>
        <v>10</v>
      </c>
      <c r="F10" s="545" t="s">
        <v>288</v>
      </c>
      <c r="G10" s="545"/>
      <c r="H10" s="324">
        <f>SUM(H13:H17)</f>
        <v>90</v>
      </c>
      <c r="N10" s="128" t="s">
        <v>301</v>
      </c>
      <c r="O10" s="327">
        <v>300</v>
      </c>
      <c r="P10" s="128" t="s">
        <v>299</v>
      </c>
    </row>
    <row r="11" spans="1:16" ht="7.5" customHeight="1"/>
    <row r="12" spans="1:16" ht="18" customHeight="1">
      <c r="B12" s="323" t="s">
        <v>275</v>
      </c>
      <c r="C12" s="128" t="s">
        <v>290</v>
      </c>
      <c r="D12" s="325">
        <v>0.6</v>
      </c>
      <c r="G12" s="323" t="s">
        <v>294</v>
      </c>
      <c r="H12" s="327">
        <v>30000</v>
      </c>
      <c r="I12" s="128" t="s">
        <v>295</v>
      </c>
    </row>
    <row r="13" spans="1:16" ht="18" customHeight="1">
      <c r="B13" s="323" t="s">
        <v>276</v>
      </c>
      <c r="C13" s="128" t="s">
        <v>291</v>
      </c>
      <c r="D13" s="325">
        <v>3</v>
      </c>
      <c r="F13" s="323" t="s">
        <v>308</v>
      </c>
      <c r="G13" s="128" t="s">
        <v>285</v>
      </c>
      <c r="H13" s="326">
        <f>(H12*O5/100*O6)/1000000</f>
        <v>6</v>
      </c>
      <c r="I13" s="322" t="s">
        <v>302</v>
      </c>
      <c r="J13" s="347" t="s">
        <v>303</v>
      </c>
    </row>
    <row r="14" spans="1:16" ht="18" customHeight="1">
      <c r="B14" s="323" t="s">
        <v>278</v>
      </c>
      <c r="C14" s="128" t="s">
        <v>279</v>
      </c>
      <c r="D14" s="325">
        <v>1.5</v>
      </c>
      <c r="F14" s="323" t="s">
        <v>309</v>
      </c>
      <c r="G14" s="128" t="s">
        <v>290</v>
      </c>
      <c r="H14" s="326">
        <f>(O7*H12)/1000000</f>
        <v>30</v>
      </c>
      <c r="I14" s="322" t="s">
        <v>302</v>
      </c>
      <c r="J14" s="347" t="s">
        <v>304</v>
      </c>
      <c r="L14" s="323"/>
    </row>
    <row r="15" spans="1:16" ht="18" customHeight="1">
      <c r="B15" s="323" t="s">
        <v>280</v>
      </c>
      <c r="C15" s="128" t="s">
        <v>281</v>
      </c>
      <c r="D15" s="325">
        <v>1</v>
      </c>
      <c r="F15" s="323" t="s">
        <v>284</v>
      </c>
      <c r="G15" s="128" t="s">
        <v>277</v>
      </c>
      <c r="H15" s="326">
        <f>(O8*$H$12)/1000000</f>
        <v>24</v>
      </c>
      <c r="I15" s="322" t="s">
        <v>302</v>
      </c>
      <c r="J15" s="347" t="s">
        <v>305</v>
      </c>
      <c r="L15" s="323"/>
    </row>
    <row r="16" spans="1:16" ht="18" customHeight="1">
      <c r="B16" s="323" t="s">
        <v>282</v>
      </c>
      <c r="C16" s="128" t="s">
        <v>286</v>
      </c>
      <c r="D16" s="325">
        <v>1.6</v>
      </c>
      <c r="F16" s="323" t="s">
        <v>293</v>
      </c>
      <c r="G16" s="128" t="s">
        <v>300</v>
      </c>
      <c r="H16" s="326">
        <f>(O9*$H$12)/1000000</f>
        <v>21</v>
      </c>
      <c r="I16" s="322" t="s">
        <v>302</v>
      </c>
      <c r="J16" s="347" t="s">
        <v>306</v>
      </c>
      <c r="L16" s="323"/>
    </row>
    <row r="17" spans="1:12" ht="18" customHeight="1">
      <c r="B17" s="323" t="s">
        <v>292</v>
      </c>
      <c r="C17" s="128" t="s">
        <v>283</v>
      </c>
      <c r="D17" s="325">
        <v>2.2999999999999998</v>
      </c>
      <c r="F17" s="323" t="s">
        <v>310</v>
      </c>
      <c r="G17" s="128" t="s">
        <v>301</v>
      </c>
      <c r="H17" s="326">
        <f>(O10*$H$12)/1000000</f>
        <v>9</v>
      </c>
      <c r="I17" s="322" t="s">
        <v>302</v>
      </c>
      <c r="J17" s="347" t="s">
        <v>307</v>
      </c>
      <c r="L17" s="323"/>
    </row>
    <row r="22" spans="1:12" ht="18" customHeight="1">
      <c r="A22" s="386" t="s">
        <v>351</v>
      </c>
      <c r="B22" s="128" t="s">
        <v>425</v>
      </c>
    </row>
    <row r="23" spans="1:12" ht="9" customHeight="1"/>
    <row r="24" spans="1:12" ht="18" customHeight="1">
      <c r="B24" s="128" t="s">
        <v>337</v>
      </c>
      <c r="E24" s="128" t="s">
        <v>335</v>
      </c>
      <c r="F24" s="128" t="s">
        <v>336</v>
      </c>
    </row>
    <row r="25" spans="1:12" ht="10.5" customHeight="1"/>
    <row r="26" spans="1:12" ht="18" customHeight="1">
      <c r="B26" s="323"/>
      <c r="E26" s="549" t="s">
        <v>334</v>
      </c>
      <c r="F26" s="549"/>
      <c r="G26" s="549"/>
    </row>
    <row r="27" spans="1:12" ht="18" customHeight="1">
      <c r="B27" s="323"/>
      <c r="E27" s="329" t="s">
        <v>332</v>
      </c>
      <c r="F27" s="547" t="s">
        <v>333</v>
      </c>
      <c r="G27" s="548"/>
    </row>
    <row r="28" spans="1:12" ht="18" customHeight="1">
      <c r="B28" s="323" t="s">
        <v>311</v>
      </c>
      <c r="C28" s="128" t="s">
        <v>290</v>
      </c>
      <c r="D28" s="328" t="s">
        <v>322</v>
      </c>
      <c r="E28" s="330">
        <v>67</v>
      </c>
      <c r="F28" s="331" t="s">
        <v>329</v>
      </c>
      <c r="G28" s="332"/>
    </row>
    <row r="29" spans="1:12" ht="18" customHeight="1">
      <c r="B29" s="323" t="s">
        <v>312</v>
      </c>
      <c r="C29" s="128" t="s">
        <v>291</v>
      </c>
      <c r="D29" s="328" t="s">
        <v>322</v>
      </c>
      <c r="E29" s="333">
        <v>57</v>
      </c>
      <c r="F29" s="334" t="s">
        <v>324</v>
      </c>
      <c r="G29" s="335"/>
    </row>
    <row r="30" spans="1:12" ht="18" customHeight="1">
      <c r="B30" s="323" t="s">
        <v>313</v>
      </c>
      <c r="C30" s="128" t="s">
        <v>279</v>
      </c>
      <c r="D30" s="328" t="s">
        <v>322</v>
      </c>
      <c r="E30" s="333">
        <v>66</v>
      </c>
      <c r="F30" s="334" t="s">
        <v>325</v>
      </c>
      <c r="G30" s="336"/>
    </row>
    <row r="31" spans="1:12" ht="18" customHeight="1">
      <c r="B31" s="323" t="s">
        <v>314</v>
      </c>
      <c r="C31" s="128" t="s">
        <v>281</v>
      </c>
      <c r="D31" s="328" t="s">
        <v>322</v>
      </c>
      <c r="E31" s="333">
        <v>66</v>
      </c>
      <c r="F31" s="334" t="s">
        <v>325</v>
      </c>
      <c r="G31" s="335"/>
    </row>
    <row r="32" spans="1:12" ht="18" customHeight="1">
      <c r="B32" s="323" t="s">
        <v>315</v>
      </c>
      <c r="C32" s="128" t="s">
        <v>286</v>
      </c>
      <c r="D32" s="328" t="s">
        <v>322</v>
      </c>
      <c r="E32" s="337" t="s">
        <v>326</v>
      </c>
      <c r="F32" s="338" t="s">
        <v>327</v>
      </c>
      <c r="G32" s="339"/>
      <c r="H32" s="340" t="s">
        <v>302</v>
      </c>
      <c r="I32" s="341" t="s">
        <v>328</v>
      </c>
    </row>
    <row r="33" spans="1:17" ht="18" customHeight="1">
      <c r="B33" s="323" t="s">
        <v>316</v>
      </c>
      <c r="C33" s="128" t="s">
        <v>283</v>
      </c>
      <c r="D33" s="328" t="s">
        <v>322</v>
      </c>
      <c r="E33" s="333">
        <v>66</v>
      </c>
      <c r="F33" s="334" t="s">
        <v>325</v>
      </c>
      <c r="G33" s="335"/>
    </row>
    <row r="34" spans="1:17" ht="18" customHeight="1">
      <c r="B34" s="323" t="s">
        <v>317</v>
      </c>
      <c r="C34" s="128" t="s">
        <v>285</v>
      </c>
      <c r="D34" s="328" t="s">
        <v>322</v>
      </c>
      <c r="E34" s="333">
        <v>67</v>
      </c>
      <c r="F34" s="334" t="s">
        <v>329</v>
      </c>
      <c r="G34" s="335"/>
    </row>
    <row r="35" spans="1:17" ht="18" customHeight="1">
      <c r="B35" s="323" t="s">
        <v>318</v>
      </c>
      <c r="C35" s="128" t="s">
        <v>290</v>
      </c>
      <c r="D35" s="328" t="s">
        <v>322</v>
      </c>
      <c r="E35" s="333">
        <v>67</v>
      </c>
      <c r="F35" s="334" t="s">
        <v>329</v>
      </c>
      <c r="G35" s="335"/>
    </row>
    <row r="36" spans="1:17" ht="18" customHeight="1">
      <c r="B36" s="323" t="s">
        <v>319</v>
      </c>
      <c r="C36" s="128" t="s">
        <v>277</v>
      </c>
      <c r="D36" s="328" t="s">
        <v>322</v>
      </c>
      <c r="E36" s="333">
        <v>57</v>
      </c>
      <c r="F36" s="334" t="s">
        <v>324</v>
      </c>
      <c r="G36" s="335"/>
    </row>
    <row r="37" spans="1:17" ht="18" customHeight="1">
      <c r="B37" s="323" t="s">
        <v>320</v>
      </c>
      <c r="C37" s="128" t="s">
        <v>300</v>
      </c>
      <c r="D37" s="328" t="s">
        <v>322</v>
      </c>
      <c r="E37" s="342" t="s">
        <v>330</v>
      </c>
      <c r="F37" s="334" t="s">
        <v>331</v>
      </c>
      <c r="G37" s="335"/>
    </row>
    <row r="38" spans="1:17" ht="18" customHeight="1">
      <c r="B38" s="323" t="s">
        <v>321</v>
      </c>
      <c r="C38" s="128" t="s">
        <v>301</v>
      </c>
      <c r="D38" s="328" t="s">
        <v>322</v>
      </c>
      <c r="E38" s="343">
        <v>11</v>
      </c>
      <c r="F38" s="344" t="s">
        <v>323</v>
      </c>
      <c r="G38" s="345"/>
    </row>
    <row r="39" spans="1:17" ht="18" customHeight="1">
      <c r="B39" s="323"/>
    </row>
    <row r="40" spans="1:17" ht="18" customHeight="1">
      <c r="A40" s="386" t="s">
        <v>350</v>
      </c>
      <c r="D40" s="128" t="s">
        <v>338</v>
      </c>
    </row>
    <row r="41" spans="1:17" ht="10.5" customHeight="1">
      <c r="B41" s="323"/>
      <c r="C41" s="346"/>
    </row>
    <row r="42" spans="1:17" ht="18" customHeight="1">
      <c r="B42" s="128" t="s">
        <v>398</v>
      </c>
      <c r="C42" s="346"/>
    </row>
    <row r="43" spans="1:17" ht="21" customHeight="1">
      <c r="B43" s="323"/>
      <c r="C43" s="346"/>
    </row>
    <row r="44" spans="1:17" ht="18" customHeight="1">
      <c r="B44" s="349" t="s">
        <v>339</v>
      </c>
      <c r="C44" s="74" t="s">
        <v>396</v>
      </c>
      <c r="I44" s="349" t="s">
        <v>341</v>
      </c>
      <c r="J44" s="74" t="s">
        <v>397</v>
      </c>
    </row>
    <row r="45" spans="1:17" ht="18" customHeight="1">
      <c r="B45" s="323"/>
      <c r="C45" s="128" t="s">
        <v>407</v>
      </c>
      <c r="I45" s="323"/>
      <c r="J45" s="128" t="s">
        <v>342</v>
      </c>
    </row>
    <row r="46" spans="1:17" ht="18" customHeight="1">
      <c r="B46" s="323"/>
      <c r="C46" s="128" t="s">
        <v>408</v>
      </c>
      <c r="I46" s="323"/>
      <c r="J46" s="128" t="s">
        <v>382</v>
      </c>
    </row>
    <row r="47" spans="1:17" ht="18" customHeight="1">
      <c r="B47" s="323"/>
      <c r="C47" s="128" t="s">
        <v>423</v>
      </c>
      <c r="I47" s="323"/>
      <c r="J47" s="128" t="s">
        <v>383</v>
      </c>
    </row>
    <row r="48" spans="1:17" ht="18" customHeight="1">
      <c r="B48" s="323"/>
      <c r="C48" s="128" t="s">
        <v>1638</v>
      </c>
      <c r="I48" s="323"/>
      <c r="J48" s="128" t="s">
        <v>1603</v>
      </c>
      <c r="M48" s="347"/>
      <c r="N48" s="347"/>
      <c r="O48" s="347"/>
      <c r="P48" s="347"/>
      <c r="Q48" s="347"/>
    </row>
    <row r="49" spans="2:17" ht="18" customHeight="1">
      <c r="B49" s="323"/>
      <c r="C49" s="128" t="s">
        <v>1639</v>
      </c>
      <c r="I49" s="323"/>
      <c r="J49" s="128" t="s">
        <v>1547</v>
      </c>
      <c r="K49" s="347"/>
      <c r="M49" s="347"/>
      <c r="N49" s="347"/>
      <c r="O49" s="347"/>
      <c r="P49" s="347"/>
      <c r="Q49" s="347"/>
    </row>
    <row r="50" spans="2:17" ht="18" customHeight="1">
      <c r="C50" s="128" t="s">
        <v>1640</v>
      </c>
    </row>
    <row r="51" spans="2:17" ht="9" customHeight="1">
      <c r="B51" s="323"/>
      <c r="C51" s="128" t="s">
        <v>340</v>
      </c>
      <c r="I51" s="323"/>
    </row>
    <row r="52" spans="2:17" ht="18" customHeight="1">
      <c r="B52" s="323"/>
      <c r="C52" s="128" t="s">
        <v>395</v>
      </c>
      <c r="K52" s="347" t="s">
        <v>406</v>
      </c>
    </row>
    <row r="53" spans="2:17" ht="18" customHeight="1">
      <c r="B53" s="323"/>
      <c r="C53" s="128" t="s">
        <v>414</v>
      </c>
      <c r="K53" s="347" t="s">
        <v>1643</v>
      </c>
    </row>
    <row r="54" spans="2:17" ht="18" customHeight="1">
      <c r="B54" s="323"/>
      <c r="C54" s="128" t="s">
        <v>409</v>
      </c>
      <c r="K54" s="347"/>
    </row>
    <row r="55" spans="2:17" ht="7.5" customHeight="1">
      <c r="B55" s="323"/>
    </row>
    <row r="56" spans="2:17" ht="18" customHeight="1">
      <c r="B56" s="323"/>
      <c r="C56" s="128" t="s">
        <v>1641</v>
      </c>
    </row>
    <row r="57" spans="2:17" ht="18" customHeight="1">
      <c r="B57" s="323"/>
      <c r="C57" s="128" t="s">
        <v>1642</v>
      </c>
    </row>
    <row r="58" spans="2:17" ht="18" customHeight="1">
      <c r="B58" s="323"/>
    </row>
    <row r="59" spans="2:17" ht="18" customHeight="1">
      <c r="B59" s="323"/>
    </row>
    <row r="60" spans="2:17" ht="18" customHeight="1">
      <c r="B60" s="128" t="s">
        <v>417</v>
      </c>
    </row>
    <row r="61" spans="2:17" ht="18" customHeight="1">
      <c r="B61" s="387" t="s">
        <v>418</v>
      </c>
      <c r="C61" s="128" t="s">
        <v>420</v>
      </c>
    </row>
    <row r="62" spans="2:17" ht="18" customHeight="1">
      <c r="B62" s="387" t="s">
        <v>419</v>
      </c>
      <c r="C62" s="128" t="s">
        <v>422</v>
      </c>
    </row>
    <row r="63" spans="2:17" ht="18" customHeight="1">
      <c r="B63" s="128" t="s">
        <v>421</v>
      </c>
    </row>
    <row r="64" spans="2:17" ht="18" customHeight="1">
      <c r="B64" s="350"/>
    </row>
    <row r="65" spans="2:4" ht="9" customHeight="1">
      <c r="B65" s="323"/>
    </row>
    <row r="66" spans="2:4" ht="18" customHeight="1">
      <c r="B66" s="128" t="s">
        <v>386</v>
      </c>
    </row>
    <row r="67" spans="2:4" ht="10.5" customHeight="1"/>
    <row r="68" spans="2:4" ht="18" customHeight="1">
      <c r="C68" s="351" t="s">
        <v>345</v>
      </c>
      <c r="D68" s="128" t="s">
        <v>338</v>
      </c>
    </row>
    <row r="69" spans="2:4" ht="18" customHeight="1"/>
    <row r="70" spans="2:4" ht="18" customHeight="1">
      <c r="C70" s="128" t="s">
        <v>379</v>
      </c>
    </row>
    <row r="71" spans="2:4" ht="18" customHeight="1">
      <c r="C71" s="128" t="s">
        <v>346</v>
      </c>
    </row>
    <row r="72" spans="2:4" ht="18" customHeight="1">
      <c r="C72" s="128" t="s">
        <v>344</v>
      </c>
    </row>
    <row r="73" spans="2:4" ht="18" customHeight="1"/>
    <row r="74" spans="2:4" ht="18" customHeight="1">
      <c r="C74" s="128" t="s">
        <v>1546</v>
      </c>
    </row>
    <row r="75" spans="2:4" ht="18" customHeight="1">
      <c r="C75" s="128" t="s">
        <v>1549</v>
      </c>
    </row>
    <row r="76" spans="2:4" ht="18" customHeight="1">
      <c r="C76" s="128" t="s">
        <v>1548</v>
      </c>
    </row>
    <row r="77" spans="2:4" ht="18" customHeight="1"/>
    <row r="78" spans="2:4" ht="18" customHeight="1"/>
    <row r="79" spans="2:4" ht="18" customHeight="1"/>
    <row r="80" spans="2:4" ht="18" customHeight="1">
      <c r="B80" s="128" t="s">
        <v>387</v>
      </c>
    </row>
    <row r="81" spans="1:4" ht="6" customHeight="1"/>
    <row r="82" spans="1:4" ht="18" customHeight="1">
      <c r="C82" s="351" t="s">
        <v>347</v>
      </c>
      <c r="D82" s="128" t="s">
        <v>338</v>
      </c>
    </row>
    <row r="83" spans="1:4" ht="18" customHeight="1"/>
    <row r="84" spans="1:4" ht="18" customHeight="1">
      <c r="C84" s="128" t="s">
        <v>1644</v>
      </c>
    </row>
    <row r="85" spans="1:4" ht="18" customHeight="1">
      <c r="C85" s="128" t="s">
        <v>1646</v>
      </c>
    </row>
    <row r="86" spans="1:4" ht="18" customHeight="1">
      <c r="C86" s="128" t="s">
        <v>1645</v>
      </c>
    </row>
    <row r="87" spans="1:4" ht="18" customHeight="1"/>
    <row r="88" spans="1:4" ht="18" customHeight="1">
      <c r="C88" s="128" t="s">
        <v>381</v>
      </c>
    </row>
    <row r="89" spans="1:4" ht="18" customHeight="1"/>
    <row r="90" spans="1:4" ht="18" customHeight="1"/>
    <row r="91" spans="1:4" ht="18" customHeight="1">
      <c r="C91" s="128" t="s">
        <v>380</v>
      </c>
    </row>
    <row r="92" spans="1:4" ht="18" customHeight="1">
      <c r="C92" s="357" t="s">
        <v>1604</v>
      </c>
      <c r="D92" s="128" t="s">
        <v>348</v>
      </c>
    </row>
    <row r="93" spans="1:4" ht="18" customHeight="1"/>
    <row r="94" spans="1:4" ht="18" customHeight="1"/>
    <row r="95" spans="1:4" ht="18" customHeight="1">
      <c r="A95" s="386" t="s">
        <v>349</v>
      </c>
      <c r="B95" s="128" t="s">
        <v>352</v>
      </c>
    </row>
    <row r="96" spans="1:4" ht="21.75" customHeight="1">
      <c r="A96" s="328"/>
      <c r="B96" s="128" t="s">
        <v>357</v>
      </c>
    </row>
    <row r="97" spans="1:4" ht="12" customHeight="1">
      <c r="A97" s="328"/>
    </row>
    <row r="98" spans="1:4" ht="18" customHeight="1">
      <c r="B98" s="128" t="s">
        <v>1647</v>
      </c>
    </row>
    <row r="99" spans="1:4" ht="18" customHeight="1">
      <c r="B99" s="128" t="s">
        <v>355</v>
      </c>
    </row>
    <row r="100" spans="1:4" ht="18" customHeight="1">
      <c r="B100" s="128" t="s">
        <v>358</v>
      </c>
    </row>
    <row r="101" spans="1:4" ht="18" customHeight="1"/>
    <row r="102" spans="1:4" ht="14.25" customHeight="1"/>
    <row r="103" spans="1:4" ht="18" customHeight="1">
      <c r="C103" s="358" t="s">
        <v>353</v>
      </c>
      <c r="D103" s="128" t="s">
        <v>354</v>
      </c>
    </row>
    <row r="104" spans="1:4" ht="18" customHeight="1">
      <c r="D104" s="362" t="s">
        <v>1528</v>
      </c>
    </row>
    <row r="105" spans="1:4" ht="18" customHeight="1">
      <c r="D105" s="362" t="s">
        <v>1605</v>
      </c>
    </row>
    <row r="106" spans="1:4" ht="18" customHeight="1">
      <c r="D106" s="362" t="s">
        <v>399</v>
      </c>
    </row>
    <row r="107" spans="1:4" ht="18" customHeight="1">
      <c r="D107" s="362" t="s">
        <v>400</v>
      </c>
    </row>
    <row r="108" spans="1:4" ht="18" customHeight="1">
      <c r="D108" s="362" t="s">
        <v>401</v>
      </c>
    </row>
    <row r="109" spans="1:4" ht="18" customHeight="1">
      <c r="D109" s="362" t="s">
        <v>404</v>
      </c>
    </row>
    <row r="110" spans="1:4" ht="18" customHeight="1">
      <c r="D110" s="362" t="s">
        <v>402</v>
      </c>
    </row>
    <row r="111" spans="1:4" ht="18" customHeight="1">
      <c r="D111" s="362" t="s">
        <v>1529</v>
      </c>
    </row>
    <row r="112" spans="1:4" ht="18" customHeight="1">
      <c r="D112" s="362" t="s">
        <v>403</v>
      </c>
    </row>
    <row r="113" spans="1:25" ht="12.75" customHeight="1"/>
    <row r="114" spans="1:25" ht="12.75" customHeight="1"/>
    <row r="115" spans="1:25" ht="10.5" customHeight="1">
      <c r="W115" s="545"/>
      <c r="X115" s="545"/>
      <c r="Y115" s="325"/>
    </row>
    <row r="116" spans="1:25" ht="18" customHeight="1">
      <c r="A116" s="386" t="s">
        <v>359</v>
      </c>
      <c r="B116" s="128" t="s">
        <v>360</v>
      </c>
      <c r="W116" s="323"/>
      <c r="Y116" s="325"/>
    </row>
    <row r="117" spans="1:25" ht="18" customHeight="1">
      <c r="W117" s="546"/>
      <c r="X117" s="546"/>
      <c r="Y117" s="546"/>
    </row>
    <row r="118" spans="1:25" ht="18" customHeight="1">
      <c r="C118" s="358" t="s">
        <v>361</v>
      </c>
      <c r="D118" s="128" t="s">
        <v>362</v>
      </c>
      <c r="W118" s="323"/>
      <c r="Y118" s="325"/>
    </row>
    <row r="119" spans="1:25" ht="18" customHeight="1">
      <c r="D119" s="362" t="s">
        <v>363</v>
      </c>
      <c r="W119" s="546"/>
      <c r="X119" s="546"/>
      <c r="Y119" s="546"/>
    </row>
    <row r="120" spans="1:25" ht="18" customHeight="1">
      <c r="D120" s="362" t="s">
        <v>1606</v>
      </c>
      <c r="W120" s="323"/>
      <c r="Y120" s="325"/>
    </row>
    <row r="121" spans="1:25" ht="18" customHeight="1">
      <c r="D121" s="362" t="s">
        <v>1648</v>
      </c>
      <c r="W121" s="323"/>
      <c r="Y121" s="325"/>
    </row>
    <row r="122" spans="1:25" ht="13.5" customHeight="1"/>
    <row r="123" spans="1:25" ht="9" customHeight="1"/>
    <row r="124" spans="1:25" ht="18" customHeight="1">
      <c r="B124" s="128" t="s">
        <v>1649</v>
      </c>
    </row>
    <row r="125" spans="1:25" ht="18" customHeight="1">
      <c r="B125" s="128" t="s">
        <v>384</v>
      </c>
    </row>
    <row r="126" spans="1:25" ht="15.75" customHeight="1"/>
    <row r="127" spans="1:25" ht="18" customHeight="1">
      <c r="B127" s="74" t="s">
        <v>365</v>
      </c>
      <c r="D127" s="128" t="s">
        <v>366</v>
      </c>
    </row>
    <row r="128" spans="1:25" ht="9.75" customHeight="1"/>
    <row r="129" spans="1:7" ht="18.75" customHeight="1">
      <c r="D129" s="543" t="s">
        <v>216</v>
      </c>
      <c r="E129" s="544"/>
      <c r="F129" s="544"/>
      <c r="G129" s="128" t="s">
        <v>367</v>
      </c>
    </row>
    <row r="130" spans="1:7" ht="18" customHeight="1">
      <c r="C130" s="128" t="s">
        <v>1587</v>
      </c>
    </row>
    <row r="131" spans="1:7" ht="9.75" customHeight="1"/>
    <row r="132" spans="1:7" ht="18" customHeight="1">
      <c r="C132" s="128" t="s">
        <v>373</v>
      </c>
    </row>
    <row r="133" spans="1:7" ht="18" customHeight="1">
      <c r="C133" s="128" t="s">
        <v>1588</v>
      </c>
    </row>
    <row r="134" spans="1:7" ht="18" customHeight="1">
      <c r="C134" s="128" t="s">
        <v>1589</v>
      </c>
    </row>
    <row r="135" spans="1:7" ht="18" customHeight="1">
      <c r="C135" s="128" t="s">
        <v>1653</v>
      </c>
    </row>
    <row r="136" spans="1:7" ht="11.25" customHeight="1"/>
    <row r="137" spans="1:7" ht="10.5" customHeight="1"/>
    <row r="138" spans="1:7" ht="18" customHeight="1">
      <c r="B138" s="128" t="s">
        <v>1650</v>
      </c>
    </row>
    <row r="139" spans="1:7" ht="18" customHeight="1">
      <c r="B139" s="128" t="s">
        <v>376</v>
      </c>
    </row>
    <row r="140" spans="1:7" ht="18" customHeight="1"/>
    <row r="141" spans="1:7" ht="18" customHeight="1">
      <c r="B141" s="128" t="s">
        <v>1651</v>
      </c>
    </row>
    <row r="142" spans="1:7" ht="18" customHeight="1">
      <c r="B142" s="128" t="s">
        <v>1652</v>
      </c>
    </row>
    <row r="143" spans="1:7" ht="19.95" customHeight="1"/>
    <row r="144" spans="1:7" ht="18" customHeight="1">
      <c r="A144" s="386" t="s">
        <v>375</v>
      </c>
      <c r="B144" s="128" t="s">
        <v>393</v>
      </c>
    </row>
    <row r="145" spans="2:12" ht="18" customHeight="1">
      <c r="C145" s="128" t="s">
        <v>405</v>
      </c>
    </row>
    <row r="146" spans="2:12" ht="18" customHeight="1">
      <c r="C146" s="128" t="s">
        <v>1540</v>
      </c>
    </row>
    <row r="147" spans="2:12" ht="18" customHeight="1">
      <c r="C147" s="128" t="s">
        <v>1541</v>
      </c>
    </row>
    <row r="148" spans="2:12" ht="18" customHeight="1"/>
    <row r="149" spans="2:12" ht="18" customHeight="1">
      <c r="B149" s="128" t="s">
        <v>412</v>
      </c>
    </row>
    <row r="150" spans="2:12" ht="18" customHeight="1">
      <c r="C150" s="328" t="s">
        <v>388</v>
      </c>
      <c r="D150" s="323" t="s">
        <v>410</v>
      </c>
      <c r="E150" s="384">
        <v>7452</v>
      </c>
      <c r="F150" s="128" t="s">
        <v>411</v>
      </c>
    </row>
    <row r="151" spans="2:12" ht="18" customHeight="1">
      <c r="C151" s="328" t="s">
        <v>389</v>
      </c>
      <c r="D151" s="323" t="s">
        <v>410</v>
      </c>
      <c r="E151" s="327">
        <v>2190</v>
      </c>
      <c r="F151" s="128" t="s">
        <v>411</v>
      </c>
      <c r="G151" s="382"/>
    </row>
    <row r="152" spans="2:12" ht="18" customHeight="1">
      <c r="B152" s="380" t="s">
        <v>392</v>
      </c>
      <c r="C152" s="379" t="s">
        <v>390</v>
      </c>
      <c r="D152" s="383" t="s">
        <v>410</v>
      </c>
      <c r="E152" s="385">
        <v>1254</v>
      </c>
      <c r="F152" s="378" t="s">
        <v>411</v>
      </c>
      <c r="G152" s="382"/>
    </row>
    <row r="153" spans="2:12" ht="18" customHeight="1">
      <c r="C153" s="389" t="s">
        <v>391</v>
      </c>
      <c r="D153" s="390" t="s">
        <v>410</v>
      </c>
      <c r="E153" s="391" t="s">
        <v>1607</v>
      </c>
      <c r="F153" s="388" t="s">
        <v>411</v>
      </c>
      <c r="G153" s="381" t="s">
        <v>413</v>
      </c>
      <c r="H153" s="388" t="s">
        <v>394</v>
      </c>
      <c r="I153" s="388"/>
      <c r="J153" s="540" t="s">
        <v>1608</v>
      </c>
      <c r="K153" s="540"/>
      <c r="L153" s="128" t="s">
        <v>424</v>
      </c>
    </row>
    <row r="154" spans="2:12" ht="18" customHeight="1">
      <c r="H154" s="127" t="s">
        <v>415</v>
      </c>
    </row>
    <row r="155" spans="2:12" ht="18" customHeight="1">
      <c r="H155" s="127" t="s">
        <v>416</v>
      </c>
    </row>
    <row r="156" spans="2:12" ht="18" customHeight="1"/>
    <row r="157" spans="2:12" ht="18" customHeight="1"/>
  </sheetData>
  <mergeCells count="11">
    <mergeCell ref="J153:K153"/>
    <mergeCell ref="M5:N5"/>
    <mergeCell ref="A1:C1"/>
    <mergeCell ref="D129:F129"/>
    <mergeCell ref="W115:X115"/>
    <mergeCell ref="W117:Y117"/>
    <mergeCell ref="W119:Y119"/>
    <mergeCell ref="F27:G27"/>
    <mergeCell ref="B10:C10"/>
    <mergeCell ref="F10:G10"/>
    <mergeCell ref="E26:G26"/>
  </mergeCells>
  <phoneticPr fontId="4"/>
  <pageMargins left="0.70866141732283472" right="0.31496062992125984" top="0.62992125984251968" bottom="0.47244094488188981" header="0.31496062992125984" footer="0.2"/>
  <pageSetup paperSize="9" scale="79" fitToHeight="0" orientation="landscape" r:id="rId1"/>
  <headerFooter>
    <oddFooter>&amp;P / &amp;N ページ</oddFooter>
  </headerFooter>
  <rowBreaks count="3" manualBreakCount="3">
    <brk id="38" max="18" man="1"/>
    <brk id="78" max="18" man="1"/>
    <brk id="114" max="18" man="1"/>
  </rowBreaks>
  <ignoredErrors>
    <ignoredError sqref="E3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pageSetUpPr fitToPage="1"/>
  </sheetPr>
  <dimension ref="A2:M19"/>
  <sheetViews>
    <sheetView zoomScale="115" zoomScaleNormal="115" zoomScaleSheetLayoutView="100" workbookViewId="0"/>
  </sheetViews>
  <sheetFormatPr defaultColWidth="9.109375" defaultRowHeight="12"/>
  <cols>
    <col min="1" max="1" width="3" style="3" customWidth="1"/>
    <col min="2" max="2" width="2.88671875" style="3" customWidth="1"/>
    <col min="3" max="3" width="4.33203125" style="3" customWidth="1"/>
    <col min="4" max="4" width="49.44140625" style="3" customWidth="1"/>
    <col min="5" max="5" width="4" style="3" customWidth="1"/>
    <col min="6" max="6" width="9.109375" style="3"/>
    <col min="7" max="7" width="2.88671875" style="3" customWidth="1"/>
    <col min="8" max="8" width="18.6640625" style="3" customWidth="1"/>
    <col min="9" max="9" width="2.88671875" style="3" customWidth="1"/>
    <col min="10" max="10" width="10.109375" style="3" customWidth="1"/>
    <col min="11" max="11" width="2.6640625" style="3" customWidth="1"/>
    <col min="12" max="12" width="26.44140625" style="3" customWidth="1"/>
    <col min="13" max="13" width="2.5546875" style="3" customWidth="1"/>
    <col min="14" max="14" width="1.6640625" style="3" customWidth="1"/>
    <col min="15" max="16384" width="9.109375" style="3"/>
  </cols>
  <sheetData>
    <row r="2" spans="1:13" ht="19.2">
      <c r="A2" s="51" t="s">
        <v>1542</v>
      </c>
      <c r="B2" s="51"/>
      <c r="C2" s="51"/>
    </row>
    <row r="3" spans="1:13" ht="32.25" customHeight="1" thickBot="1"/>
    <row r="4" spans="1:13" ht="24.75" customHeight="1" thickBot="1">
      <c r="C4" s="550" t="s">
        <v>1543</v>
      </c>
      <c r="D4" s="551"/>
      <c r="E4" s="552"/>
    </row>
    <row r="5" spans="1:13" ht="12.75" customHeight="1" thickBot="1">
      <c r="K5" s="72"/>
      <c r="L5" s="72"/>
      <c r="M5" s="72"/>
    </row>
    <row r="6" spans="1:13" ht="16.5" customHeight="1" thickBot="1">
      <c r="K6" s="61"/>
      <c r="M6" s="62"/>
    </row>
    <row r="7" spans="1:13" ht="20.25" customHeight="1" thickTop="1" thickBot="1">
      <c r="C7" s="553" t="s">
        <v>87</v>
      </c>
      <c r="D7" s="554"/>
      <c r="E7" s="555"/>
      <c r="G7" s="556" t="s">
        <v>222</v>
      </c>
      <c r="H7" s="557"/>
      <c r="I7" s="558"/>
      <c r="K7" s="61"/>
      <c r="L7" s="403" t="s">
        <v>113</v>
      </c>
      <c r="M7" s="62"/>
    </row>
    <row r="8" spans="1:13" ht="18" customHeight="1" thickBot="1">
      <c r="C8" s="57"/>
      <c r="E8" s="58"/>
      <c r="G8" s="59"/>
      <c r="I8" s="60"/>
      <c r="K8" s="61"/>
      <c r="M8" s="62"/>
    </row>
    <row r="9" spans="1:13" ht="21" customHeight="1" thickBot="1">
      <c r="C9" s="57"/>
      <c r="D9" s="63" t="s">
        <v>223</v>
      </c>
      <c r="E9" s="58"/>
      <c r="G9" s="59"/>
      <c r="H9" s="181" t="s">
        <v>116</v>
      </c>
      <c r="I9" s="60"/>
      <c r="K9" s="61"/>
      <c r="L9" s="403" t="s">
        <v>89</v>
      </c>
      <c r="M9" s="62"/>
    </row>
    <row r="10" spans="1:13" ht="21" customHeight="1" thickBot="1">
      <c r="C10" s="57"/>
      <c r="E10" s="58"/>
      <c r="G10" s="59"/>
      <c r="I10" s="60"/>
      <c r="K10" s="61"/>
      <c r="M10" s="62"/>
    </row>
    <row r="11" spans="1:13" ht="21" customHeight="1" thickBot="1">
      <c r="C11" s="57"/>
      <c r="D11" s="63" t="s">
        <v>224</v>
      </c>
      <c r="E11" s="58"/>
      <c r="G11" s="59"/>
      <c r="H11" s="181" t="s">
        <v>117</v>
      </c>
      <c r="I11" s="60"/>
      <c r="K11" s="61"/>
      <c r="L11" s="403" t="s">
        <v>90</v>
      </c>
      <c r="M11" s="62"/>
    </row>
    <row r="12" spans="1:13" ht="21" customHeight="1" thickBot="1">
      <c r="C12" s="65"/>
      <c r="D12" s="66"/>
      <c r="E12" s="67"/>
      <c r="G12" s="59"/>
      <c r="I12" s="60"/>
      <c r="K12" s="61"/>
      <c r="M12" s="62"/>
    </row>
    <row r="13" spans="1:13" ht="21" customHeight="1" thickBot="1">
      <c r="G13" s="59"/>
      <c r="H13" s="181" t="s">
        <v>118</v>
      </c>
      <c r="I13" s="64"/>
      <c r="K13" s="61"/>
      <c r="L13" s="403" t="s">
        <v>91</v>
      </c>
      <c r="M13" s="62"/>
    </row>
    <row r="14" spans="1:13" ht="21" customHeight="1" thickBot="1">
      <c r="C14" s="3" t="s">
        <v>96</v>
      </c>
      <c r="G14" s="59"/>
      <c r="I14" s="60"/>
      <c r="K14" s="61"/>
      <c r="M14" s="62"/>
    </row>
    <row r="15" spans="1:13" ht="21" customHeight="1" thickBot="1">
      <c r="G15" s="59"/>
      <c r="H15" s="404" t="s">
        <v>1557</v>
      </c>
      <c r="I15" s="60"/>
      <c r="K15" s="61"/>
      <c r="L15" s="403" t="s">
        <v>115</v>
      </c>
      <c r="M15" s="62"/>
    </row>
    <row r="16" spans="1:13" ht="21" customHeight="1" thickBot="1">
      <c r="G16" s="68"/>
      <c r="H16" s="69"/>
      <c r="I16" s="70"/>
      <c r="K16" s="61"/>
      <c r="M16" s="62"/>
    </row>
    <row r="17" spans="11:13" ht="21" customHeight="1" thickTop="1" thickBot="1">
      <c r="K17" s="61"/>
      <c r="L17" s="403" t="s">
        <v>1544</v>
      </c>
      <c r="M17" s="62"/>
    </row>
    <row r="18" spans="11:13" ht="15" customHeight="1" thickBot="1">
      <c r="K18" s="71"/>
      <c r="L18" s="72"/>
      <c r="M18" s="73"/>
    </row>
    <row r="19" spans="11:13" ht="21" customHeight="1"/>
  </sheetData>
  <mergeCells count="3">
    <mergeCell ref="C4:E4"/>
    <mergeCell ref="C7:E7"/>
    <mergeCell ref="G7:I7"/>
  </mergeCells>
  <phoneticPr fontId="4"/>
  <pageMargins left="1.1811023622047245" right="0.39370078740157483" top="1.1811023622047245" bottom="0.59055118110236227" header="0.59055118110236227" footer="0.39370078740157483"/>
  <pageSetup paperSize="9" orientation="landscape" cellComments="asDisplayed" r:id="rId1"/>
  <headerFooter alignWithMargins="0">
    <oddFooter>&amp;R&amp;"ＭＳ Ｐゴシック,標準"&amp;11&amp;A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A152"/>
  <sheetViews>
    <sheetView view="pageBreakPreview" zoomScaleNormal="100" zoomScaleSheetLayoutView="100" workbookViewId="0"/>
  </sheetViews>
  <sheetFormatPr defaultColWidth="9.109375" defaultRowHeight="12"/>
  <cols>
    <col min="1" max="1" width="5.44140625" style="50" customWidth="1"/>
    <col min="2" max="2" width="4.33203125" style="3" customWidth="1"/>
    <col min="3" max="3" width="19.33203125" style="3" customWidth="1"/>
    <col min="4" max="4" width="12" style="3" customWidth="1"/>
    <col min="5" max="5" width="5" style="3" customWidth="1"/>
    <col min="6" max="6" width="12.33203125" style="3" customWidth="1"/>
    <col min="7" max="7" width="4.6640625" style="3" customWidth="1"/>
    <col min="8" max="8" width="12.6640625" style="3" customWidth="1"/>
    <col min="9" max="9" width="13.88671875" style="3" customWidth="1"/>
    <col min="10" max="10" width="5.33203125" style="3" customWidth="1"/>
    <col min="11" max="11" width="18.33203125" style="3" customWidth="1"/>
    <col min="12" max="13" width="10.88671875" style="3" customWidth="1"/>
    <col min="14" max="14" width="12.44140625" style="3" customWidth="1"/>
    <col min="15" max="15" width="11.5546875" style="3" customWidth="1"/>
    <col min="16" max="16" width="12.109375" style="3" customWidth="1"/>
    <col min="17" max="17" width="13" style="3" customWidth="1"/>
    <col min="18" max="18" width="11.109375" style="3" customWidth="1"/>
    <col min="19" max="19" width="10.88671875" style="3" customWidth="1"/>
    <col min="20" max="20" width="10.6640625" style="3" customWidth="1"/>
    <col min="21" max="21" width="11.5546875" style="3" customWidth="1"/>
    <col min="22" max="22" width="10.88671875" style="3" customWidth="1"/>
    <col min="23" max="23" width="5.33203125" style="3" customWidth="1"/>
    <col min="24" max="24" width="5.6640625" style="3" customWidth="1"/>
    <col min="25" max="25" width="15.109375" style="3" customWidth="1"/>
    <col min="26" max="26" width="7.33203125" style="3" customWidth="1"/>
    <col min="27" max="27" width="16.5546875" style="3" customWidth="1"/>
    <col min="28" max="28" width="15.44140625" style="3" customWidth="1"/>
    <col min="29" max="16384" width="9.109375" style="3"/>
  </cols>
  <sheetData>
    <row r="1" spans="1:27" ht="9" customHeight="1" thickBot="1"/>
    <row r="2" spans="1:27" ht="21.75" customHeight="1" thickBot="1">
      <c r="A2" s="145" t="s">
        <v>87</v>
      </c>
      <c r="D2" s="553"/>
      <c r="E2" s="573"/>
      <c r="F2" s="3" t="s">
        <v>119</v>
      </c>
    </row>
    <row r="3" spans="1:27" ht="15" customHeight="1" thickBot="1">
      <c r="A3" s="145"/>
      <c r="R3" s="175"/>
    </row>
    <row r="4" spans="1:27" customFormat="1" ht="15.75" customHeight="1" thickBot="1">
      <c r="L4" s="3"/>
      <c r="M4" s="3"/>
      <c r="N4" s="146"/>
      <c r="O4" s="147"/>
      <c r="P4" s="147"/>
      <c r="Q4" s="147"/>
      <c r="R4" s="147"/>
      <c r="S4" s="147"/>
      <c r="T4" s="147" t="s">
        <v>74</v>
      </c>
      <c r="U4" s="147"/>
      <c r="V4" s="147"/>
      <c r="W4" s="147"/>
      <c r="X4" s="147"/>
      <c r="Y4" s="147"/>
      <c r="Z4" s="148"/>
      <c r="AA4" s="3"/>
    </row>
    <row r="5" spans="1:27" ht="26.25" customHeight="1" thickBot="1">
      <c r="A5" s="77"/>
      <c r="B5" s="566" t="s">
        <v>220</v>
      </c>
      <c r="C5" s="566"/>
      <c r="D5" s="566"/>
      <c r="E5" s="178" t="s">
        <v>1553</v>
      </c>
      <c r="F5"/>
      <c r="N5" s="565" t="s">
        <v>216</v>
      </c>
      <c r="O5" s="566"/>
      <c r="P5" s="566"/>
      <c r="R5" s="376">
        <f>U11</f>
        <v>0.60099999999999998</v>
      </c>
      <c r="T5" s="144" t="s">
        <v>219</v>
      </c>
      <c r="Z5" s="58"/>
    </row>
    <row r="6" spans="1:27" ht="19.5" customHeight="1">
      <c r="A6" s="77"/>
      <c r="B6" s="174"/>
      <c r="C6" s="174"/>
      <c r="D6" s="174"/>
      <c r="E6" s="174"/>
      <c r="F6" s="174"/>
      <c r="N6" s="57"/>
      <c r="O6" s="174"/>
      <c r="P6" s="174"/>
      <c r="R6" s="143"/>
      <c r="T6" s="144"/>
      <c r="Z6" s="58"/>
    </row>
    <row r="7" spans="1:27" ht="13.5" customHeight="1" thickBot="1">
      <c r="A7" s="77"/>
      <c r="B7" s="42"/>
      <c r="N7" s="57"/>
      <c r="O7" s="42"/>
      <c r="R7" s="136" t="s">
        <v>195</v>
      </c>
      <c r="W7" s="135" t="s">
        <v>194</v>
      </c>
      <c r="Z7" s="58"/>
    </row>
    <row r="8" spans="1:27" ht="13.5" customHeight="1" thickBot="1">
      <c r="A8" s="77"/>
      <c r="B8" s="42"/>
      <c r="K8" s="11" t="s">
        <v>364</v>
      </c>
      <c r="L8" s="348"/>
      <c r="N8" s="57"/>
      <c r="R8" s="132" t="s">
        <v>73</v>
      </c>
      <c r="S8" s="405" t="s">
        <v>371</v>
      </c>
      <c r="T8" s="405" t="s">
        <v>372</v>
      </c>
      <c r="U8" s="406" t="s">
        <v>146</v>
      </c>
      <c r="W8" s="567" t="s">
        <v>73</v>
      </c>
      <c r="X8" s="568"/>
      <c r="Y8" s="406" t="s">
        <v>146</v>
      </c>
      <c r="Z8" s="58"/>
    </row>
    <row r="9" spans="1:27" ht="13.5" customHeight="1">
      <c r="A9" s="77"/>
      <c r="L9" s="373" t="s">
        <v>368</v>
      </c>
      <c r="N9" s="57"/>
      <c r="R9" s="133" t="s">
        <v>1567</v>
      </c>
      <c r="S9" s="408" t="s">
        <v>1568</v>
      </c>
      <c r="T9" s="408" t="s">
        <v>1569</v>
      </c>
      <c r="U9" s="374">
        <v>0.67900000000000005</v>
      </c>
      <c r="W9" s="569" t="s">
        <v>1582</v>
      </c>
      <c r="X9" s="570"/>
      <c r="Y9" s="374">
        <v>0.60899999999999999</v>
      </c>
      <c r="Z9" s="58"/>
    </row>
    <row r="10" spans="1:27" ht="13.5" customHeight="1">
      <c r="A10" s="77"/>
      <c r="B10" s="131"/>
      <c r="L10" s="373" t="s">
        <v>369</v>
      </c>
      <c r="N10" s="57"/>
      <c r="R10" s="133" t="s">
        <v>1566</v>
      </c>
      <c r="S10" s="408" t="s">
        <v>1570</v>
      </c>
      <c r="T10" s="408" t="s">
        <v>1571</v>
      </c>
      <c r="U10" s="374">
        <v>0.66900000000000004</v>
      </c>
      <c r="W10" s="569" t="s">
        <v>1563</v>
      </c>
      <c r="X10" s="570"/>
      <c r="Y10" s="374">
        <v>0.625</v>
      </c>
      <c r="Z10" s="58"/>
    </row>
    <row r="11" spans="1:27" ht="13.5" customHeight="1">
      <c r="A11" s="77"/>
      <c r="B11" s="131"/>
      <c r="L11" s="11" t="s">
        <v>370</v>
      </c>
      <c r="N11" s="57"/>
      <c r="R11" s="133" t="s">
        <v>1562</v>
      </c>
      <c r="S11" s="408" t="s">
        <v>1572</v>
      </c>
      <c r="T11" s="408" t="s">
        <v>1573</v>
      </c>
      <c r="U11" s="400">
        <v>0.60099999999999998</v>
      </c>
      <c r="W11" s="569" t="s">
        <v>1564</v>
      </c>
      <c r="X11" s="570"/>
      <c r="Y11" s="374">
        <v>0.625</v>
      </c>
      <c r="Z11" s="58"/>
    </row>
    <row r="12" spans="1:27" ht="13.5" customHeight="1">
      <c r="A12" s="77"/>
      <c r="B12" s="131"/>
      <c r="N12" s="57"/>
      <c r="R12" s="133" t="s">
        <v>1563</v>
      </c>
      <c r="S12" s="408" t="s">
        <v>1574</v>
      </c>
      <c r="T12" s="408" t="s">
        <v>1575</v>
      </c>
      <c r="U12" s="374">
        <v>0.68799999999999994</v>
      </c>
      <c r="W12" s="569" t="s">
        <v>1565</v>
      </c>
      <c r="X12" s="570"/>
      <c r="Y12" s="374">
        <v>0.628</v>
      </c>
      <c r="Z12" s="58"/>
    </row>
    <row r="13" spans="1:27" ht="13.5" customHeight="1" thickBot="1">
      <c r="A13" s="77"/>
      <c r="B13" s="131"/>
      <c r="N13" s="57"/>
      <c r="R13" s="133" t="s">
        <v>1564</v>
      </c>
      <c r="S13" s="408" t="s">
        <v>1576</v>
      </c>
      <c r="T13" s="408" t="s">
        <v>1577</v>
      </c>
      <c r="U13" s="374">
        <v>0.66700000000000004</v>
      </c>
      <c r="W13" s="571" t="s">
        <v>1560</v>
      </c>
      <c r="X13" s="572"/>
      <c r="Y13" s="375">
        <v>0.61799999999999999</v>
      </c>
      <c r="Z13" s="58"/>
    </row>
    <row r="14" spans="1:27" ht="13.5" customHeight="1">
      <c r="A14" s="77"/>
      <c r="B14" s="131"/>
      <c r="N14" s="57"/>
      <c r="R14" s="133" t="s">
        <v>1565</v>
      </c>
      <c r="S14" s="408" t="s">
        <v>1578</v>
      </c>
      <c r="T14" s="408" t="s">
        <v>1579</v>
      </c>
      <c r="U14" s="374">
        <v>0.84299999999999997</v>
      </c>
      <c r="Y14" s="5"/>
      <c r="Z14" s="58"/>
    </row>
    <row r="15" spans="1:27" ht="13.5" customHeight="1" thickBot="1">
      <c r="A15" s="77"/>
      <c r="B15" s="131"/>
      <c r="N15" s="57"/>
      <c r="R15" s="134" t="s">
        <v>1561</v>
      </c>
      <c r="S15" s="409" t="s">
        <v>1580</v>
      </c>
      <c r="T15" s="409" t="s">
        <v>1581</v>
      </c>
      <c r="U15" s="375">
        <v>0.70200000000000007</v>
      </c>
      <c r="Z15" s="58"/>
    </row>
    <row r="16" spans="1:27" ht="13.5" customHeight="1">
      <c r="A16" s="77"/>
      <c r="B16" s="131"/>
      <c r="N16" s="57"/>
      <c r="Z16" s="58"/>
    </row>
    <row r="17" spans="1:26" ht="13.5" customHeight="1" thickBot="1">
      <c r="A17" s="77"/>
      <c r="C17" s="128"/>
      <c r="N17" s="65"/>
      <c r="O17" s="66"/>
      <c r="P17" s="66"/>
      <c r="Q17" s="66"/>
      <c r="R17" s="66"/>
      <c r="S17" s="66"/>
      <c r="T17" s="66"/>
      <c r="U17" s="66"/>
      <c r="V17" s="66"/>
      <c r="W17" s="66"/>
      <c r="X17" s="66"/>
      <c r="Y17" s="66"/>
      <c r="Z17" s="67"/>
    </row>
    <row r="18" spans="1:26" ht="13.5" customHeight="1">
      <c r="A18" s="77"/>
      <c r="C18" s="128"/>
    </row>
    <row r="19" spans="1:26" ht="13.5" customHeight="1">
      <c r="A19" s="77"/>
      <c r="C19" s="128"/>
    </row>
    <row r="20" spans="1:26" ht="13.5" customHeight="1">
      <c r="A20" s="77"/>
    </row>
    <row r="21" spans="1:26" ht="13.5" customHeight="1">
      <c r="N21" s="559" t="s">
        <v>196</v>
      </c>
      <c r="O21" s="560"/>
      <c r="P21" s="560"/>
      <c r="Q21" s="560"/>
      <c r="R21" s="560"/>
      <c r="S21" s="561"/>
    </row>
    <row r="22" spans="1:26" ht="13.5" customHeight="1">
      <c r="B22" s="574" t="s">
        <v>202</v>
      </c>
      <c r="C22" s="574"/>
      <c r="J22" s="574" t="s">
        <v>203</v>
      </c>
      <c r="K22" s="574"/>
      <c r="N22" s="562" t="s">
        <v>1602</v>
      </c>
      <c r="O22" s="563"/>
      <c r="P22" s="563"/>
      <c r="Q22" s="563"/>
      <c r="R22" s="563"/>
      <c r="S22" s="564"/>
    </row>
    <row r="23" spans="1:26" ht="18" customHeight="1">
      <c r="B23" s="575"/>
      <c r="C23" s="575"/>
      <c r="F23" s="259" t="s">
        <v>250</v>
      </c>
      <c r="H23" s="52"/>
      <c r="J23" s="575"/>
      <c r="K23" s="575"/>
      <c r="L23" s="153" t="s">
        <v>100</v>
      </c>
      <c r="M23" s="154" t="s">
        <v>99</v>
      </c>
      <c r="N23" s="171" t="s">
        <v>75</v>
      </c>
      <c r="O23" s="171" t="s">
        <v>76</v>
      </c>
      <c r="P23" s="171" t="s">
        <v>77</v>
      </c>
      <c r="Q23" s="172" t="s">
        <v>101</v>
      </c>
      <c r="R23" s="173" t="s">
        <v>102</v>
      </c>
      <c r="S23" s="173" t="s">
        <v>125</v>
      </c>
      <c r="U23" s="155" t="s">
        <v>103</v>
      </c>
      <c r="V23" s="177" t="s">
        <v>218</v>
      </c>
    </row>
    <row r="24" spans="1:26" ht="34.200000000000003" thickBot="1">
      <c r="B24" s="164"/>
      <c r="C24" s="165"/>
      <c r="D24" s="168" t="s">
        <v>199</v>
      </c>
      <c r="E24" s="53"/>
      <c r="F24" s="169" t="s">
        <v>253</v>
      </c>
      <c r="G24" s="53"/>
      <c r="H24" s="168" t="s">
        <v>120</v>
      </c>
      <c r="J24" s="160"/>
      <c r="K24" s="161" t="s">
        <v>104</v>
      </c>
      <c r="L24" s="156" t="s">
        <v>198</v>
      </c>
      <c r="M24" s="157" t="s">
        <v>197</v>
      </c>
      <c r="N24" s="158" t="s">
        <v>1558</v>
      </c>
      <c r="O24" s="159" t="s">
        <v>141</v>
      </c>
      <c r="P24" s="159" t="s">
        <v>142</v>
      </c>
      <c r="Q24" s="158" t="s">
        <v>143</v>
      </c>
      <c r="R24" s="156" t="s">
        <v>78</v>
      </c>
      <c r="S24" s="158" t="s">
        <v>126</v>
      </c>
      <c r="U24" s="159" t="s">
        <v>212</v>
      </c>
      <c r="V24" s="159" t="s">
        <v>213</v>
      </c>
    </row>
    <row r="25" spans="1:26">
      <c r="B25" s="166" t="s">
        <v>0</v>
      </c>
      <c r="C25" s="167" t="s">
        <v>225</v>
      </c>
      <c r="D25" s="121"/>
      <c r="E25" s="11" t="s">
        <v>97</v>
      </c>
      <c r="F25" s="418">
        <f>Ⅸ自給率!E6</f>
        <v>0.41619808368628408</v>
      </c>
      <c r="G25" s="11" t="s">
        <v>98</v>
      </c>
      <c r="H25" s="352">
        <f t="shared" ref="H25:H61" si="0">D25*F25</f>
        <v>0</v>
      </c>
      <c r="J25" s="162" t="s">
        <v>0</v>
      </c>
      <c r="K25" s="163" t="s">
        <v>225</v>
      </c>
      <c r="L25" s="261">
        <f t="shared" ref="L25:L48" si="1">M25-SUM(U25:V25)</f>
        <v>0</v>
      </c>
      <c r="M25" s="138"/>
      <c r="N25" s="179">
        <v>12365800</v>
      </c>
      <c r="O25" s="179">
        <v>4917300</v>
      </c>
      <c r="P25" s="179">
        <v>1054300</v>
      </c>
      <c r="Q25" s="419">
        <f>N25+O25+P25</f>
        <v>18337400</v>
      </c>
      <c r="R25" s="420">
        <f>IF(O25&gt;0,O25/Q25,0)</f>
        <v>0.268156881564453</v>
      </c>
      <c r="S25" s="421">
        <f>IF(P25&gt;0,P25/Q25,0)</f>
        <v>5.7494519397515459E-2</v>
      </c>
      <c r="T25" s="120"/>
      <c r="U25" s="55">
        <f t="shared" ref="U25:U61" si="2">M25*R25</f>
        <v>0</v>
      </c>
      <c r="V25" s="37">
        <f t="shared" ref="V25:V61" si="3">M25*S25</f>
        <v>0</v>
      </c>
    </row>
    <row r="26" spans="1:26">
      <c r="B26" s="166" t="s">
        <v>1</v>
      </c>
      <c r="C26" s="167" t="s">
        <v>20</v>
      </c>
      <c r="D26" s="122"/>
      <c r="E26" s="54"/>
      <c r="F26" s="418">
        <f>Ⅸ自給率!E7</f>
        <v>0.17037133989672582</v>
      </c>
      <c r="G26" s="54"/>
      <c r="H26" s="353">
        <f t="shared" si="0"/>
        <v>0</v>
      </c>
      <c r="J26" s="162" t="s">
        <v>1</v>
      </c>
      <c r="K26" s="163" t="s">
        <v>20</v>
      </c>
      <c r="L26" s="261">
        <f t="shared" si="1"/>
        <v>0</v>
      </c>
      <c r="M26" s="139"/>
      <c r="N26" s="179">
        <v>506500</v>
      </c>
      <c r="O26" s="179">
        <v>202000</v>
      </c>
      <c r="P26" s="179">
        <v>1190400</v>
      </c>
      <c r="Q26" s="419">
        <f t="shared" ref="Q26:Q61" si="4">N26+O26+P26</f>
        <v>1898900</v>
      </c>
      <c r="R26" s="420">
        <f t="shared" ref="R26:R61" si="5">IF(O26&gt;0,O26/Q26,0)</f>
        <v>0.10637737637579651</v>
      </c>
      <c r="S26" s="420">
        <f t="shared" ref="S26:S61" si="6">IF(P26&gt;0,P26/Q26,0)</f>
        <v>0.6268892516720207</v>
      </c>
      <c r="T26" s="120"/>
      <c r="U26" s="55">
        <f t="shared" si="2"/>
        <v>0</v>
      </c>
      <c r="V26" s="56">
        <f t="shared" si="3"/>
        <v>0</v>
      </c>
    </row>
    <row r="27" spans="1:26">
      <c r="B27" s="166" t="s">
        <v>2</v>
      </c>
      <c r="C27" s="167" t="s">
        <v>127</v>
      </c>
      <c r="D27" s="122"/>
      <c r="E27" s="54"/>
      <c r="F27" s="418">
        <f>Ⅸ自給率!E8</f>
        <v>0.27019712466569845</v>
      </c>
      <c r="G27" s="54"/>
      <c r="H27" s="353">
        <f t="shared" si="0"/>
        <v>0</v>
      </c>
      <c r="J27" s="162" t="s">
        <v>2</v>
      </c>
      <c r="K27" s="163" t="s">
        <v>127</v>
      </c>
      <c r="L27" s="261">
        <f t="shared" si="1"/>
        <v>0</v>
      </c>
      <c r="M27" s="139"/>
      <c r="N27" s="179">
        <v>38063900</v>
      </c>
      <c r="O27" s="179">
        <v>22563200</v>
      </c>
      <c r="P27" s="179">
        <v>2474000</v>
      </c>
      <c r="Q27" s="419">
        <f t="shared" si="4"/>
        <v>63101100</v>
      </c>
      <c r="R27" s="420">
        <f t="shared" si="5"/>
        <v>0.35757221347963825</v>
      </c>
      <c r="S27" s="420">
        <f t="shared" si="6"/>
        <v>3.9206923492617403E-2</v>
      </c>
      <c r="T27" s="120"/>
      <c r="U27" s="55">
        <f t="shared" si="2"/>
        <v>0</v>
      </c>
      <c r="V27" s="56">
        <f t="shared" si="3"/>
        <v>0</v>
      </c>
    </row>
    <row r="28" spans="1:26">
      <c r="B28" s="166" t="s">
        <v>3</v>
      </c>
      <c r="C28" s="167" t="s">
        <v>21</v>
      </c>
      <c r="D28" s="122"/>
      <c r="E28" s="54"/>
      <c r="F28" s="418">
        <f>Ⅸ自給率!E9</f>
        <v>1.382386282514636E-4</v>
      </c>
      <c r="G28" s="54"/>
      <c r="H28" s="353">
        <f t="shared" si="0"/>
        <v>0</v>
      </c>
      <c r="J28" s="162" t="s">
        <v>3</v>
      </c>
      <c r="K28" s="163" t="s">
        <v>21</v>
      </c>
      <c r="L28" s="261">
        <f t="shared" si="1"/>
        <v>0</v>
      </c>
      <c r="M28" s="139"/>
      <c r="N28" s="179">
        <v>2910900</v>
      </c>
      <c r="O28" s="179">
        <v>6075100</v>
      </c>
      <c r="P28" s="179">
        <v>446700</v>
      </c>
      <c r="Q28" s="419">
        <f t="shared" si="4"/>
        <v>9432700</v>
      </c>
      <c r="R28" s="420">
        <f t="shared" si="5"/>
        <v>0.64404677345828876</v>
      </c>
      <c r="S28" s="420">
        <f t="shared" si="6"/>
        <v>4.735653630455755E-2</v>
      </c>
      <c r="T28" s="120"/>
      <c r="U28" s="55">
        <f t="shared" si="2"/>
        <v>0</v>
      </c>
      <c r="V28" s="56">
        <f t="shared" si="3"/>
        <v>0</v>
      </c>
    </row>
    <row r="29" spans="1:26">
      <c r="B29" s="166" t="s">
        <v>4</v>
      </c>
      <c r="C29" s="167" t="s">
        <v>66</v>
      </c>
      <c r="D29" s="122"/>
      <c r="E29" s="54"/>
      <c r="F29" s="418">
        <f>Ⅸ自給率!E10</f>
        <v>7.536141537029073E-2</v>
      </c>
      <c r="G29" s="54"/>
      <c r="H29" s="353">
        <f t="shared" si="0"/>
        <v>0</v>
      </c>
      <c r="J29" s="162" t="s">
        <v>4</v>
      </c>
      <c r="K29" s="163" t="s">
        <v>66</v>
      </c>
      <c r="L29" s="261">
        <f t="shared" si="1"/>
        <v>0</v>
      </c>
      <c r="M29" s="139"/>
      <c r="N29" s="179">
        <v>11440200</v>
      </c>
      <c r="O29" s="179">
        <v>4408100</v>
      </c>
      <c r="P29" s="179">
        <v>1330200</v>
      </c>
      <c r="Q29" s="419">
        <f t="shared" si="4"/>
        <v>17178500</v>
      </c>
      <c r="R29" s="420">
        <f t="shared" si="5"/>
        <v>0.25660564077189513</v>
      </c>
      <c r="S29" s="420">
        <f t="shared" si="6"/>
        <v>7.7434001804581307E-2</v>
      </c>
      <c r="T29" s="120"/>
      <c r="U29" s="55">
        <f t="shared" si="2"/>
        <v>0</v>
      </c>
      <c r="V29" s="56">
        <f t="shared" si="3"/>
        <v>0</v>
      </c>
    </row>
    <row r="30" spans="1:26">
      <c r="B30" s="166" t="s">
        <v>5</v>
      </c>
      <c r="C30" s="167" t="s">
        <v>22</v>
      </c>
      <c r="D30" s="122"/>
      <c r="E30" s="54"/>
      <c r="F30" s="418">
        <f>Ⅸ自給率!E11</f>
        <v>4.2288979726443743E-2</v>
      </c>
      <c r="G30" s="54"/>
      <c r="H30" s="353">
        <f t="shared" si="0"/>
        <v>0</v>
      </c>
      <c r="J30" s="162" t="s">
        <v>5</v>
      </c>
      <c r="K30" s="163" t="s">
        <v>22</v>
      </c>
      <c r="L30" s="261">
        <f t="shared" si="1"/>
        <v>0</v>
      </c>
      <c r="M30" s="139"/>
      <c r="N30" s="179">
        <v>28324000</v>
      </c>
      <c r="O30" s="179">
        <v>10071500</v>
      </c>
      <c r="P30" s="179">
        <v>1430600</v>
      </c>
      <c r="Q30" s="419">
        <f t="shared" si="4"/>
        <v>39826100</v>
      </c>
      <c r="R30" s="420">
        <f t="shared" si="5"/>
        <v>0.25288692591039547</v>
      </c>
      <c r="S30" s="420">
        <f t="shared" si="6"/>
        <v>3.5921167274726877E-2</v>
      </c>
      <c r="T30" s="120"/>
      <c r="U30" s="55">
        <f t="shared" si="2"/>
        <v>0</v>
      </c>
      <c r="V30" s="56">
        <f t="shared" si="3"/>
        <v>0</v>
      </c>
    </row>
    <row r="31" spans="1:26">
      <c r="B31" s="166" t="s">
        <v>6</v>
      </c>
      <c r="C31" s="167" t="s">
        <v>23</v>
      </c>
      <c r="D31" s="122"/>
      <c r="E31" s="54"/>
      <c r="F31" s="418">
        <f>Ⅸ自給率!E12</f>
        <v>4.0804182148989843E-2</v>
      </c>
      <c r="G31" s="54"/>
      <c r="H31" s="353">
        <f t="shared" si="0"/>
        <v>0</v>
      </c>
      <c r="J31" s="162" t="s">
        <v>6</v>
      </c>
      <c r="K31" s="163" t="s">
        <v>23</v>
      </c>
      <c r="L31" s="261">
        <f t="shared" si="1"/>
        <v>0</v>
      </c>
      <c r="M31" s="139"/>
      <c r="N31" s="179">
        <v>13251800</v>
      </c>
      <c r="O31" s="179">
        <v>3579800</v>
      </c>
      <c r="P31" s="179">
        <v>456000</v>
      </c>
      <c r="Q31" s="419">
        <f t="shared" si="4"/>
        <v>17287600</v>
      </c>
      <c r="R31" s="420">
        <f t="shared" si="5"/>
        <v>0.20707327795645433</v>
      </c>
      <c r="S31" s="420">
        <f t="shared" si="6"/>
        <v>2.637728776695435E-2</v>
      </c>
      <c r="T31" s="120"/>
      <c r="U31" s="55">
        <f t="shared" si="2"/>
        <v>0</v>
      </c>
      <c r="V31" s="56">
        <f t="shared" si="3"/>
        <v>0</v>
      </c>
    </row>
    <row r="32" spans="1:26">
      <c r="B32" s="166" t="s">
        <v>7</v>
      </c>
      <c r="C32" s="167" t="s">
        <v>226</v>
      </c>
      <c r="D32" s="122"/>
      <c r="E32" s="54"/>
      <c r="F32" s="418">
        <f>Ⅸ自給率!E13</f>
        <v>6.361628179631329E-2</v>
      </c>
      <c r="G32" s="54"/>
      <c r="H32" s="353">
        <f t="shared" si="0"/>
        <v>0</v>
      </c>
      <c r="J32" s="162" t="s">
        <v>7</v>
      </c>
      <c r="K32" s="163" t="s">
        <v>226</v>
      </c>
      <c r="L32" s="261">
        <f t="shared" si="1"/>
        <v>0</v>
      </c>
      <c r="M32" s="139"/>
      <c r="N32" s="179">
        <v>13685900</v>
      </c>
      <c r="O32" s="179">
        <v>3690300</v>
      </c>
      <c r="P32" s="179">
        <v>643300</v>
      </c>
      <c r="Q32" s="419">
        <f t="shared" si="4"/>
        <v>18019500</v>
      </c>
      <c r="R32" s="420">
        <f t="shared" si="5"/>
        <v>0.20479480562723715</v>
      </c>
      <c r="S32" s="420">
        <f t="shared" si="6"/>
        <v>3.5700213657426677E-2</v>
      </c>
      <c r="T32" s="120"/>
      <c r="U32" s="55">
        <f t="shared" si="2"/>
        <v>0</v>
      </c>
      <c r="V32" s="56">
        <f t="shared" si="3"/>
        <v>0</v>
      </c>
    </row>
    <row r="33" spans="2:22">
      <c r="B33" s="166" t="s">
        <v>8</v>
      </c>
      <c r="C33" s="167" t="s">
        <v>24</v>
      </c>
      <c r="D33" s="122"/>
      <c r="E33" s="54"/>
      <c r="F33" s="418">
        <f>Ⅸ自給率!E14</f>
        <v>0.15773947566277413</v>
      </c>
      <c r="G33" s="54"/>
      <c r="H33" s="353">
        <f t="shared" si="0"/>
        <v>0</v>
      </c>
      <c r="J33" s="162" t="s">
        <v>8</v>
      </c>
      <c r="K33" s="163" t="s">
        <v>24</v>
      </c>
      <c r="L33" s="261">
        <f t="shared" si="1"/>
        <v>0</v>
      </c>
      <c r="M33" s="139"/>
      <c r="N33" s="179">
        <v>6576900</v>
      </c>
      <c r="O33" s="179">
        <v>1700700</v>
      </c>
      <c r="P33" s="179">
        <v>630200</v>
      </c>
      <c r="Q33" s="419">
        <f t="shared" si="4"/>
        <v>8907800</v>
      </c>
      <c r="R33" s="420">
        <f t="shared" si="5"/>
        <v>0.19092256224881565</v>
      </c>
      <c r="S33" s="420">
        <f t="shared" si="6"/>
        <v>7.0746985787736597E-2</v>
      </c>
      <c r="T33" s="120"/>
      <c r="U33" s="55">
        <f t="shared" si="2"/>
        <v>0</v>
      </c>
      <c r="V33" s="56">
        <f t="shared" si="3"/>
        <v>0</v>
      </c>
    </row>
    <row r="34" spans="2:22">
      <c r="B34" s="166" t="s">
        <v>9</v>
      </c>
      <c r="C34" s="167" t="s">
        <v>25</v>
      </c>
      <c r="D34" s="122"/>
      <c r="E34" s="54"/>
      <c r="F34" s="418">
        <f>Ⅸ自給率!E15</f>
        <v>6.0568846811263066E-3</v>
      </c>
      <c r="G34" s="54"/>
      <c r="H34" s="353">
        <f t="shared" si="0"/>
        <v>0</v>
      </c>
      <c r="J34" s="162" t="s">
        <v>9</v>
      </c>
      <c r="K34" s="163" t="s">
        <v>25</v>
      </c>
      <c r="L34" s="261">
        <f t="shared" si="1"/>
        <v>0</v>
      </c>
      <c r="M34" s="139"/>
      <c r="N34" s="179">
        <v>21043800</v>
      </c>
      <c r="O34" s="179">
        <v>1047800</v>
      </c>
      <c r="P34" s="179">
        <v>765900</v>
      </c>
      <c r="Q34" s="419">
        <f t="shared" si="4"/>
        <v>22857500</v>
      </c>
      <c r="R34" s="420">
        <f t="shared" si="5"/>
        <v>4.5840533741660285E-2</v>
      </c>
      <c r="S34" s="420">
        <f t="shared" si="6"/>
        <v>3.3507601443727442E-2</v>
      </c>
      <c r="T34" s="120"/>
      <c r="U34" s="55">
        <f t="shared" si="2"/>
        <v>0</v>
      </c>
      <c r="V34" s="56">
        <f t="shared" si="3"/>
        <v>0</v>
      </c>
    </row>
    <row r="35" spans="2:22">
      <c r="B35" s="166" t="s">
        <v>10</v>
      </c>
      <c r="C35" s="167" t="s">
        <v>26</v>
      </c>
      <c r="D35" s="122"/>
      <c r="E35" s="54"/>
      <c r="F35" s="418">
        <f>Ⅸ自給率!E16</f>
        <v>3.1533772517522429E-4</v>
      </c>
      <c r="G35" s="54"/>
      <c r="H35" s="353">
        <f t="shared" si="0"/>
        <v>0</v>
      </c>
      <c r="J35" s="162" t="s">
        <v>10</v>
      </c>
      <c r="K35" s="163" t="s">
        <v>26</v>
      </c>
      <c r="L35" s="261">
        <f t="shared" si="1"/>
        <v>0</v>
      </c>
      <c r="M35" s="139"/>
      <c r="N35" s="179">
        <v>8217000</v>
      </c>
      <c r="O35" s="179">
        <v>1147900</v>
      </c>
      <c r="P35" s="179">
        <v>450500</v>
      </c>
      <c r="Q35" s="419">
        <f t="shared" si="4"/>
        <v>9815400</v>
      </c>
      <c r="R35" s="420">
        <f t="shared" si="5"/>
        <v>0.11694887625567985</v>
      </c>
      <c r="S35" s="420">
        <f t="shared" si="6"/>
        <v>4.5897263483913035E-2</v>
      </c>
      <c r="T35" s="120"/>
      <c r="U35" s="55">
        <f t="shared" si="2"/>
        <v>0</v>
      </c>
      <c r="V35" s="56">
        <f t="shared" si="3"/>
        <v>0</v>
      </c>
    </row>
    <row r="36" spans="2:22">
      <c r="B36" s="166" t="s">
        <v>11</v>
      </c>
      <c r="C36" s="167" t="s">
        <v>27</v>
      </c>
      <c r="D36" s="122"/>
      <c r="E36" s="54"/>
      <c r="F36" s="418">
        <f>Ⅸ自給率!E17</f>
        <v>7.765107850631825E-2</v>
      </c>
      <c r="G36" s="54"/>
      <c r="H36" s="353">
        <f t="shared" si="0"/>
        <v>0</v>
      </c>
      <c r="J36" s="162" t="s">
        <v>11</v>
      </c>
      <c r="K36" s="163" t="s">
        <v>27</v>
      </c>
      <c r="L36" s="261">
        <f t="shared" si="1"/>
        <v>0</v>
      </c>
      <c r="M36" s="139"/>
      <c r="N36" s="179">
        <v>12046400</v>
      </c>
      <c r="O36" s="179">
        <v>1549800</v>
      </c>
      <c r="P36" s="179">
        <v>700500</v>
      </c>
      <c r="Q36" s="419">
        <f t="shared" si="4"/>
        <v>14296700</v>
      </c>
      <c r="R36" s="420">
        <f t="shared" si="5"/>
        <v>0.10840263837109262</v>
      </c>
      <c r="S36" s="420">
        <f t="shared" si="6"/>
        <v>4.8997321060104779E-2</v>
      </c>
      <c r="T36" s="120"/>
      <c r="U36" s="55">
        <f t="shared" si="2"/>
        <v>0</v>
      </c>
      <c r="V36" s="56">
        <f t="shared" si="3"/>
        <v>0</v>
      </c>
    </row>
    <row r="37" spans="2:22">
      <c r="B37" s="166" t="s">
        <v>12</v>
      </c>
      <c r="C37" s="167" t="s">
        <v>162</v>
      </c>
      <c r="D37" s="122"/>
      <c r="E37" s="54"/>
      <c r="F37" s="418">
        <f>Ⅸ自給率!E18</f>
        <v>2.6698036197493669E-2</v>
      </c>
      <c r="G37" s="54"/>
      <c r="H37" s="353">
        <f t="shared" si="0"/>
        <v>0</v>
      </c>
      <c r="J37" s="162" t="s">
        <v>12</v>
      </c>
      <c r="K37" s="163" t="s">
        <v>162</v>
      </c>
      <c r="L37" s="261">
        <f t="shared" si="1"/>
        <v>0</v>
      </c>
      <c r="M37" s="139"/>
      <c r="N37" s="179">
        <v>10393600</v>
      </c>
      <c r="O37" s="179">
        <v>1705300</v>
      </c>
      <c r="P37" s="179">
        <v>210200</v>
      </c>
      <c r="Q37" s="419">
        <f t="shared" si="4"/>
        <v>12309100</v>
      </c>
      <c r="R37" s="420">
        <f t="shared" si="5"/>
        <v>0.13853977951271823</v>
      </c>
      <c r="S37" s="420">
        <f t="shared" si="6"/>
        <v>1.7076796841361271E-2</v>
      </c>
      <c r="T37" s="120"/>
      <c r="U37" s="55">
        <f t="shared" si="2"/>
        <v>0</v>
      </c>
      <c r="V37" s="56">
        <f t="shared" si="3"/>
        <v>0</v>
      </c>
    </row>
    <row r="38" spans="2:22">
      <c r="B38" s="166" t="s">
        <v>13</v>
      </c>
      <c r="C38" s="167" t="s">
        <v>163</v>
      </c>
      <c r="D38" s="122"/>
      <c r="E38" s="54"/>
      <c r="F38" s="418">
        <f>Ⅸ自給率!E19</f>
        <v>0.12685813027960113</v>
      </c>
      <c r="G38" s="54"/>
      <c r="H38" s="353">
        <f t="shared" si="0"/>
        <v>0</v>
      </c>
      <c r="J38" s="162" t="s">
        <v>13</v>
      </c>
      <c r="K38" s="163" t="s">
        <v>163</v>
      </c>
      <c r="L38" s="261">
        <f t="shared" si="1"/>
        <v>0</v>
      </c>
      <c r="M38" s="139"/>
      <c r="N38" s="179">
        <v>16534099.999999998</v>
      </c>
      <c r="O38" s="179">
        <v>2901600</v>
      </c>
      <c r="P38" s="179">
        <v>283500</v>
      </c>
      <c r="Q38" s="419">
        <f t="shared" si="4"/>
        <v>19719200</v>
      </c>
      <c r="R38" s="420">
        <f t="shared" si="5"/>
        <v>0.14714592884092662</v>
      </c>
      <c r="S38" s="420">
        <f t="shared" si="6"/>
        <v>1.4376850987869691E-2</v>
      </c>
      <c r="T38" s="120"/>
      <c r="U38" s="55">
        <f t="shared" si="2"/>
        <v>0</v>
      </c>
      <c r="V38" s="56">
        <f t="shared" si="3"/>
        <v>0</v>
      </c>
    </row>
    <row r="39" spans="2:22">
      <c r="B39" s="166" t="s">
        <v>14</v>
      </c>
      <c r="C39" s="167" t="s">
        <v>164</v>
      </c>
      <c r="D39" s="122"/>
      <c r="E39" s="54"/>
      <c r="F39" s="418">
        <f>Ⅸ自給率!E20</f>
        <v>2.869524756307984E-2</v>
      </c>
      <c r="G39" s="54"/>
      <c r="H39" s="353">
        <f t="shared" si="0"/>
        <v>0</v>
      </c>
      <c r="J39" s="162" t="s">
        <v>14</v>
      </c>
      <c r="K39" s="163" t="s">
        <v>164</v>
      </c>
      <c r="L39" s="261">
        <f t="shared" si="1"/>
        <v>0</v>
      </c>
      <c r="M39" s="139"/>
      <c r="N39" s="179">
        <v>5707400</v>
      </c>
      <c r="O39" s="179">
        <v>2093100</v>
      </c>
      <c r="P39" s="179">
        <v>156700</v>
      </c>
      <c r="Q39" s="419">
        <f t="shared" si="4"/>
        <v>7957200</v>
      </c>
      <c r="R39" s="420">
        <f t="shared" si="5"/>
        <v>0.26304478962449102</v>
      </c>
      <c r="S39" s="420">
        <f t="shared" si="6"/>
        <v>1.9692856783793296E-2</v>
      </c>
      <c r="T39" s="120"/>
      <c r="U39" s="55">
        <f t="shared" si="2"/>
        <v>0</v>
      </c>
      <c r="V39" s="56">
        <f t="shared" si="3"/>
        <v>0</v>
      </c>
    </row>
    <row r="40" spans="2:22">
      <c r="B40" s="166" t="s">
        <v>15</v>
      </c>
      <c r="C40" s="167" t="s">
        <v>128</v>
      </c>
      <c r="D40" s="122"/>
      <c r="E40" s="54"/>
      <c r="F40" s="418">
        <f>Ⅸ自給率!E21</f>
        <v>1.6856124478730083E-2</v>
      </c>
      <c r="G40" s="54"/>
      <c r="H40" s="353">
        <f t="shared" si="0"/>
        <v>0</v>
      </c>
      <c r="J40" s="162" t="s">
        <v>15</v>
      </c>
      <c r="K40" s="163" t="s">
        <v>128</v>
      </c>
      <c r="L40" s="261">
        <f t="shared" si="1"/>
        <v>0</v>
      </c>
      <c r="M40" s="139"/>
      <c r="N40" s="179">
        <v>12985400</v>
      </c>
      <c r="O40" s="179">
        <v>1231200</v>
      </c>
      <c r="P40" s="179">
        <v>199100</v>
      </c>
      <c r="Q40" s="419">
        <f t="shared" si="4"/>
        <v>14415700</v>
      </c>
      <c r="R40" s="420">
        <f t="shared" si="5"/>
        <v>8.5406882773642626E-2</v>
      </c>
      <c r="S40" s="420">
        <f t="shared" si="6"/>
        <v>1.3811330701943021E-2</v>
      </c>
      <c r="T40" s="120"/>
      <c r="U40" s="55">
        <f t="shared" si="2"/>
        <v>0</v>
      </c>
      <c r="V40" s="56">
        <f t="shared" si="3"/>
        <v>0</v>
      </c>
    </row>
    <row r="41" spans="2:22">
      <c r="B41" s="166" t="s">
        <v>16</v>
      </c>
      <c r="C41" s="167" t="s">
        <v>28</v>
      </c>
      <c r="D41" s="122"/>
      <c r="E41" s="54"/>
      <c r="F41" s="418">
        <f>Ⅸ自給率!E22</f>
        <v>3.3730939418510464E-2</v>
      </c>
      <c r="G41" s="54"/>
      <c r="H41" s="353">
        <f t="shared" si="0"/>
        <v>0</v>
      </c>
      <c r="J41" s="162" t="s">
        <v>16</v>
      </c>
      <c r="K41" s="163" t="s">
        <v>28</v>
      </c>
      <c r="L41" s="261">
        <f t="shared" si="1"/>
        <v>0</v>
      </c>
      <c r="M41" s="139"/>
      <c r="N41" s="179">
        <v>15605400</v>
      </c>
      <c r="O41" s="179">
        <v>4696700</v>
      </c>
      <c r="P41" s="179">
        <v>275900</v>
      </c>
      <c r="Q41" s="419">
        <f t="shared" si="4"/>
        <v>20578000</v>
      </c>
      <c r="R41" s="420">
        <f t="shared" si="5"/>
        <v>0.22823889590825153</v>
      </c>
      <c r="S41" s="420">
        <f t="shared" si="6"/>
        <v>1.3407522596948197E-2</v>
      </c>
      <c r="T41" s="120"/>
      <c r="U41" s="55">
        <f t="shared" si="2"/>
        <v>0</v>
      </c>
      <c r="V41" s="56">
        <f t="shared" si="3"/>
        <v>0</v>
      </c>
    </row>
    <row r="42" spans="2:22">
      <c r="B42" s="166" t="s">
        <v>17</v>
      </c>
      <c r="C42" s="167" t="s">
        <v>227</v>
      </c>
      <c r="D42" s="122"/>
      <c r="E42" s="54"/>
      <c r="F42" s="418">
        <f>Ⅸ自給率!E23</f>
        <v>1.8164010868183977E-2</v>
      </c>
      <c r="G42" s="54"/>
      <c r="H42" s="353">
        <f t="shared" si="0"/>
        <v>0</v>
      </c>
      <c r="J42" s="162" t="s">
        <v>17</v>
      </c>
      <c r="K42" s="163" t="s">
        <v>227</v>
      </c>
      <c r="L42" s="261">
        <f t="shared" si="1"/>
        <v>0</v>
      </c>
      <c r="M42" s="139"/>
      <c r="N42" s="179">
        <v>4789500</v>
      </c>
      <c r="O42" s="179">
        <v>2874600</v>
      </c>
      <c r="P42" s="179">
        <v>129900</v>
      </c>
      <c r="Q42" s="419">
        <f t="shared" si="4"/>
        <v>7794000</v>
      </c>
      <c r="R42" s="420">
        <f t="shared" si="5"/>
        <v>0.36882217090069286</v>
      </c>
      <c r="S42" s="420">
        <f t="shared" si="6"/>
        <v>1.6666666666666666E-2</v>
      </c>
      <c r="T42" s="120"/>
      <c r="U42" s="55">
        <f t="shared" si="2"/>
        <v>0</v>
      </c>
      <c r="V42" s="56">
        <f t="shared" si="3"/>
        <v>0</v>
      </c>
    </row>
    <row r="43" spans="2:22">
      <c r="B43" s="166" t="s">
        <v>18</v>
      </c>
      <c r="C43" s="167" t="s">
        <v>29</v>
      </c>
      <c r="D43" s="122"/>
      <c r="E43" s="54"/>
      <c r="F43" s="418">
        <f>Ⅸ自給率!E24</f>
        <v>8.5724795762591732E-3</v>
      </c>
      <c r="G43" s="54"/>
      <c r="H43" s="353">
        <f t="shared" si="0"/>
        <v>0</v>
      </c>
      <c r="J43" s="162" t="s">
        <v>18</v>
      </c>
      <c r="K43" s="163" t="s">
        <v>29</v>
      </c>
      <c r="L43" s="261">
        <f t="shared" si="1"/>
        <v>0</v>
      </c>
      <c r="M43" s="139"/>
      <c r="N43" s="179">
        <v>47285300</v>
      </c>
      <c r="O43" s="179">
        <v>5546100</v>
      </c>
      <c r="P43" s="179">
        <v>1064800</v>
      </c>
      <c r="Q43" s="419">
        <f t="shared" si="4"/>
        <v>53896200</v>
      </c>
      <c r="R43" s="420">
        <f t="shared" si="5"/>
        <v>0.10290335867834838</v>
      </c>
      <c r="S43" s="420">
        <f t="shared" si="6"/>
        <v>1.9756494892033204E-2</v>
      </c>
      <c r="T43" s="120"/>
      <c r="U43" s="55">
        <f t="shared" si="2"/>
        <v>0</v>
      </c>
      <c r="V43" s="56">
        <f t="shared" si="3"/>
        <v>0</v>
      </c>
    </row>
    <row r="44" spans="2:22">
      <c r="B44" s="166" t="s">
        <v>19</v>
      </c>
      <c r="C44" s="167" t="s">
        <v>40</v>
      </c>
      <c r="D44" s="122"/>
      <c r="E44" s="54"/>
      <c r="F44" s="418">
        <f>Ⅸ自給率!E25</f>
        <v>0.20645106050465678</v>
      </c>
      <c r="G44" s="54"/>
      <c r="H44" s="353">
        <f t="shared" si="0"/>
        <v>0</v>
      </c>
      <c r="J44" s="162" t="s">
        <v>19</v>
      </c>
      <c r="K44" s="163" t="s">
        <v>40</v>
      </c>
      <c r="L44" s="261">
        <f t="shared" si="1"/>
        <v>0</v>
      </c>
      <c r="M44" s="139"/>
      <c r="N44" s="179">
        <v>8767500</v>
      </c>
      <c r="O44" s="179">
        <v>5515700</v>
      </c>
      <c r="P44" s="179">
        <v>865300</v>
      </c>
      <c r="Q44" s="419">
        <f t="shared" si="4"/>
        <v>15148500</v>
      </c>
      <c r="R44" s="420">
        <f t="shared" si="5"/>
        <v>0.36410865762286693</v>
      </c>
      <c r="S44" s="420">
        <f t="shared" si="6"/>
        <v>5.7121167112255337E-2</v>
      </c>
      <c r="T44" s="120"/>
      <c r="U44" s="55">
        <f t="shared" si="2"/>
        <v>0</v>
      </c>
      <c r="V44" s="56">
        <f t="shared" si="3"/>
        <v>0</v>
      </c>
    </row>
    <row r="45" spans="2:22">
      <c r="B45" s="166" t="s">
        <v>130</v>
      </c>
      <c r="C45" s="167" t="s">
        <v>30</v>
      </c>
      <c r="D45" s="122"/>
      <c r="E45" s="54"/>
      <c r="F45" s="418">
        <f>Ⅸ自給率!E26</f>
        <v>1</v>
      </c>
      <c r="G45" s="54"/>
      <c r="H45" s="353">
        <f t="shared" si="0"/>
        <v>0</v>
      </c>
      <c r="J45" s="162" t="s">
        <v>130</v>
      </c>
      <c r="K45" s="163" t="s">
        <v>30</v>
      </c>
      <c r="L45" s="261">
        <f t="shared" si="1"/>
        <v>0</v>
      </c>
      <c r="M45" s="139"/>
      <c r="N45" s="179">
        <v>68886500</v>
      </c>
      <c r="O45" s="179">
        <v>0</v>
      </c>
      <c r="P45" s="179">
        <v>0</v>
      </c>
      <c r="Q45" s="419">
        <f t="shared" si="4"/>
        <v>68886500</v>
      </c>
      <c r="R45" s="420">
        <f t="shared" si="5"/>
        <v>0</v>
      </c>
      <c r="S45" s="420">
        <f t="shared" si="6"/>
        <v>0</v>
      </c>
      <c r="T45" s="120"/>
      <c r="U45" s="55">
        <f t="shared" si="2"/>
        <v>0</v>
      </c>
      <c r="V45" s="56">
        <f t="shared" si="3"/>
        <v>0</v>
      </c>
    </row>
    <row r="46" spans="2:22">
      <c r="B46" s="166" t="s">
        <v>132</v>
      </c>
      <c r="C46" s="167" t="s">
        <v>1585</v>
      </c>
      <c r="D46" s="122"/>
      <c r="E46" s="54"/>
      <c r="F46" s="418">
        <f>Ⅸ自給率!E27</f>
        <v>0.21558414959822114</v>
      </c>
      <c r="G46" s="54"/>
      <c r="H46" s="353">
        <f t="shared" si="0"/>
        <v>0</v>
      </c>
      <c r="J46" s="162" t="s">
        <v>132</v>
      </c>
      <c r="K46" s="163" t="s">
        <v>1585</v>
      </c>
      <c r="L46" s="261">
        <f t="shared" si="1"/>
        <v>0</v>
      </c>
      <c r="M46" s="139"/>
      <c r="N46" s="179">
        <v>23252600</v>
      </c>
      <c r="O46" s="422">
        <v>0</v>
      </c>
      <c r="P46" s="179">
        <v>0</v>
      </c>
      <c r="Q46" s="419">
        <f t="shared" si="4"/>
        <v>23252600</v>
      </c>
      <c r="R46" s="420">
        <f t="shared" si="5"/>
        <v>0</v>
      </c>
      <c r="S46" s="420">
        <f t="shared" si="6"/>
        <v>0</v>
      </c>
      <c r="T46" s="120"/>
      <c r="U46" s="55">
        <f t="shared" si="2"/>
        <v>0</v>
      </c>
      <c r="V46" s="56">
        <f t="shared" si="3"/>
        <v>0</v>
      </c>
    </row>
    <row r="47" spans="2:22">
      <c r="B47" s="166" t="s">
        <v>147</v>
      </c>
      <c r="C47" s="167" t="s">
        <v>165</v>
      </c>
      <c r="D47" s="122"/>
      <c r="E47" s="54"/>
      <c r="F47" s="418">
        <f>Ⅸ自給率!E28</f>
        <v>0.99986103667152071</v>
      </c>
      <c r="G47" s="54"/>
      <c r="H47" s="353">
        <f t="shared" si="0"/>
        <v>0</v>
      </c>
      <c r="J47" s="162" t="s">
        <v>147</v>
      </c>
      <c r="K47" s="163" t="s">
        <v>165</v>
      </c>
      <c r="L47" s="261">
        <f t="shared" si="1"/>
        <v>0</v>
      </c>
      <c r="M47" s="139"/>
      <c r="N47" s="179">
        <v>4530400</v>
      </c>
      <c r="O47" s="179">
        <v>0</v>
      </c>
      <c r="P47" s="179">
        <v>0</v>
      </c>
      <c r="Q47" s="419">
        <f t="shared" si="4"/>
        <v>4530400</v>
      </c>
      <c r="R47" s="420">
        <f t="shared" si="5"/>
        <v>0</v>
      </c>
      <c r="S47" s="420">
        <f t="shared" si="6"/>
        <v>0</v>
      </c>
      <c r="T47" s="120"/>
      <c r="U47" s="55">
        <f t="shared" si="2"/>
        <v>0</v>
      </c>
      <c r="V47" s="56">
        <f t="shared" si="3"/>
        <v>0</v>
      </c>
    </row>
    <row r="48" spans="2:22">
      <c r="B48" s="166" t="s">
        <v>148</v>
      </c>
      <c r="C48" s="167" t="s">
        <v>166</v>
      </c>
      <c r="D48" s="122"/>
      <c r="E48" s="54"/>
      <c r="F48" s="418">
        <f>Ⅸ自給率!E29</f>
        <v>0.99972477804204374</v>
      </c>
      <c r="G48" s="54"/>
      <c r="H48" s="353">
        <f t="shared" si="0"/>
        <v>0</v>
      </c>
      <c r="J48" s="162" t="s">
        <v>148</v>
      </c>
      <c r="K48" s="163" t="s">
        <v>166</v>
      </c>
      <c r="L48" s="261">
        <f t="shared" si="1"/>
        <v>0</v>
      </c>
      <c r="M48" s="139"/>
      <c r="N48" s="179">
        <v>5992300</v>
      </c>
      <c r="O48" s="423">
        <v>0</v>
      </c>
      <c r="P48" s="423">
        <v>0</v>
      </c>
      <c r="Q48" s="419">
        <f t="shared" si="4"/>
        <v>5992300</v>
      </c>
      <c r="R48" s="420">
        <f t="shared" si="5"/>
        <v>0</v>
      </c>
      <c r="S48" s="420">
        <f t="shared" si="6"/>
        <v>0</v>
      </c>
      <c r="T48" s="120"/>
      <c r="U48" s="55">
        <f t="shared" si="2"/>
        <v>0</v>
      </c>
      <c r="V48" s="56">
        <f t="shared" si="3"/>
        <v>0</v>
      </c>
    </row>
    <row r="49" spans="2:22">
      <c r="B49" s="166" t="s">
        <v>149</v>
      </c>
      <c r="C49" s="167" t="s">
        <v>31</v>
      </c>
      <c r="D49" s="122"/>
      <c r="E49" s="54"/>
      <c r="F49" s="418">
        <f>Ⅸ自給率!E30</f>
        <v>0.55072999862311289</v>
      </c>
      <c r="G49" s="54"/>
      <c r="H49" s="353">
        <f t="shared" si="0"/>
        <v>0</v>
      </c>
      <c r="J49" s="162" t="s">
        <v>149</v>
      </c>
      <c r="K49" s="163" t="s">
        <v>31</v>
      </c>
      <c r="L49" s="262">
        <f>M49+U$62</f>
        <v>0</v>
      </c>
      <c r="M49" s="139"/>
      <c r="N49" s="179">
        <v>92718300</v>
      </c>
      <c r="O49" s="423">
        <v>-90162400</v>
      </c>
      <c r="P49" s="423">
        <v>0</v>
      </c>
      <c r="Q49" s="419">
        <f t="shared" si="4"/>
        <v>2555900</v>
      </c>
      <c r="R49" s="420">
        <f t="shared" si="5"/>
        <v>0</v>
      </c>
      <c r="S49" s="420">
        <f t="shared" si="6"/>
        <v>0</v>
      </c>
      <c r="T49" s="120"/>
      <c r="U49" s="55">
        <f t="shared" si="2"/>
        <v>0</v>
      </c>
      <c r="V49" s="56">
        <f t="shared" si="3"/>
        <v>0</v>
      </c>
    </row>
    <row r="50" spans="2:22">
      <c r="B50" s="166" t="s">
        <v>150</v>
      </c>
      <c r="C50" s="167" t="s">
        <v>32</v>
      </c>
      <c r="D50" s="122"/>
      <c r="E50" s="54"/>
      <c r="F50" s="418">
        <f>Ⅸ自給率!E31</f>
        <v>0.80111564106304656</v>
      </c>
      <c r="G50" s="54"/>
      <c r="H50" s="353">
        <f t="shared" si="0"/>
        <v>0</v>
      </c>
      <c r="J50" s="162" t="s">
        <v>150</v>
      </c>
      <c r="K50" s="163" t="s">
        <v>32</v>
      </c>
      <c r="L50" s="261">
        <f>M50-SUM(U50:V50)</f>
        <v>0</v>
      </c>
      <c r="M50" s="139"/>
      <c r="N50" s="179">
        <v>36333600</v>
      </c>
      <c r="O50" s="423">
        <v>0</v>
      </c>
      <c r="P50" s="423">
        <v>0</v>
      </c>
      <c r="Q50" s="419">
        <f t="shared" si="4"/>
        <v>36333600</v>
      </c>
      <c r="R50" s="420">
        <f t="shared" si="5"/>
        <v>0</v>
      </c>
      <c r="S50" s="420">
        <f t="shared" si="6"/>
        <v>0</v>
      </c>
      <c r="T50" s="120"/>
      <c r="U50" s="55">
        <f t="shared" si="2"/>
        <v>0</v>
      </c>
      <c r="V50" s="56">
        <f t="shared" si="3"/>
        <v>0</v>
      </c>
    </row>
    <row r="51" spans="2:22">
      <c r="B51" s="166" t="s">
        <v>151</v>
      </c>
      <c r="C51" s="167" t="s">
        <v>33</v>
      </c>
      <c r="D51" s="122"/>
      <c r="E51" s="54"/>
      <c r="F51" s="418">
        <f>Ⅸ自給率!E32</f>
        <v>0.99710836196764951</v>
      </c>
      <c r="G51" s="54"/>
      <c r="H51" s="353">
        <f t="shared" si="0"/>
        <v>0</v>
      </c>
      <c r="J51" s="162" t="s">
        <v>151</v>
      </c>
      <c r="K51" s="163" t="s">
        <v>33</v>
      </c>
      <c r="L51" s="261">
        <f>M51-SUM(U51:V51)</f>
        <v>0</v>
      </c>
      <c r="M51" s="139"/>
      <c r="N51" s="179">
        <v>90548600</v>
      </c>
      <c r="O51" s="423">
        <v>0</v>
      </c>
      <c r="P51" s="423">
        <v>0</v>
      </c>
      <c r="Q51" s="419">
        <f t="shared" si="4"/>
        <v>90548600</v>
      </c>
      <c r="R51" s="420">
        <f t="shared" si="5"/>
        <v>0</v>
      </c>
      <c r="S51" s="420">
        <f t="shared" si="6"/>
        <v>0</v>
      </c>
      <c r="T51" s="120"/>
      <c r="U51" s="55">
        <f t="shared" si="2"/>
        <v>0</v>
      </c>
      <c r="V51" s="56">
        <f t="shared" si="3"/>
        <v>0</v>
      </c>
    </row>
    <row r="52" spans="2:22">
      <c r="B52" s="166" t="s">
        <v>152</v>
      </c>
      <c r="C52" s="167" t="s">
        <v>167</v>
      </c>
      <c r="D52" s="122"/>
      <c r="E52" s="54"/>
      <c r="F52" s="418">
        <f>Ⅸ自給率!E33</f>
        <v>0.66725385831636697</v>
      </c>
      <c r="G52" s="54"/>
      <c r="H52" s="353">
        <f t="shared" si="0"/>
        <v>0</v>
      </c>
      <c r="J52" s="162" t="s">
        <v>152</v>
      </c>
      <c r="K52" s="163" t="s">
        <v>167</v>
      </c>
      <c r="L52" s="262">
        <f>M52+V$62</f>
        <v>0</v>
      </c>
      <c r="M52" s="139"/>
      <c r="N52" s="179">
        <v>49806900</v>
      </c>
      <c r="O52" s="423">
        <v>0</v>
      </c>
      <c r="P52" s="423">
        <v>-15445900</v>
      </c>
      <c r="Q52" s="419">
        <f t="shared" si="4"/>
        <v>34361000</v>
      </c>
      <c r="R52" s="420">
        <f t="shared" si="5"/>
        <v>0</v>
      </c>
      <c r="S52" s="420">
        <f t="shared" si="6"/>
        <v>0</v>
      </c>
      <c r="T52" s="120"/>
      <c r="U52" s="55">
        <f t="shared" si="2"/>
        <v>0</v>
      </c>
      <c r="V52" s="56">
        <f t="shared" si="3"/>
        <v>0</v>
      </c>
    </row>
    <row r="53" spans="2:22">
      <c r="B53" s="166" t="s">
        <v>153</v>
      </c>
      <c r="C53" s="167" t="s">
        <v>129</v>
      </c>
      <c r="D53" s="122"/>
      <c r="E53" s="54"/>
      <c r="F53" s="418">
        <f>Ⅸ自給率!E34</f>
        <v>0.54473404461067099</v>
      </c>
      <c r="G53" s="54"/>
      <c r="H53" s="353">
        <f t="shared" si="0"/>
        <v>0</v>
      </c>
      <c r="J53" s="162" t="s">
        <v>153</v>
      </c>
      <c r="K53" s="163" t="s">
        <v>129</v>
      </c>
      <c r="L53" s="261">
        <f t="shared" ref="L53:L61" si="7">M53-SUM(U53:V53)</f>
        <v>0</v>
      </c>
      <c r="M53" s="139"/>
      <c r="N53" s="179">
        <v>64976000</v>
      </c>
      <c r="O53" s="179">
        <v>2493800</v>
      </c>
      <c r="P53" s="179">
        <v>344500</v>
      </c>
      <c r="Q53" s="419">
        <f>N53+O53+P53</f>
        <v>67814300</v>
      </c>
      <c r="R53" s="420">
        <f>IF(O53&gt;0,O53/Q53,0)</f>
        <v>3.6773954755855327E-2</v>
      </c>
      <c r="S53" s="420">
        <f>IF(P53&gt;0,P53/Q53,0)</f>
        <v>5.0800494880873211E-3</v>
      </c>
      <c r="T53" s="120"/>
      <c r="U53" s="55">
        <f t="shared" si="2"/>
        <v>0</v>
      </c>
      <c r="V53" s="56">
        <f t="shared" si="3"/>
        <v>0</v>
      </c>
    </row>
    <row r="54" spans="2:22">
      <c r="B54" s="166" t="s">
        <v>154</v>
      </c>
      <c r="C54" s="167" t="s">
        <v>34</v>
      </c>
      <c r="D54" s="122"/>
      <c r="E54" s="54"/>
      <c r="F54" s="418">
        <f>Ⅸ自給率!E35</f>
        <v>1</v>
      </c>
      <c r="G54" s="54"/>
      <c r="H54" s="353">
        <f t="shared" si="0"/>
        <v>0</v>
      </c>
      <c r="J54" s="162" t="s">
        <v>154</v>
      </c>
      <c r="K54" s="163" t="s">
        <v>34</v>
      </c>
      <c r="L54" s="261">
        <f t="shared" si="7"/>
        <v>0</v>
      </c>
      <c r="M54" s="139"/>
      <c r="N54" s="179">
        <v>42626800</v>
      </c>
      <c r="O54" s="179">
        <v>0</v>
      </c>
      <c r="P54" s="179">
        <v>0</v>
      </c>
      <c r="Q54" s="419">
        <f>N54+O54+P54</f>
        <v>42626800</v>
      </c>
      <c r="R54" s="420">
        <f>IF(O54&gt;0,O54/Q54,0)</f>
        <v>0</v>
      </c>
      <c r="S54" s="420">
        <f>IF(P54&gt;0,P54/Q54,0)</f>
        <v>0</v>
      </c>
      <c r="T54" s="120"/>
      <c r="U54" s="55">
        <f t="shared" si="2"/>
        <v>0</v>
      </c>
      <c r="V54" s="56">
        <f t="shared" si="3"/>
        <v>0</v>
      </c>
    </row>
    <row r="55" spans="2:22">
      <c r="B55" s="166" t="s">
        <v>155</v>
      </c>
      <c r="C55" s="167" t="s">
        <v>35</v>
      </c>
      <c r="D55" s="122"/>
      <c r="E55" s="54"/>
      <c r="F55" s="418">
        <f>Ⅸ自給率!E36</f>
        <v>0.86573935170614669</v>
      </c>
      <c r="G55" s="54"/>
      <c r="H55" s="353">
        <f t="shared" si="0"/>
        <v>0</v>
      </c>
      <c r="J55" s="162" t="s">
        <v>155</v>
      </c>
      <c r="K55" s="163" t="s">
        <v>35</v>
      </c>
      <c r="L55" s="261">
        <f t="shared" si="7"/>
        <v>0</v>
      </c>
      <c r="M55" s="139"/>
      <c r="N55" s="179">
        <v>45883700</v>
      </c>
      <c r="O55" s="179">
        <v>0</v>
      </c>
      <c r="P55" s="179">
        <v>700</v>
      </c>
      <c r="Q55" s="419">
        <f>N55+O55+P55</f>
        <v>45884400</v>
      </c>
      <c r="R55" s="420">
        <f>IF(O55&gt;0,O55/Q55,0)</f>
        <v>0</v>
      </c>
      <c r="S55" s="420">
        <f>IF(P55&gt;0,P55/Q55,0)</f>
        <v>1.5255729616165843E-5</v>
      </c>
      <c r="T55" s="120"/>
      <c r="U55" s="55">
        <f t="shared" si="2"/>
        <v>0</v>
      </c>
      <c r="V55" s="56">
        <f t="shared" si="3"/>
        <v>0</v>
      </c>
    </row>
    <row r="56" spans="2:22">
      <c r="B56" s="166" t="s">
        <v>156</v>
      </c>
      <c r="C56" s="167" t="s">
        <v>168</v>
      </c>
      <c r="D56" s="123"/>
      <c r="E56" s="54"/>
      <c r="F56" s="418">
        <f>Ⅸ自給率!E37</f>
        <v>0.96742280440608541</v>
      </c>
      <c r="G56" s="54"/>
      <c r="H56" s="354">
        <f t="shared" si="0"/>
        <v>0</v>
      </c>
      <c r="J56" s="162" t="s">
        <v>156</v>
      </c>
      <c r="K56" s="163" t="s">
        <v>168</v>
      </c>
      <c r="L56" s="261">
        <f t="shared" si="7"/>
        <v>0</v>
      </c>
      <c r="M56" s="139"/>
      <c r="N56" s="179">
        <v>71956900</v>
      </c>
      <c r="O56" s="179">
        <v>0</v>
      </c>
      <c r="P56" s="179">
        <v>0</v>
      </c>
      <c r="Q56" s="419">
        <f t="shared" si="4"/>
        <v>71956900</v>
      </c>
      <c r="R56" s="420">
        <f t="shared" si="5"/>
        <v>0</v>
      </c>
      <c r="S56" s="420">
        <f t="shared" si="6"/>
        <v>0</v>
      </c>
      <c r="T56" s="120"/>
      <c r="U56" s="55">
        <f t="shared" si="2"/>
        <v>0</v>
      </c>
      <c r="V56" s="56">
        <f t="shared" si="3"/>
        <v>0</v>
      </c>
    </row>
    <row r="57" spans="2:22">
      <c r="B57" s="166" t="s">
        <v>157</v>
      </c>
      <c r="C57" s="167" t="s">
        <v>228</v>
      </c>
      <c r="D57" s="122"/>
      <c r="E57" s="54"/>
      <c r="F57" s="418">
        <f>Ⅸ自給率!E38</f>
        <v>0.98908318797609096</v>
      </c>
      <c r="G57" s="54"/>
      <c r="H57" s="353">
        <f>D57*F57</f>
        <v>0</v>
      </c>
      <c r="J57" s="162" t="s">
        <v>157</v>
      </c>
      <c r="K57" s="163" t="s">
        <v>228</v>
      </c>
      <c r="L57" s="261">
        <f t="shared" si="7"/>
        <v>0</v>
      </c>
      <c r="M57" s="139"/>
      <c r="N57" s="179">
        <v>4774700</v>
      </c>
      <c r="O57" s="179">
        <v>0</v>
      </c>
      <c r="P57" s="179">
        <v>0</v>
      </c>
      <c r="Q57" s="419">
        <f t="shared" si="4"/>
        <v>4774700</v>
      </c>
      <c r="R57" s="420">
        <f t="shared" si="5"/>
        <v>0</v>
      </c>
      <c r="S57" s="420">
        <f t="shared" si="6"/>
        <v>0</v>
      </c>
      <c r="T57" s="120"/>
      <c r="U57" s="55">
        <f t="shared" si="2"/>
        <v>0</v>
      </c>
      <c r="V57" s="56">
        <f t="shared" si="3"/>
        <v>0</v>
      </c>
    </row>
    <row r="58" spans="2:22">
      <c r="B58" s="166" t="s">
        <v>158</v>
      </c>
      <c r="C58" s="167" t="s">
        <v>41</v>
      </c>
      <c r="D58" s="122"/>
      <c r="E58" s="54"/>
      <c r="F58" s="418">
        <f>Ⅸ自給率!E39</f>
        <v>0.60701544562862109</v>
      </c>
      <c r="G58" s="54"/>
      <c r="H58" s="353">
        <f>D58*F58</f>
        <v>0</v>
      </c>
      <c r="J58" s="162" t="s">
        <v>158</v>
      </c>
      <c r="K58" s="163" t="s">
        <v>41</v>
      </c>
      <c r="L58" s="261">
        <f t="shared" si="7"/>
        <v>0</v>
      </c>
      <c r="M58" s="139"/>
      <c r="N58" s="179">
        <v>84568300</v>
      </c>
      <c r="O58" s="179">
        <v>0</v>
      </c>
      <c r="P58" s="179">
        <v>0</v>
      </c>
      <c r="Q58" s="419">
        <f t="shared" si="4"/>
        <v>84568300</v>
      </c>
      <c r="R58" s="420">
        <f t="shared" si="5"/>
        <v>0</v>
      </c>
      <c r="S58" s="420">
        <f t="shared" si="6"/>
        <v>0</v>
      </c>
      <c r="T58" s="120"/>
      <c r="U58" s="55">
        <f t="shared" si="2"/>
        <v>0</v>
      </c>
      <c r="V58" s="56">
        <f t="shared" si="3"/>
        <v>0</v>
      </c>
    </row>
    <row r="59" spans="2:22">
      <c r="B59" s="166" t="s">
        <v>159</v>
      </c>
      <c r="C59" s="167" t="s">
        <v>36</v>
      </c>
      <c r="D59" s="123"/>
      <c r="E59" s="54"/>
      <c r="F59" s="418">
        <f>Ⅸ自給率!E40</f>
        <v>0.87585484805586367</v>
      </c>
      <c r="G59" s="54"/>
      <c r="H59" s="354">
        <f>D59*F59</f>
        <v>0</v>
      </c>
      <c r="J59" s="162" t="s">
        <v>159</v>
      </c>
      <c r="K59" s="163" t="s">
        <v>36</v>
      </c>
      <c r="L59" s="261">
        <f t="shared" si="7"/>
        <v>0</v>
      </c>
      <c r="M59" s="139"/>
      <c r="N59" s="179">
        <v>39579500</v>
      </c>
      <c r="O59" s="179">
        <v>1000</v>
      </c>
      <c r="P59" s="179">
        <v>400</v>
      </c>
      <c r="Q59" s="419">
        <f t="shared" si="4"/>
        <v>39580900</v>
      </c>
      <c r="R59" s="420">
        <f t="shared" si="5"/>
        <v>2.5264711009603116E-5</v>
      </c>
      <c r="S59" s="420">
        <f t="shared" si="6"/>
        <v>1.0105884403841247E-5</v>
      </c>
      <c r="T59" s="120"/>
      <c r="U59" s="55">
        <f t="shared" si="2"/>
        <v>0</v>
      </c>
      <c r="V59" s="56">
        <f t="shared" si="3"/>
        <v>0</v>
      </c>
    </row>
    <row r="60" spans="2:22">
      <c r="B60" s="166" t="s">
        <v>160</v>
      </c>
      <c r="C60" s="167" t="s">
        <v>1513</v>
      </c>
      <c r="D60" s="122"/>
      <c r="E60" s="54"/>
      <c r="F60" s="418">
        <f>Ⅸ自給率!E41</f>
        <v>1</v>
      </c>
      <c r="G60" s="54"/>
      <c r="H60" s="353">
        <f t="shared" si="0"/>
        <v>0</v>
      </c>
      <c r="J60" s="162" t="s">
        <v>160</v>
      </c>
      <c r="K60" s="163" t="s">
        <v>1513</v>
      </c>
      <c r="L60" s="261">
        <f t="shared" si="7"/>
        <v>0</v>
      </c>
      <c r="M60" s="139"/>
      <c r="N60" s="179">
        <v>1482100</v>
      </c>
      <c r="O60" s="179">
        <v>0</v>
      </c>
      <c r="P60" s="179">
        <v>0</v>
      </c>
      <c r="Q60" s="419">
        <f t="shared" si="4"/>
        <v>1482100</v>
      </c>
      <c r="R60" s="420">
        <f t="shared" si="5"/>
        <v>0</v>
      </c>
      <c r="S60" s="420">
        <f t="shared" si="6"/>
        <v>0</v>
      </c>
      <c r="T60" s="120"/>
      <c r="U60" s="55">
        <f t="shared" si="2"/>
        <v>0</v>
      </c>
      <c r="V60" s="56">
        <f t="shared" si="3"/>
        <v>0</v>
      </c>
    </row>
    <row r="61" spans="2:22" ht="12.6" thickBot="1">
      <c r="B61" s="166" t="s">
        <v>161</v>
      </c>
      <c r="C61" s="167" t="s">
        <v>1586</v>
      </c>
      <c r="D61" s="124"/>
      <c r="E61" s="54"/>
      <c r="F61" s="418">
        <f>Ⅸ自給率!E42</f>
        <v>0.7306540807276507</v>
      </c>
      <c r="G61" s="54"/>
      <c r="H61" s="355">
        <f t="shared" si="0"/>
        <v>0</v>
      </c>
      <c r="J61" s="162" t="s">
        <v>161</v>
      </c>
      <c r="K61" s="163" t="s">
        <v>1586</v>
      </c>
      <c r="L61" s="261">
        <f t="shared" si="7"/>
        <v>0</v>
      </c>
      <c r="M61" s="140"/>
      <c r="N61" s="180">
        <v>7735300</v>
      </c>
      <c r="O61" s="180">
        <v>149700</v>
      </c>
      <c r="P61" s="180">
        <v>342400</v>
      </c>
      <c r="Q61" s="424">
        <f t="shared" si="4"/>
        <v>8227400</v>
      </c>
      <c r="R61" s="425">
        <f t="shared" si="5"/>
        <v>1.8195298636264189E-2</v>
      </c>
      <c r="S61" s="425">
        <f t="shared" si="6"/>
        <v>4.1617035758562848E-2</v>
      </c>
      <c r="T61" s="120"/>
      <c r="U61" s="55">
        <f t="shared" si="2"/>
        <v>0</v>
      </c>
      <c r="V61" s="56">
        <f t="shared" si="3"/>
        <v>0</v>
      </c>
    </row>
    <row r="62" spans="2:22" ht="24.75" customHeight="1">
      <c r="B62" s="576" t="s">
        <v>79</v>
      </c>
      <c r="C62" s="577"/>
      <c r="D62" s="130">
        <f>SUM(D25:D61)</f>
        <v>0</v>
      </c>
      <c r="E62" s="54"/>
      <c r="F62" s="117"/>
      <c r="G62" s="54"/>
      <c r="H62" s="356">
        <f>SUM(H25:H61)</f>
        <v>0</v>
      </c>
      <c r="J62" s="576" t="s">
        <v>79</v>
      </c>
      <c r="K62" s="577"/>
      <c r="L62" s="129">
        <f>SUM(L25:L61)</f>
        <v>0</v>
      </c>
      <c r="M62" s="137">
        <f>SUM(M25:M61)</f>
        <v>0</v>
      </c>
      <c r="N62" s="7"/>
      <c r="U62" s="141">
        <f>SUM(U25:U61)</f>
        <v>0</v>
      </c>
      <c r="V62" s="142">
        <f>SUM(V25:V61)</f>
        <v>0</v>
      </c>
    </row>
    <row r="63" spans="2:22">
      <c r="B63" s="14"/>
      <c r="C63" s="14"/>
      <c r="D63" s="10"/>
      <c r="E63" s="54"/>
      <c r="F63" s="47"/>
      <c r="G63" s="54"/>
    </row>
    <row r="65" spans="1:13">
      <c r="A65" s="3"/>
    </row>
    <row r="66" spans="1:13">
      <c r="A66" s="3"/>
      <c r="M66" s="5"/>
    </row>
    <row r="67" spans="1:13">
      <c r="A67" s="3"/>
    </row>
    <row r="68" spans="1:13">
      <c r="A68" s="3"/>
    </row>
    <row r="73" spans="1:13" ht="19.5" customHeight="1"/>
    <row r="74" spans="1:13">
      <c r="H74"/>
    </row>
    <row r="75" spans="1:13">
      <c r="C75" s="136"/>
    </row>
    <row r="76" spans="1:13">
      <c r="C76" s="136"/>
    </row>
    <row r="77" spans="1:13">
      <c r="C77" s="136"/>
    </row>
    <row r="78" spans="1:13">
      <c r="C78" s="136"/>
    </row>
    <row r="79" spans="1:13">
      <c r="C79" s="136"/>
    </row>
    <row r="80" spans="1:13">
      <c r="C80" s="136"/>
    </row>
    <row r="81" spans="3:3">
      <c r="C81" s="136"/>
    </row>
    <row r="82" spans="3:3">
      <c r="C82" s="136"/>
    </row>
    <row r="85" spans="3:3">
      <c r="C85" s="5"/>
    </row>
    <row r="86" spans="3:3">
      <c r="C86" s="5"/>
    </row>
    <row r="87" spans="3:3">
      <c r="C87" s="5"/>
    </row>
    <row r="142" spans="6:6">
      <c r="F142" s="7"/>
    </row>
    <row r="143" spans="6:6">
      <c r="F143" s="7"/>
    </row>
    <row r="144" spans="6:6">
      <c r="F144" s="7"/>
    </row>
    <row r="145" spans="6:6">
      <c r="F145" s="7"/>
    </row>
    <row r="146" spans="6:6">
      <c r="F146" s="7"/>
    </row>
    <row r="147" spans="6:6">
      <c r="F147" s="7"/>
    </row>
    <row r="148" spans="6:6">
      <c r="F148" s="7"/>
    </row>
    <row r="149" spans="6:6">
      <c r="F149" s="7"/>
    </row>
    <row r="150" spans="6:6">
      <c r="F150" s="7"/>
    </row>
    <row r="151" spans="6:6">
      <c r="F151" s="7"/>
    </row>
    <row r="152" spans="6:6">
      <c r="F152" s="7"/>
    </row>
  </sheetData>
  <mergeCells count="15">
    <mergeCell ref="D2:E2"/>
    <mergeCell ref="B22:C23"/>
    <mergeCell ref="J22:K23"/>
    <mergeCell ref="B5:D5"/>
    <mergeCell ref="B62:C62"/>
    <mergeCell ref="J62:K62"/>
    <mergeCell ref="N21:S21"/>
    <mergeCell ref="N22:S22"/>
    <mergeCell ref="N5:P5"/>
    <mergeCell ref="W8:X8"/>
    <mergeCell ref="W9:X9"/>
    <mergeCell ref="W10:X10"/>
    <mergeCell ref="W11:X11"/>
    <mergeCell ref="W12:X12"/>
    <mergeCell ref="W13:X13"/>
  </mergeCells>
  <phoneticPr fontId="4"/>
  <printOptions horizontalCentered="1" verticalCentered="1"/>
  <pageMargins left="0.6692913385826772" right="0.39370078740157483" top="0.6692913385826772" bottom="0.59055118110236227" header="0.19685039370078741" footer="0.39370078740157483"/>
  <pageSetup paperSize="8" scale="77" orientation="landscape" cellComments="asDisplayed" r:id="rId1"/>
  <headerFooter alignWithMargins="0">
    <oddFooter>&amp;R&amp;"ＭＳ Ｐゴシック,標準"&amp;14&amp;A</oddFooter>
  </headerFooter>
  <ignoredErrors>
    <ignoredError sqref="L49 L52" formula="1"/>
    <ignoredError sqref="S9:T15" numberStoredAsText="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8FEC9-27AE-4A4B-96CE-AAEE0AF952F5}">
  <sheetPr>
    <tabColor theme="8" tint="0.39997558519241921"/>
    <pageSetUpPr fitToPage="1"/>
  </sheetPr>
  <dimension ref="A1:K480"/>
  <sheetViews>
    <sheetView zoomScaleNormal="100" zoomScaleSheetLayoutView="100" workbookViewId="0">
      <pane ySplit="5" topLeftCell="A6" activePane="bottomLeft" state="frozen"/>
      <selection pane="bottomLeft" sqref="A1:K1"/>
    </sheetView>
  </sheetViews>
  <sheetFormatPr defaultColWidth="9" defaultRowHeight="13.2"/>
  <cols>
    <col min="1" max="1" width="5.88671875" style="426" customWidth="1"/>
    <col min="2" max="2" width="4.6640625" style="539" customWidth="1"/>
    <col min="3" max="3" width="5.44140625" style="426" customWidth="1"/>
    <col min="4" max="4" width="5.33203125" style="426" customWidth="1"/>
    <col min="5" max="5" width="38.6640625" style="426" customWidth="1"/>
    <col min="6" max="6" width="5.6640625" style="538" hidden="1" customWidth="1"/>
    <col min="7" max="7" width="24.88671875" style="426" hidden="1" customWidth="1"/>
    <col min="8" max="8" width="5.6640625" style="538" hidden="1" customWidth="1"/>
    <col min="9" max="9" width="22.88671875" style="426" hidden="1" customWidth="1"/>
    <col min="10" max="10" width="5.6640625" style="538" customWidth="1"/>
    <col min="11" max="11" width="20.88671875" style="539" customWidth="1"/>
    <col min="12" max="16384" width="9" style="426"/>
  </cols>
  <sheetData>
    <row r="1" spans="1:11" ht="23.1" customHeight="1">
      <c r="A1" s="589" t="s">
        <v>1637</v>
      </c>
      <c r="B1" s="590"/>
      <c r="C1" s="590"/>
      <c r="D1" s="590"/>
      <c r="E1" s="590"/>
      <c r="F1" s="590"/>
      <c r="G1" s="590"/>
      <c r="H1" s="590"/>
      <c r="I1" s="590"/>
      <c r="J1" s="590"/>
      <c r="K1" s="590"/>
    </row>
    <row r="2" spans="1:11" s="429" customFormat="1" ht="15.6" customHeight="1">
      <c r="A2" s="427"/>
      <c r="B2" s="428"/>
      <c r="F2" s="430"/>
      <c r="H2" s="430"/>
      <c r="J2" s="430"/>
      <c r="K2" s="428"/>
    </row>
    <row r="3" spans="1:11">
      <c r="A3" s="591" t="s">
        <v>1609</v>
      </c>
      <c r="B3" s="592"/>
      <c r="C3" s="592"/>
      <c r="D3" s="592"/>
      <c r="E3" s="593"/>
      <c r="F3" s="591" t="s">
        <v>1610</v>
      </c>
      <c r="G3" s="593"/>
      <c r="H3" s="591" t="s">
        <v>1611</v>
      </c>
      <c r="I3" s="593"/>
      <c r="J3" s="591" t="s">
        <v>426</v>
      </c>
      <c r="K3" s="593"/>
    </row>
    <row r="4" spans="1:11">
      <c r="A4" s="584" t="s">
        <v>427</v>
      </c>
      <c r="B4" s="585"/>
      <c r="C4" s="585"/>
      <c r="D4" s="586"/>
      <c r="E4" s="587" t="s">
        <v>428</v>
      </c>
      <c r="F4" s="578" t="s">
        <v>429</v>
      </c>
      <c r="G4" s="580" t="s">
        <v>428</v>
      </c>
      <c r="H4" s="578" t="s">
        <v>429</v>
      </c>
      <c r="I4" s="580" t="s">
        <v>428</v>
      </c>
      <c r="J4" s="578" t="s">
        <v>429</v>
      </c>
      <c r="K4" s="580" t="s">
        <v>428</v>
      </c>
    </row>
    <row r="5" spans="1:11" s="431" customFormat="1" ht="12">
      <c r="A5" s="582" t="s">
        <v>430</v>
      </c>
      <c r="B5" s="583"/>
      <c r="C5" s="582" t="s">
        <v>431</v>
      </c>
      <c r="D5" s="583"/>
      <c r="E5" s="588"/>
      <c r="F5" s="579"/>
      <c r="G5" s="581"/>
      <c r="H5" s="579"/>
      <c r="I5" s="581"/>
      <c r="J5" s="579"/>
      <c r="K5" s="581"/>
    </row>
    <row r="6" spans="1:11" s="439" customFormat="1" ht="15" customHeight="1">
      <c r="A6" s="432" t="s">
        <v>432</v>
      </c>
      <c r="B6" s="433" t="s">
        <v>0</v>
      </c>
      <c r="C6" s="432"/>
      <c r="D6" s="434"/>
      <c r="E6" s="435" t="s">
        <v>433</v>
      </c>
      <c r="F6" s="436" t="s">
        <v>432</v>
      </c>
      <c r="G6" s="437" t="s">
        <v>434</v>
      </c>
      <c r="H6" s="436" t="s">
        <v>435</v>
      </c>
      <c r="I6" s="438" t="s">
        <v>436</v>
      </c>
      <c r="J6" s="436" t="s">
        <v>0</v>
      </c>
      <c r="K6" s="438" t="s">
        <v>437</v>
      </c>
    </row>
    <row r="7" spans="1:11" s="447" customFormat="1" ht="15" customHeight="1">
      <c r="A7" s="440"/>
      <c r="B7" s="441"/>
      <c r="C7" s="440" t="s">
        <v>438</v>
      </c>
      <c r="D7" s="442" t="s">
        <v>439</v>
      </c>
      <c r="E7" s="443" t="s">
        <v>440</v>
      </c>
      <c r="F7" s="444"/>
      <c r="G7" s="445"/>
      <c r="H7" s="444"/>
      <c r="I7" s="446"/>
      <c r="J7" s="444"/>
      <c r="K7" s="446"/>
    </row>
    <row r="8" spans="1:11" s="447" customFormat="1" ht="14.1" customHeight="1">
      <c r="A8" s="440"/>
      <c r="B8" s="441"/>
      <c r="C8" s="448" t="s">
        <v>432</v>
      </c>
      <c r="D8" s="449" t="s">
        <v>441</v>
      </c>
      <c r="E8" s="450" t="s">
        <v>442</v>
      </c>
      <c r="F8" s="444"/>
      <c r="G8" s="445"/>
      <c r="H8" s="444"/>
      <c r="I8" s="446"/>
      <c r="J8" s="444"/>
      <c r="K8" s="446"/>
    </row>
    <row r="9" spans="1:11" s="447" customFormat="1" ht="15" customHeight="1">
      <c r="A9" s="451" t="s">
        <v>443</v>
      </c>
      <c r="B9" s="452" t="s">
        <v>444</v>
      </c>
      <c r="C9" s="453" t="s">
        <v>432</v>
      </c>
      <c r="D9" s="454" t="s">
        <v>446</v>
      </c>
      <c r="E9" s="443" t="s">
        <v>445</v>
      </c>
      <c r="F9" s="444"/>
      <c r="G9" s="445"/>
      <c r="H9" s="444"/>
      <c r="I9" s="446"/>
      <c r="J9" s="444"/>
      <c r="K9" s="446"/>
    </row>
    <row r="10" spans="1:11" s="447" customFormat="1" ht="15" customHeight="1">
      <c r="A10" s="455" t="s">
        <v>447</v>
      </c>
      <c r="B10" s="456" t="s">
        <v>0</v>
      </c>
      <c r="C10" s="455" t="s">
        <v>447</v>
      </c>
      <c r="D10" s="457" t="s">
        <v>435</v>
      </c>
      <c r="E10" s="435" t="s">
        <v>448</v>
      </c>
      <c r="F10" s="436" t="s">
        <v>447</v>
      </c>
      <c r="G10" s="437" t="s">
        <v>449</v>
      </c>
      <c r="H10" s="444"/>
      <c r="I10" s="446"/>
      <c r="J10" s="444"/>
      <c r="K10" s="446"/>
    </row>
    <row r="11" spans="1:11" s="447" customFormat="1" ht="15" customHeight="1">
      <c r="A11" s="440" t="s">
        <v>447</v>
      </c>
      <c r="B11" s="441" t="s">
        <v>444</v>
      </c>
      <c r="C11" s="440" t="s">
        <v>447</v>
      </c>
      <c r="D11" s="442" t="s">
        <v>446</v>
      </c>
      <c r="E11" s="458" t="s">
        <v>450</v>
      </c>
      <c r="F11" s="444"/>
      <c r="G11" s="445"/>
      <c r="H11" s="444"/>
      <c r="I11" s="446"/>
      <c r="J11" s="444"/>
      <c r="K11" s="446"/>
    </row>
    <row r="12" spans="1:11" s="447" customFormat="1" ht="15" customHeight="1">
      <c r="A12" s="432" t="s">
        <v>451</v>
      </c>
      <c r="B12" s="433" t="s">
        <v>0</v>
      </c>
      <c r="C12" s="432" t="s">
        <v>451</v>
      </c>
      <c r="D12" s="459" t="s">
        <v>455</v>
      </c>
      <c r="E12" s="435" t="s">
        <v>453</v>
      </c>
      <c r="F12" s="436" t="s">
        <v>451</v>
      </c>
      <c r="G12" s="437" t="s">
        <v>453</v>
      </c>
      <c r="H12" s="444"/>
      <c r="I12" s="446"/>
      <c r="J12" s="444"/>
      <c r="K12" s="446"/>
    </row>
    <row r="13" spans="1:11" s="447" customFormat="1" ht="15" customHeight="1">
      <c r="A13" s="432" t="s">
        <v>454</v>
      </c>
      <c r="B13" s="433" t="s">
        <v>0</v>
      </c>
      <c r="C13" s="432" t="s">
        <v>454</v>
      </c>
      <c r="D13" s="459" t="s">
        <v>455</v>
      </c>
      <c r="E13" s="435" t="s">
        <v>456</v>
      </c>
      <c r="F13" s="460" t="s">
        <v>454</v>
      </c>
      <c r="G13" s="461" t="s">
        <v>456</v>
      </c>
      <c r="H13" s="444"/>
      <c r="I13" s="446"/>
      <c r="J13" s="444"/>
      <c r="K13" s="446"/>
    </row>
    <row r="14" spans="1:11" s="447" customFormat="1" ht="15" customHeight="1">
      <c r="A14" s="455" t="s">
        <v>457</v>
      </c>
      <c r="B14" s="456" t="s">
        <v>0</v>
      </c>
      <c r="C14" s="455" t="s">
        <v>457</v>
      </c>
      <c r="D14" s="462" t="s">
        <v>435</v>
      </c>
      <c r="E14" s="463" t="s">
        <v>458</v>
      </c>
      <c r="F14" s="444" t="s">
        <v>457</v>
      </c>
      <c r="G14" s="445" t="s">
        <v>459</v>
      </c>
      <c r="H14" s="444"/>
      <c r="I14" s="446"/>
      <c r="J14" s="444"/>
      <c r="K14" s="446"/>
    </row>
    <row r="15" spans="1:11" s="447" customFormat="1" ht="15" customHeight="1">
      <c r="A15" s="464" t="s">
        <v>457</v>
      </c>
      <c r="B15" s="465" t="s">
        <v>444</v>
      </c>
      <c r="C15" s="464" t="s">
        <v>457</v>
      </c>
      <c r="D15" s="466" t="s">
        <v>446</v>
      </c>
      <c r="E15" s="458" t="s">
        <v>460</v>
      </c>
      <c r="F15" s="444"/>
      <c r="G15" s="445"/>
      <c r="H15" s="444"/>
      <c r="I15" s="446"/>
      <c r="J15" s="444"/>
      <c r="K15" s="446"/>
    </row>
    <row r="16" spans="1:11" s="447" customFormat="1" ht="15" customHeight="1">
      <c r="A16" s="440" t="s">
        <v>457</v>
      </c>
      <c r="B16" s="441" t="s">
        <v>461</v>
      </c>
      <c r="C16" s="453" t="s">
        <v>457</v>
      </c>
      <c r="D16" s="467" t="s">
        <v>464</v>
      </c>
      <c r="E16" s="468" t="s">
        <v>462</v>
      </c>
      <c r="F16" s="444"/>
      <c r="G16" s="445"/>
      <c r="H16" s="444"/>
      <c r="I16" s="446"/>
      <c r="J16" s="444"/>
      <c r="K16" s="446"/>
    </row>
    <row r="17" spans="1:11" s="447" customFormat="1" ht="15" customHeight="1">
      <c r="A17" s="455" t="s">
        <v>465</v>
      </c>
      <c r="B17" s="456" t="s">
        <v>0</v>
      </c>
      <c r="C17" s="455" t="s">
        <v>465</v>
      </c>
      <c r="D17" s="462" t="s">
        <v>435</v>
      </c>
      <c r="E17" s="450" t="s">
        <v>466</v>
      </c>
      <c r="F17" s="436" t="s">
        <v>465</v>
      </c>
      <c r="G17" s="437" t="s">
        <v>467</v>
      </c>
      <c r="H17" s="444"/>
      <c r="I17" s="446"/>
      <c r="J17" s="444"/>
      <c r="K17" s="446"/>
    </row>
    <row r="18" spans="1:11" s="447" customFormat="1" ht="15" customHeight="1">
      <c r="A18" s="464" t="s">
        <v>465</v>
      </c>
      <c r="B18" s="465" t="s">
        <v>444</v>
      </c>
      <c r="C18" s="464" t="s">
        <v>465</v>
      </c>
      <c r="D18" s="469" t="s">
        <v>446</v>
      </c>
      <c r="E18" s="470" t="s">
        <v>468</v>
      </c>
      <c r="F18" s="444"/>
      <c r="G18" s="445"/>
      <c r="H18" s="444"/>
      <c r="I18" s="446"/>
      <c r="J18" s="444"/>
      <c r="K18" s="446"/>
    </row>
    <row r="19" spans="1:11" s="447" customFormat="1" ht="15" customHeight="1">
      <c r="A19" s="464" t="s">
        <v>465</v>
      </c>
      <c r="B19" s="465" t="s">
        <v>469</v>
      </c>
      <c r="C19" s="464" t="s">
        <v>465</v>
      </c>
      <c r="D19" s="469" t="s">
        <v>470</v>
      </c>
      <c r="E19" s="470" t="s">
        <v>471</v>
      </c>
      <c r="F19" s="444"/>
      <c r="G19" s="445"/>
      <c r="H19" s="444"/>
      <c r="I19" s="446"/>
      <c r="J19" s="444"/>
      <c r="K19" s="446"/>
    </row>
    <row r="20" spans="1:11" s="447" customFormat="1" ht="15" customHeight="1">
      <c r="A20" s="440" t="s">
        <v>465</v>
      </c>
      <c r="B20" s="441" t="s">
        <v>461</v>
      </c>
      <c r="C20" s="440"/>
      <c r="D20" s="442"/>
      <c r="E20" s="458" t="s">
        <v>472</v>
      </c>
      <c r="F20" s="444"/>
      <c r="G20" s="445"/>
      <c r="H20" s="444"/>
      <c r="I20" s="446"/>
      <c r="J20" s="444"/>
      <c r="K20" s="446"/>
    </row>
    <row r="21" spans="1:11" s="447" customFormat="1" ht="15" customHeight="1">
      <c r="A21" s="440"/>
      <c r="B21" s="441"/>
      <c r="C21" s="440" t="s">
        <v>465</v>
      </c>
      <c r="D21" s="442" t="s">
        <v>463</v>
      </c>
      <c r="E21" s="443" t="s">
        <v>473</v>
      </c>
      <c r="F21" s="444"/>
      <c r="G21" s="445"/>
      <c r="H21" s="444"/>
      <c r="I21" s="446"/>
      <c r="J21" s="444"/>
      <c r="K21" s="446"/>
    </row>
    <row r="22" spans="1:11" s="447" customFormat="1" ht="15" customHeight="1">
      <c r="A22" s="440"/>
      <c r="B22" s="441"/>
      <c r="C22" s="440" t="s">
        <v>465</v>
      </c>
      <c r="D22" s="442" t="s">
        <v>474</v>
      </c>
      <c r="E22" s="443" t="s">
        <v>475</v>
      </c>
      <c r="F22" s="444"/>
      <c r="G22" s="445"/>
      <c r="H22" s="444"/>
      <c r="I22" s="446"/>
      <c r="J22" s="444"/>
      <c r="K22" s="446"/>
    </row>
    <row r="23" spans="1:11" s="447" customFormat="1" ht="15" customHeight="1">
      <c r="A23" s="440"/>
      <c r="B23" s="441"/>
      <c r="C23" s="440" t="s">
        <v>465</v>
      </c>
      <c r="D23" s="442" t="s">
        <v>476</v>
      </c>
      <c r="E23" s="443" t="s">
        <v>477</v>
      </c>
      <c r="F23" s="444"/>
      <c r="G23" s="445"/>
      <c r="H23" s="444"/>
      <c r="I23" s="446"/>
      <c r="J23" s="444"/>
      <c r="K23" s="446"/>
    </row>
    <row r="24" spans="1:11" s="447" customFormat="1" ht="15" customHeight="1">
      <c r="A24" s="453"/>
      <c r="B24" s="471"/>
      <c r="C24" s="453" t="s">
        <v>465</v>
      </c>
      <c r="D24" s="467" t="s">
        <v>464</v>
      </c>
      <c r="E24" s="472" t="s">
        <v>478</v>
      </c>
      <c r="F24" s="473"/>
      <c r="G24" s="474"/>
      <c r="H24" s="444"/>
      <c r="I24" s="446"/>
      <c r="J24" s="444"/>
      <c r="K24" s="446"/>
    </row>
    <row r="25" spans="1:11" s="447" customFormat="1" ht="15" customHeight="1">
      <c r="A25" s="432" t="s">
        <v>479</v>
      </c>
      <c r="B25" s="433" t="s">
        <v>0</v>
      </c>
      <c r="C25" s="432"/>
      <c r="D25" s="434"/>
      <c r="E25" s="435" t="s">
        <v>480</v>
      </c>
      <c r="F25" s="436" t="s">
        <v>479</v>
      </c>
      <c r="G25" s="437" t="s">
        <v>481</v>
      </c>
      <c r="H25" s="436" t="s">
        <v>441</v>
      </c>
      <c r="I25" s="438" t="s">
        <v>481</v>
      </c>
      <c r="J25" s="444"/>
      <c r="K25" s="446"/>
    </row>
    <row r="26" spans="1:11" s="447" customFormat="1" ht="15" customHeight="1">
      <c r="A26" s="440"/>
      <c r="B26" s="441"/>
      <c r="C26" s="440" t="s">
        <v>479</v>
      </c>
      <c r="D26" s="442" t="s">
        <v>435</v>
      </c>
      <c r="E26" s="443" t="s">
        <v>482</v>
      </c>
      <c r="F26" s="444"/>
      <c r="G26" s="445"/>
      <c r="H26" s="444"/>
      <c r="I26" s="446"/>
      <c r="J26" s="444"/>
      <c r="K26" s="446"/>
    </row>
    <row r="27" spans="1:11" s="447" customFormat="1" ht="15" customHeight="1">
      <c r="A27" s="448"/>
      <c r="B27" s="475"/>
      <c r="C27" s="448" t="s">
        <v>479</v>
      </c>
      <c r="D27" s="449" t="s">
        <v>483</v>
      </c>
      <c r="E27" s="450" t="s">
        <v>484</v>
      </c>
      <c r="F27" s="444"/>
      <c r="G27" s="445"/>
      <c r="H27" s="444"/>
      <c r="I27" s="446"/>
      <c r="J27" s="444"/>
      <c r="K27" s="446"/>
    </row>
    <row r="28" spans="1:11" s="447" customFormat="1" ht="15" customHeight="1">
      <c r="A28" s="464" t="s">
        <v>479</v>
      </c>
      <c r="B28" s="465" t="s">
        <v>485</v>
      </c>
      <c r="C28" s="464" t="s">
        <v>479</v>
      </c>
      <c r="D28" s="469" t="s">
        <v>486</v>
      </c>
      <c r="E28" s="470" t="s">
        <v>487</v>
      </c>
      <c r="F28" s="444"/>
      <c r="G28" s="445"/>
      <c r="H28" s="444"/>
      <c r="I28" s="446"/>
      <c r="J28" s="444"/>
      <c r="K28" s="446"/>
    </row>
    <row r="29" spans="1:11" s="447" customFormat="1" ht="15" customHeight="1">
      <c r="A29" s="464" t="s">
        <v>479</v>
      </c>
      <c r="B29" s="465" t="s">
        <v>488</v>
      </c>
      <c r="C29" s="464" t="s">
        <v>479</v>
      </c>
      <c r="D29" s="469" t="s">
        <v>489</v>
      </c>
      <c r="E29" s="470" t="s">
        <v>490</v>
      </c>
      <c r="F29" s="444"/>
      <c r="G29" s="445"/>
      <c r="H29" s="444"/>
      <c r="I29" s="446"/>
      <c r="J29" s="444"/>
      <c r="K29" s="446"/>
    </row>
    <row r="30" spans="1:11" s="447" customFormat="1" ht="15" customHeight="1">
      <c r="A30" s="464" t="s">
        <v>479</v>
      </c>
      <c r="B30" s="465" t="s">
        <v>491</v>
      </c>
      <c r="C30" s="464" t="s">
        <v>479</v>
      </c>
      <c r="D30" s="469" t="s">
        <v>492</v>
      </c>
      <c r="E30" s="470" t="s">
        <v>493</v>
      </c>
      <c r="F30" s="444"/>
      <c r="G30" s="445"/>
      <c r="H30" s="444"/>
      <c r="I30" s="446"/>
      <c r="J30" s="444"/>
      <c r="K30" s="446"/>
    </row>
    <row r="31" spans="1:11" s="447" customFormat="1" ht="15" customHeight="1">
      <c r="A31" s="464" t="s">
        <v>479</v>
      </c>
      <c r="B31" s="465" t="s">
        <v>494</v>
      </c>
      <c r="C31" s="464" t="s">
        <v>479</v>
      </c>
      <c r="D31" s="469" t="s">
        <v>495</v>
      </c>
      <c r="E31" s="470" t="s">
        <v>496</v>
      </c>
      <c r="F31" s="444"/>
      <c r="G31" s="445"/>
      <c r="H31" s="444"/>
      <c r="I31" s="446"/>
      <c r="J31" s="444"/>
      <c r="K31" s="446"/>
    </row>
    <row r="32" spans="1:11" s="447" customFormat="1" ht="15" customHeight="1">
      <c r="A32" s="476" t="s">
        <v>479</v>
      </c>
      <c r="B32" s="477" t="s">
        <v>461</v>
      </c>
      <c r="C32" s="476" t="s">
        <v>479</v>
      </c>
      <c r="D32" s="478" t="s">
        <v>497</v>
      </c>
      <c r="E32" s="468" t="s">
        <v>498</v>
      </c>
      <c r="F32" s="473"/>
      <c r="G32" s="474"/>
      <c r="H32" s="473"/>
      <c r="I32" s="479"/>
      <c r="J32" s="444"/>
      <c r="K32" s="446"/>
    </row>
    <row r="33" spans="1:11" s="447" customFormat="1" ht="15" customHeight="1">
      <c r="A33" s="453" t="s">
        <v>499</v>
      </c>
      <c r="B33" s="471" t="s">
        <v>882</v>
      </c>
      <c r="C33" s="453" t="s">
        <v>499</v>
      </c>
      <c r="D33" s="467" t="s">
        <v>439</v>
      </c>
      <c r="E33" s="392" t="s">
        <v>1612</v>
      </c>
      <c r="F33" s="436" t="s">
        <v>499</v>
      </c>
      <c r="G33" s="437" t="s">
        <v>501</v>
      </c>
      <c r="H33" s="436" t="s">
        <v>502</v>
      </c>
      <c r="I33" s="438" t="s">
        <v>501</v>
      </c>
      <c r="J33" s="444"/>
      <c r="K33" s="446"/>
    </row>
    <row r="34" spans="1:11" s="447" customFormat="1" ht="15" customHeight="1">
      <c r="A34" s="480" t="s">
        <v>503</v>
      </c>
      <c r="B34" s="481" t="s">
        <v>0</v>
      </c>
      <c r="C34" s="480" t="s">
        <v>503</v>
      </c>
      <c r="D34" s="482" t="s">
        <v>435</v>
      </c>
      <c r="E34" s="483" t="s">
        <v>504</v>
      </c>
      <c r="F34" s="460" t="s">
        <v>505</v>
      </c>
      <c r="G34" s="461" t="s">
        <v>504</v>
      </c>
      <c r="H34" s="436" t="s">
        <v>506</v>
      </c>
      <c r="I34" s="438" t="s">
        <v>507</v>
      </c>
      <c r="J34" s="444"/>
      <c r="K34" s="446"/>
    </row>
    <row r="35" spans="1:11" s="447" customFormat="1" ht="15" customHeight="1">
      <c r="A35" s="432" t="s">
        <v>508</v>
      </c>
      <c r="B35" s="433" t="s">
        <v>0</v>
      </c>
      <c r="C35" s="432" t="s">
        <v>509</v>
      </c>
      <c r="D35" s="434" t="s">
        <v>455</v>
      </c>
      <c r="E35" s="435" t="s">
        <v>510</v>
      </c>
      <c r="F35" s="444" t="s">
        <v>509</v>
      </c>
      <c r="G35" s="445" t="s">
        <v>510</v>
      </c>
      <c r="H35" s="444"/>
      <c r="I35" s="446"/>
      <c r="J35" s="444"/>
      <c r="K35" s="446"/>
    </row>
    <row r="36" spans="1:11" s="447" customFormat="1" ht="15" customHeight="1">
      <c r="A36" s="480" t="s">
        <v>511</v>
      </c>
      <c r="B36" s="481" t="s">
        <v>0</v>
      </c>
      <c r="C36" s="480" t="s">
        <v>511</v>
      </c>
      <c r="D36" s="482" t="s">
        <v>435</v>
      </c>
      <c r="E36" s="483" t="s">
        <v>512</v>
      </c>
      <c r="F36" s="460" t="s">
        <v>513</v>
      </c>
      <c r="G36" s="461" t="s">
        <v>514</v>
      </c>
      <c r="H36" s="473"/>
      <c r="I36" s="479"/>
      <c r="J36" s="444"/>
      <c r="K36" s="446"/>
    </row>
    <row r="37" spans="1:11" s="447" customFormat="1" ht="15" customHeight="1">
      <c r="A37" s="440" t="s">
        <v>515</v>
      </c>
      <c r="B37" s="441" t="s">
        <v>0</v>
      </c>
      <c r="C37" s="440" t="s">
        <v>515</v>
      </c>
      <c r="D37" s="442" t="s">
        <v>455</v>
      </c>
      <c r="E37" s="443" t="s">
        <v>516</v>
      </c>
      <c r="F37" s="436" t="s">
        <v>517</v>
      </c>
      <c r="G37" s="437" t="s">
        <v>518</v>
      </c>
      <c r="H37" s="436" t="s">
        <v>519</v>
      </c>
      <c r="I37" s="438" t="s">
        <v>520</v>
      </c>
      <c r="J37" s="444"/>
      <c r="K37" s="446"/>
    </row>
    <row r="38" spans="1:11" s="447" customFormat="1" ht="15" customHeight="1">
      <c r="A38" s="476" t="s">
        <v>515</v>
      </c>
      <c r="B38" s="477" t="s">
        <v>485</v>
      </c>
      <c r="C38" s="476" t="s">
        <v>515</v>
      </c>
      <c r="D38" s="478" t="s">
        <v>486</v>
      </c>
      <c r="E38" s="468" t="s">
        <v>521</v>
      </c>
      <c r="F38" s="473"/>
      <c r="G38" s="474"/>
      <c r="H38" s="444"/>
      <c r="I38" s="446"/>
      <c r="J38" s="444"/>
      <c r="K38" s="446"/>
    </row>
    <row r="39" spans="1:11" s="447" customFormat="1" ht="15" customHeight="1">
      <c r="A39" s="432"/>
      <c r="B39" s="433"/>
      <c r="C39" s="432" t="s">
        <v>522</v>
      </c>
      <c r="D39" s="434" t="s">
        <v>452</v>
      </c>
      <c r="E39" s="435" t="s">
        <v>523</v>
      </c>
      <c r="F39" s="436" t="s">
        <v>524</v>
      </c>
      <c r="G39" s="437" t="s">
        <v>525</v>
      </c>
      <c r="H39" s="444"/>
      <c r="I39" s="446"/>
      <c r="J39" s="444"/>
      <c r="K39" s="446"/>
    </row>
    <row r="40" spans="1:11" s="447" customFormat="1" ht="15" customHeight="1">
      <c r="A40" s="440" t="s">
        <v>522</v>
      </c>
      <c r="B40" s="441" t="s">
        <v>0</v>
      </c>
      <c r="C40" s="440"/>
      <c r="D40" s="442"/>
      <c r="E40" s="443" t="s">
        <v>525</v>
      </c>
      <c r="F40" s="444"/>
      <c r="G40" s="445"/>
      <c r="H40" s="444"/>
      <c r="I40" s="446"/>
      <c r="J40" s="444"/>
      <c r="K40" s="446"/>
    </row>
    <row r="41" spans="1:11" s="447" customFormat="1" ht="15" customHeight="1">
      <c r="A41" s="453" t="s">
        <v>522</v>
      </c>
      <c r="B41" s="471" t="s">
        <v>444</v>
      </c>
      <c r="C41" s="453"/>
      <c r="D41" s="467"/>
      <c r="E41" s="472" t="s">
        <v>526</v>
      </c>
      <c r="F41" s="473"/>
      <c r="G41" s="474"/>
      <c r="H41" s="473"/>
      <c r="I41" s="479"/>
      <c r="J41" s="444"/>
      <c r="K41" s="446"/>
    </row>
    <row r="42" spans="1:11" s="447" customFormat="1" ht="15" customHeight="1">
      <c r="A42" s="432" t="s">
        <v>527</v>
      </c>
      <c r="B42" s="433" t="s">
        <v>0</v>
      </c>
      <c r="C42" s="432"/>
      <c r="D42" s="434"/>
      <c r="E42" s="435" t="s">
        <v>528</v>
      </c>
      <c r="F42" s="444" t="s">
        <v>529</v>
      </c>
      <c r="G42" s="445" t="s">
        <v>530</v>
      </c>
      <c r="H42" s="444" t="s">
        <v>531</v>
      </c>
      <c r="I42" s="446" t="s">
        <v>530</v>
      </c>
      <c r="J42" s="436" t="s">
        <v>1</v>
      </c>
      <c r="K42" s="438" t="s">
        <v>20</v>
      </c>
    </row>
    <row r="43" spans="1:11" s="447" customFormat="1" ht="15" customHeight="1">
      <c r="A43" s="440"/>
      <c r="B43" s="441"/>
      <c r="C43" s="440" t="s">
        <v>527</v>
      </c>
      <c r="D43" s="442" t="s">
        <v>439</v>
      </c>
      <c r="E43" s="443" t="s">
        <v>532</v>
      </c>
      <c r="F43" s="444"/>
      <c r="G43" s="445"/>
      <c r="H43" s="444"/>
      <c r="I43" s="446"/>
      <c r="J43" s="444"/>
      <c r="K43" s="446"/>
    </row>
    <row r="44" spans="1:11" s="447" customFormat="1" ht="15" customHeight="1">
      <c r="A44" s="440"/>
      <c r="B44" s="441"/>
      <c r="C44" s="440" t="s">
        <v>527</v>
      </c>
      <c r="D44" s="442" t="s">
        <v>533</v>
      </c>
      <c r="E44" s="443" t="s">
        <v>534</v>
      </c>
      <c r="F44" s="444"/>
      <c r="G44" s="445"/>
      <c r="H44" s="444"/>
      <c r="I44" s="446"/>
      <c r="J44" s="444"/>
      <c r="K44" s="446"/>
    </row>
    <row r="45" spans="1:11" s="447" customFormat="1" ht="15" customHeight="1">
      <c r="A45" s="453"/>
      <c r="B45" s="471"/>
      <c r="C45" s="453" t="s">
        <v>529</v>
      </c>
      <c r="D45" s="467" t="s">
        <v>535</v>
      </c>
      <c r="E45" s="472" t="s">
        <v>536</v>
      </c>
      <c r="F45" s="444"/>
      <c r="G45" s="445"/>
      <c r="H45" s="444"/>
      <c r="I45" s="446"/>
      <c r="J45" s="444"/>
      <c r="K45" s="446"/>
    </row>
    <row r="46" spans="1:11" s="447" customFormat="1" ht="15" customHeight="1">
      <c r="A46" s="480" t="s">
        <v>537</v>
      </c>
      <c r="B46" s="481" t="s">
        <v>0</v>
      </c>
      <c r="C46" s="480" t="s">
        <v>537</v>
      </c>
      <c r="D46" s="484" t="s">
        <v>435</v>
      </c>
      <c r="E46" s="483" t="s">
        <v>538</v>
      </c>
      <c r="F46" s="436" t="s">
        <v>539</v>
      </c>
      <c r="G46" s="437" t="s">
        <v>538</v>
      </c>
      <c r="H46" s="436" t="s">
        <v>540</v>
      </c>
      <c r="I46" s="438" t="s">
        <v>541</v>
      </c>
      <c r="J46" s="444"/>
      <c r="K46" s="446"/>
    </row>
    <row r="47" spans="1:11" s="447" customFormat="1" ht="15" customHeight="1">
      <c r="A47" s="440" t="s">
        <v>542</v>
      </c>
      <c r="B47" s="441" t="s">
        <v>543</v>
      </c>
      <c r="C47" s="440"/>
      <c r="D47" s="485"/>
      <c r="E47" s="443" t="s">
        <v>544</v>
      </c>
      <c r="F47" s="436" t="s">
        <v>545</v>
      </c>
      <c r="G47" s="437" t="s">
        <v>546</v>
      </c>
      <c r="H47" s="444"/>
      <c r="I47" s="446"/>
      <c r="J47" s="444"/>
      <c r="K47" s="446"/>
    </row>
    <row r="48" spans="1:11" s="447" customFormat="1" ht="15" customHeight="1">
      <c r="A48" s="440"/>
      <c r="B48" s="441"/>
      <c r="C48" s="440" t="s">
        <v>545</v>
      </c>
      <c r="D48" s="485" t="s">
        <v>463</v>
      </c>
      <c r="E48" s="443" t="s">
        <v>547</v>
      </c>
      <c r="F48" s="444"/>
      <c r="G48" s="445"/>
      <c r="H48" s="444"/>
      <c r="I48" s="446"/>
      <c r="J48" s="444"/>
      <c r="K48" s="446"/>
    </row>
    <row r="49" spans="1:11" s="447" customFormat="1" ht="15" customHeight="1">
      <c r="A49" s="440"/>
      <c r="B49" s="441"/>
      <c r="C49" s="440" t="s">
        <v>545</v>
      </c>
      <c r="D49" s="485" t="s">
        <v>474</v>
      </c>
      <c r="E49" s="443" t="s">
        <v>548</v>
      </c>
      <c r="F49" s="444"/>
      <c r="G49" s="445"/>
      <c r="H49" s="444"/>
      <c r="I49" s="446"/>
      <c r="J49" s="444"/>
      <c r="K49" s="446"/>
    </row>
    <row r="50" spans="1:11" s="447" customFormat="1" ht="15" customHeight="1">
      <c r="A50" s="440"/>
      <c r="B50" s="441"/>
      <c r="C50" s="440" t="s">
        <v>545</v>
      </c>
      <c r="D50" s="485" t="s">
        <v>476</v>
      </c>
      <c r="E50" s="443" t="s">
        <v>549</v>
      </c>
      <c r="F50" s="444"/>
      <c r="G50" s="445"/>
      <c r="H50" s="444"/>
      <c r="I50" s="446"/>
      <c r="J50" s="444"/>
      <c r="K50" s="446"/>
    </row>
    <row r="51" spans="1:11" s="447" customFormat="1" ht="15" customHeight="1">
      <c r="A51" s="440"/>
      <c r="B51" s="441"/>
      <c r="C51" s="440" t="s">
        <v>545</v>
      </c>
      <c r="D51" s="485" t="s">
        <v>550</v>
      </c>
      <c r="E51" s="443" t="s">
        <v>551</v>
      </c>
      <c r="F51" s="444"/>
      <c r="G51" s="445"/>
      <c r="H51" s="444"/>
      <c r="I51" s="446"/>
      <c r="J51" s="444"/>
      <c r="K51" s="446"/>
    </row>
    <row r="52" spans="1:11" s="447" customFormat="1" ht="15" customHeight="1">
      <c r="A52" s="453"/>
      <c r="B52" s="486"/>
      <c r="C52" s="453" t="s">
        <v>545</v>
      </c>
      <c r="D52" s="454" t="s">
        <v>464</v>
      </c>
      <c r="E52" s="472" t="s">
        <v>552</v>
      </c>
      <c r="F52" s="473"/>
      <c r="G52" s="474"/>
      <c r="H52" s="473"/>
      <c r="I52" s="479"/>
      <c r="J52" s="473"/>
      <c r="K52" s="479"/>
    </row>
    <row r="53" spans="1:11" s="447" customFormat="1" ht="15" customHeight="1">
      <c r="A53" s="432" t="s">
        <v>553</v>
      </c>
      <c r="B53" s="433" t="s">
        <v>0</v>
      </c>
      <c r="C53" s="455" t="s">
        <v>553</v>
      </c>
      <c r="D53" s="457" t="s">
        <v>435</v>
      </c>
      <c r="E53" s="435" t="s">
        <v>554</v>
      </c>
      <c r="F53" s="436" t="s">
        <v>553</v>
      </c>
      <c r="G53" s="437" t="s">
        <v>555</v>
      </c>
      <c r="H53" s="444" t="s">
        <v>556</v>
      </c>
      <c r="I53" s="446" t="s">
        <v>557</v>
      </c>
      <c r="J53" s="444" t="s">
        <v>2</v>
      </c>
      <c r="K53" s="446" t="s">
        <v>558</v>
      </c>
    </row>
    <row r="54" spans="1:11" s="447" customFormat="1" ht="15" customHeight="1">
      <c r="A54" s="451" t="s">
        <v>560</v>
      </c>
      <c r="B54" s="452" t="s">
        <v>561</v>
      </c>
      <c r="C54" s="440" t="s">
        <v>560</v>
      </c>
      <c r="D54" s="442" t="s">
        <v>563</v>
      </c>
      <c r="E54" s="458" t="s">
        <v>562</v>
      </c>
      <c r="F54" s="444"/>
      <c r="G54" s="445"/>
      <c r="H54" s="444"/>
      <c r="I54" s="446"/>
      <c r="J54" s="444"/>
      <c r="K54" s="446"/>
    </row>
    <row r="55" spans="1:11" s="447" customFormat="1" ht="15" customHeight="1">
      <c r="A55" s="451" t="s">
        <v>553</v>
      </c>
      <c r="B55" s="452" t="s">
        <v>564</v>
      </c>
      <c r="C55" s="451" t="s">
        <v>553</v>
      </c>
      <c r="D55" s="487" t="s">
        <v>497</v>
      </c>
      <c r="E55" s="458" t="s">
        <v>565</v>
      </c>
      <c r="F55" s="473"/>
      <c r="G55" s="474"/>
      <c r="H55" s="444"/>
      <c r="I55" s="446"/>
      <c r="J55" s="444"/>
      <c r="K55" s="446"/>
    </row>
    <row r="56" spans="1:11" s="447" customFormat="1" ht="15" customHeight="1">
      <c r="A56" s="455" t="s">
        <v>566</v>
      </c>
      <c r="B56" s="456" t="s">
        <v>0</v>
      </c>
      <c r="C56" s="455" t="s">
        <v>567</v>
      </c>
      <c r="D56" s="462" t="s">
        <v>435</v>
      </c>
      <c r="E56" s="463" t="s">
        <v>568</v>
      </c>
      <c r="F56" s="436" t="s">
        <v>567</v>
      </c>
      <c r="G56" s="437" t="s">
        <v>569</v>
      </c>
      <c r="H56" s="444"/>
      <c r="I56" s="446"/>
      <c r="J56" s="444"/>
      <c r="K56" s="446"/>
    </row>
    <row r="57" spans="1:11" s="447" customFormat="1" ht="15" customHeight="1">
      <c r="A57" s="464" t="s">
        <v>566</v>
      </c>
      <c r="B57" s="465" t="s">
        <v>444</v>
      </c>
      <c r="C57" s="464" t="s">
        <v>567</v>
      </c>
      <c r="D57" s="469" t="s">
        <v>446</v>
      </c>
      <c r="E57" s="470" t="s">
        <v>570</v>
      </c>
      <c r="F57" s="444"/>
      <c r="G57" s="445"/>
      <c r="H57" s="444"/>
      <c r="I57" s="446"/>
      <c r="J57" s="444"/>
      <c r="K57" s="446"/>
    </row>
    <row r="58" spans="1:11" s="447" customFormat="1" ht="15" customHeight="1">
      <c r="A58" s="464" t="s">
        <v>567</v>
      </c>
      <c r="B58" s="465" t="s">
        <v>469</v>
      </c>
      <c r="C58" s="464" t="s">
        <v>567</v>
      </c>
      <c r="D58" s="469" t="s">
        <v>470</v>
      </c>
      <c r="E58" s="470" t="s">
        <v>571</v>
      </c>
      <c r="F58" s="444"/>
      <c r="G58" s="445"/>
      <c r="H58" s="444"/>
      <c r="I58" s="446"/>
      <c r="J58" s="444"/>
      <c r="K58" s="446"/>
    </row>
    <row r="59" spans="1:11" s="447" customFormat="1" ht="15" customHeight="1">
      <c r="A59" s="440" t="s">
        <v>567</v>
      </c>
      <c r="B59" s="441" t="s">
        <v>572</v>
      </c>
      <c r="C59" s="440" t="s">
        <v>567</v>
      </c>
      <c r="D59" s="442" t="s">
        <v>573</v>
      </c>
      <c r="E59" s="470" t="s">
        <v>574</v>
      </c>
      <c r="F59" s="444"/>
      <c r="G59" s="445"/>
      <c r="H59" s="444"/>
      <c r="I59" s="446"/>
      <c r="J59" s="444"/>
      <c r="K59" s="446"/>
    </row>
    <row r="60" spans="1:11" s="447" customFormat="1" ht="15" customHeight="1">
      <c r="A60" s="476" t="s">
        <v>567</v>
      </c>
      <c r="B60" s="477" t="s">
        <v>461</v>
      </c>
      <c r="C60" s="476" t="s">
        <v>567</v>
      </c>
      <c r="D60" s="478" t="s">
        <v>464</v>
      </c>
      <c r="E60" s="468" t="s">
        <v>575</v>
      </c>
      <c r="F60" s="473"/>
      <c r="G60" s="474"/>
      <c r="H60" s="473"/>
      <c r="I60" s="479"/>
      <c r="J60" s="473"/>
      <c r="K60" s="479"/>
    </row>
    <row r="61" spans="1:11" s="447" customFormat="1" ht="15" customHeight="1">
      <c r="A61" s="455" t="s">
        <v>576</v>
      </c>
      <c r="B61" s="456" t="s">
        <v>0</v>
      </c>
      <c r="C61" s="455" t="s">
        <v>578</v>
      </c>
      <c r="D61" s="457" t="s">
        <v>435</v>
      </c>
      <c r="E61" s="435" t="s">
        <v>577</v>
      </c>
      <c r="F61" s="436" t="s">
        <v>578</v>
      </c>
      <c r="G61" s="437" t="s">
        <v>579</v>
      </c>
      <c r="H61" s="488" t="s">
        <v>580</v>
      </c>
      <c r="I61" s="438" t="s">
        <v>581</v>
      </c>
      <c r="J61" s="488" t="s">
        <v>1613</v>
      </c>
      <c r="K61" s="438" t="s">
        <v>1614</v>
      </c>
    </row>
    <row r="62" spans="1:11" s="447" customFormat="1" ht="15" customHeight="1">
      <c r="A62" s="440" t="s">
        <v>578</v>
      </c>
      <c r="B62" s="441" t="s">
        <v>444</v>
      </c>
      <c r="C62" s="440" t="s">
        <v>578</v>
      </c>
      <c r="D62" s="442" t="s">
        <v>446</v>
      </c>
      <c r="E62" s="458" t="s">
        <v>582</v>
      </c>
      <c r="F62" s="444"/>
      <c r="G62" s="445"/>
      <c r="H62" s="444"/>
      <c r="I62" s="446"/>
      <c r="J62" s="444"/>
      <c r="K62" s="446"/>
    </row>
    <row r="63" spans="1:11" s="447" customFormat="1" ht="15" customHeight="1">
      <c r="A63" s="455" t="s">
        <v>583</v>
      </c>
      <c r="B63" s="456" t="s">
        <v>0</v>
      </c>
      <c r="C63" s="455" t="s">
        <v>584</v>
      </c>
      <c r="D63" s="462" t="s">
        <v>435</v>
      </c>
      <c r="E63" s="463" t="s">
        <v>585</v>
      </c>
      <c r="F63" s="436" t="s">
        <v>584</v>
      </c>
      <c r="G63" s="437" t="s">
        <v>586</v>
      </c>
      <c r="H63" s="444"/>
      <c r="I63" s="446"/>
      <c r="J63" s="444"/>
      <c r="K63" s="446"/>
    </row>
    <row r="64" spans="1:11" s="447" customFormat="1" ht="15" customHeight="1">
      <c r="A64" s="464" t="s">
        <v>584</v>
      </c>
      <c r="B64" s="465" t="s">
        <v>444</v>
      </c>
      <c r="C64" s="464" t="s">
        <v>584</v>
      </c>
      <c r="D64" s="469" t="s">
        <v>446</v>
      </c>
      <c r="E64" s="470" t="s">
        <v>587</v>
      </c>
      <c r="F64" s="444"/>
      <c r="G64" s="445"/>
      <c r="H64" s="444"/>
      <c r="I64" s="446"/>
      <c r="J64" s="444"/>
      <c r="K64" s="446"/>
    </row>
    <row r="65" spans="1:11" s="447" customFormat="1" ht="15" customHeight="1">
      <c r="A65" s="453" t="s">
        <v>584</v>
      </c>
      <c r="B65" s="471" t="s">
        <v>469</v>
      </c>
      <c r="C65" s="453" t="s">
        <v>584</v>
      </c>
      <c r="D65" s="467" t="s">
        <v>470</v>
      </c>
      <c r="E65" s="468" t="s">
        <v>588</v>
      </c>
      <c r="F65" s="473"/>
      <c r="G65" s="474"/>
      <c r="H65" s="444"/>
      <c r="I65" s="446"/>
      <c r="J65" s="444"/>
      <c r="K65" s="446"/>
    </row>
    <row r="66" spans="1:11" s="447" customFormat="1" ht="15" customHeight="1">
      <c r="A66" s="453" t="s">
        <v>589</v>
      </c>
      <c r="B66" s="471" t="s">
        <v>0</v>
      </c>
      <c r="C66" s="453" t="s">
        <v>589</v>
      </c>
      <c r="D66" s="467" t="s">
        <v>435</v>
      </c>
      <c r="E66" s="472" t="s">
        <v>590</v>
      </c>
      <c r="F66" s="460" t="s">
        <v>591</v>
      </c>
      <c r="G66" s="461" t="s">
        <v>592</v>
      </c>
      <c r="H66" s="444"/>
      <c r="I66" s="446"/>
      <c r="J66" s="444"/>
      <c r="K66" s="446"/>
    </row>
    <row r="67" spans="1:11" s="447" customFormat="1" ht="15" customHeight="1">
      <c r="A67" s="440" t="s">
        <v>593</v>
      </c>
      <c r="B67" s="441" t="s">
        <v>0</v>
      </c>
      <c r="C67" s="440" t="s">
        <v>595</v>
      </c>
      <c r="D67" s="442" t="s">
        <v>435</v>
      </c>
      <c r="E67" s="443" t="s">
        <v>594</v>
      </c>
      <c r="F67" s="436" t="s">
        <v>595</v>
      </c>
      <c r="G67" s="437" t="s">
        <v>596</v>
      </c>
      <c r="H67" s="444"/>
      <c r="I67" s="446"/>
      <c r="J67" s="444"/>
      <c r="K67" s="446"/>
    </row>
    <row r="68" spans="1:11" s="447" customFormat="1" ht="15" customHeight="1">
      <c r="A68" s="464" t="s">
        <v>595</v>
      </c>
      <c r="B68" s="465" t="s">
        <v>444</v>
      </c>
      <c r="C68" s="464" t="s">
        <v>593</v>
      </c>
      <c r="D68" s="469" t="s">
        <v>446</v>
      </c>
      <c r="E68" s="470" t="s">
        <v>597</v>
      </c>
      <c r="F68" s="444"/>
      <c r="G68" s="445"/>
      <c r="H68" s="444"/>
      <c r="I68" s="446"/>
      <c r="J68" s="444"/>
      <c r="K68" s="446"/>
    </row>
    <row r="69" spans="1:11" s="447" customFormat="1" ht="15" customHeight="1">
      <c r="A69" s="464" t="s">
        <v>595</v>
      </c>
      <c r="B69" s="465" t="s">
        <v>469</v>
      </c>
      <c r="C69" s="464" t="s">
        <v>593</v>
      </c>
      <c r="D69" s="469" t="s">
        <v>470</v>
      </c>
      <c r="E69" s="470" t="s">
        <v>598</v>
      </c>
      <c r="F69" s="444"/>
      <c r="G69" s="445"/>
      <c r="H69" s="444"/>
      <c r="I69" s="446"/>
      <c r="J69" s="444"/>
      <c r="K69" s="446"/>
    </row>
    <row r="70" spans="1:11" s="447" customFormat="1" ht="15" customHeight="1">
      <c r="A70" s="440" t="s">
        <v>595</v>
      </c>
      <c r="B70" s="441" t="s">
        <v>572</v>
      </c>
      <c r="C70" s="440"/>
      <c r="D70" s="442"/>
      <c r="E70" s="458" t="s">
        <v>599</v>
      </c>
      <c r="F70" s="444"/>
      <c r="G70" s="445"/>
      <c r="H70" s="444"/>
      <c r="I70" s="446"/>
      <c r="J70" s="444"/>
      <c r="K70" s="446"/>
    </row>
    <row r="71" spans="1:11" s="447" customFormat="1" ht="15" customHeight="1">
      <c r="A71" s="440"/>
      <c r="B71" s="441"/>
      <c r="C71" s="440" t="s">
        <v>595</v>
      </c>
      <c r="D71" s="442" t="s">
        <v>573</v>
      </c>
      <c r="E71" s="443" t="s">
        <v>600</v>
      </c>
      <c r="F71" s="444"/>
      <c r="G71" s="445"/>
      <c r="H71" s="444"/>
      <c r="I71" s="446"/>
      <c r="J71" s="444"/>
      <c r="K71" s="446"/>
    </row>
    <row r="72" spans="1:11" s="447" customFormat="1" ht="15" customHeight="1">
      <c r="A72" s="440"/>
      <c r="B72" s="441"/>
      <c r="C72" s="440" t="s">
        <v>595</v>
      </c>
      <c r="D72" s="442" t="s">
        <v>601</v>
      </c>
      <c r="E72" s="443" t="s">
        <v>602</v>
      </c>
      <c r="F72" s="444"/>
      <c r="G72" s="445"/>
      <c r="H72" s="444"/>
      <c r="I72" s="446"/>
      <c r="J72" s="444"/>
      <c r="K72" s="446"/>
    </row>
    <row r="73" spans="1:11" s="447" customFormat="1" ht="15" customHeight="1">
      <c r="A73" s="440"/>
      <c r="B73" s="441"/>
      <c r="C73" s="440" t="s">
        <v>595</v>
      </c>
      <c r="D73" s="442" t="s">
        <v>603</v>
      </c>
      <c r="E73" s="443" t="s">
        <v>604</v>
      </c>
      <c r="F73" s="444"/>
      <c r="G73" s="445"/>
      <c r="H73" s="444"/>
      <c r="I73" s="446"/>
      <c r="J73" s="444"/>
      <c r="K73" s="446"/>
    </row>
    <row r="74" spans="1:11" s="447" customFormat="1" ht="15" customHeight="1">
      <c r="A74" s="448"/>
      <c r="B74" s="475"/>
      <c r="C74" s="448" t="s">
        <v>595</v>
      </c>
      <c r="D74" s="449" t="s">
        <v>605</v>
      </c>
      <c r="E74" s="443" t="s">
        <v>606</v>
      </c>
      <c r="F74" s="444"/>
      <c r="G74" s="445"/>
      <c r="H74" s="444"/>
      <c r="I74" s="446"/>
      <c r="J74" s="444"/>
      <c r="K74" s="446"/>
    </row>
    <row r="75" spans="1:11" s="447" customFormat="1" ht="15" customHeight="1">
      <c r="A75" s="453" t="s">
        <v>595</v>
      </c>
      <c r="B75" s="471" t="s">
        <v>607</v>
      </c>
      <c r="C75" s="453" t="s">
        <v>595</v>
      </c>
      <c r="D75" s="467" t="s">
        <v>608</v>
      </c>
      <c r="E75" s="468" t="s">
        <v>609</v>
      </c>
      <c r="F75" s="473"/>
      <c r="G75" s="474"/>
      <c r="H75" s="444"/>
      <c r="I75" s="446"/>
      <c r="J75" s="444"/>
      <c r="K75" s="446"/>
    </row>
    <row r="76" spans="1:11" s="447" customFormat="1" ht="15" customHeight="1">
      <c r="A76" s="455" t="s">
        <v>610</v>
      </c>
      <c r="B76" s="456" t="s">
        <v>0</v>
      </c>
      <c r="C76" s="455" t="s">
        <v>610</v>
      </c>
      <c r="D76" s="462" t="s">
        <v>435</v>
      </c>
      <c r="E76" s="463" t="s">
        <v>611</v>
      </c>
      <c r="F76" s="444" t="s">
        <v>610</v>
      </c>
      <c r="G76" s="445" t="s">
        <v>612</v>
      </c>
      <c r="H76" s="444"/>
      <c r="I76" s="446"/>
      <c r="J76" s="444"/>
      <c r="K76" s="446"/>
    </row>
    <row r="77" spans="1:11" s="447" customFormat="1" ht="15" customHeight="1">
      <c r="A77" s="464" t="s">
        <v>610</v>
      </c>
      <c r="B77" s="465" t="s">
        <v>444</v>
      </c>
      <c r="C77" s="464" t="s">
        <v>610</v>
      </c>
      <c r="D77" s="469" t="s">
        <v>446</v>
      </c>
      <c r="E77" s="470" t="s">
        <v>613</v>
      </c>
      <c r="F77" s="444"/>
      <c r="G77" s="445"/>
      <c r="H77" s="444"/>
      <c r="I77" s="446"/>
      <c r="J77" s="444"/>
      <c r="K77" s="446"/>
    </row>
    <row r="78" spans="1:11" s="447" customFormat="1" ht="15" customHeight="1">
      <c r="A78" s="464" t="s">
        <v>610</v>
      </c>
      <c r="B78" s="465" t="s">
        <v>469</v>
      </c>
      <c r="C78" s="464" t="s">
        <v>610</v>
      </c>
      <c r="D78" s="469" t="s">
        <v>470</v>
      </c>
      <c r="E78" s="470" t="s">
        <v>614</v>
      </c>
      <c r="F78" s="444"/>
      <c r="G78" s="445"/>
      <c r="H78" s="444"/>
      <c r="I78" s="446"/>
      <c r="J78" s="444"/>
      <c r="K78" s="446"/>
    </row>
    <row r="79" spans="1:11" s="447" customFormat="1" ht="15" customHeight="1">
      <c r="A79" s="453" t="s">
        <v>610</v>
      </c>
      <c r="B79" s="471" t="s">
        <v>461</v>
      </c>
      <c r="C79" s="453" t="s">
        <v>610</v>
      </c>
      <c r="D79" s="467" t="s">
        <v>464</v>
      </c>
      <c r="E79" s="468" t="s">
        <v>612</v>
      </c>
      <c r="F79" s="444"/>
      <c r="G79" s="445"/>
      <c r="H79" s="444"/>
      <c r="I79" s="446"/>
      <c r="J79" s="444"/>
      <c r="K79" s="446"/>
    </row>
    <row r="80" spans="1:11" s="447" customFormat="1" ht="15" customHeight="1">
      <c r="A80" s="455" t="s">
        <v>615</v>
      </c>
      <c r="B80" s="456" t="s">
        <v>0</v>
      </c>
      <c r="C80" s="455" t="s">
        <v>615</v>
      </c>
      <c r="D80" s="462" t="s">
        <v>435</v>
      </c>
      <c r="E80" s="463" t="s">
        <v>616</v>
      </c>
      <c r="F80" s="436" t="s">
        <v>615</v>
      </c>
      <c r="G80" s="437" t="s">
        <v>617</v>
      </c>
      <c r="H80" s="436" t="s">
        <v>618</v>
      </c>
      <c r="I80" s="438" t="s">
        <v>619</v>
      </c>
      <c r="J80" s="444"/>
      <c r="K80" s="446"/>
    </row>
    <row r="81" spans="1:11" s="447" customFormat="1" ht="15" customHeight="1">
      <c r="A81" s="440" t="s">
        <v>615</v>
      </c>
      <c r="B81" s="441" t="s">
        <v>444</v>
      </c>
      <c r="C81" s="440" t="s">
        <v>615</v>
      </c>
      <c r="D81" s="442" t="s">
        <v>446</v>
      </c>
      <c r="E81" s="470" t="s">
        <v>620</v>
      </c>
      <c r="F81" s="444"/>
      <c r="G81" s="445"/>
      <c r="H81" s="444"/>
      <c r="I81" s="446"/>
      <c r="J81" s="444"/>
      <c r="K81" s="446"/>
    </row>
    <row r="82" spans="1:11" s="447" customFormat="1" ht="15" customHeight="1">
      <c r="A82" s="464" t="s">
        <v>615</v>
      </c>
      <c r="B82" s="465" t="s">
        <v>621</v>
      </c>
      <c r="C82" s="464" t="s">
        <v>615</v>
      </c>
      <c r="D82" s="469" t="s">
        <v>622</v>
      </c>
      <c r="E82" s="470" t="s">
        <v>623</v>
      </c>
      <c r="F82" s="444"/>
      <c r="G82" s="445"/>
      <c r="H82" s="444"/>
      <c r="I82" s="446"/>
      <c r="J82" s="444"/>
      <c r="K82" s="446"/>
    </row>
    <row r="83" spans="1:11" s="447" customFormat="1" ht="15" customHeight="1">
      <c r="A83" s="453" t="s">
        <v>615</v>
      </c>
      <c r="B83" s="471" t="s">
        <v>461</v>
      </c>
      <c r="C83" s="453" t="s">
        <v>615</v>
      </c>
      <c r="D83" s="467" t="s">
        <v>464</v>
      </c>
      <c r="E83" s="468" t="s">
        <v>624</v>
      </c>
      <c r="F83" s="473"/>
      <c r="G83" s="474"/>
      <c r="H83" s="444"/>
      <c r="I83" s="446"/>
      <c r="J83" s="444"/>
      <c r="K83" s="446"/>
    </row>
    <row r="84" spans="1:11" s="447" customFormat="1" ht="15" customHeight="1">
      <c r="A84" s="455" t="s">
        <v>625</v>
      </c>
      <c r="B84" s="456" t="s">
        <v>0</v>
      </c>
      <c r="C84" s="455" t="s">
        <v>625</v>
      </c>
      <c r="D84" s="462" t="s">
        <v>435</v>
      </c>
      <c r="E84" s="463" t="s">
        <v>626</v>
      </c>
      <c r="F84" s="436" t="s">
        <v>625</v>
      </c>
      <c r="G84" s="437" t="s">
        <v>627</v>
      </c>
      <c r="H84" s="444"/>
      <c r="I84" s="446"/>
      <c r="J84" s="444"/>
      <c r="K84" s="446"/>
    </row>
    <row r="85" spans="1:11" s="447" customFormat="1" ht="15" customHeight="1">
      <c r="A85" s="464" t="s">
        <v>625</v>
      </c>
      <c r="B85" s="465" t="s">
        <v>444</v>
      </c>
      <c r="C85" s="464" t="s">
        <v>625</v>
      </c>
      <c r="D85" s="469" t="s">
        <v>486</v>
      </c>
      <c r="E85" s="470" t="s">
        <v>628</v>
      </c>
      <c r="F85" s="444"/>
      <c r="G85" s="445"/>
      <c r="H85" s="444"/>
      <c r="I85" s="446"/>
      <c r="J85" s="444"/>
      <c r="K85" s="446"/>
    </row>
    <row r="86" spans="1:11" s="447" customFormat="1" ht="15" customHeight="1">
      <c r="A86" s="453" t="s">
        <v>625</v>
      </c>
      <c r="B86" s="471" t="s">
        <v>469</v>
      </c>
      <c r="C86" s="453" t="s">
        <v>625</v>
      </c>
      <c r="D86" s="467" t="s">
        <v>470</v>
      </c>
      <c r="E86" s="468" t="s">
        <v>629</v>
      </c>
      <c r="F86" s="473"/>
      <c r="G86" s="474"/>
      <c r="H86" s="473"/>
      <c r="I86" s="479"/>
      <c r="J86" s="444"/>
      <c r="K86" s="446"/>
    </row>
    <row r="87" spans="1:11" s="447" customFormat="1" ht="15" customHeight="1">
      <c r="A87" s="455" t="s">
        <v>630</v>
      </c>
      <c r="B87" s="456" t="s">
        <v>0</v>
      </c>
      <c r="C87" s="455" t="s">
        <v>630</v>
      </c>
      <c r="D87" s="462" t="s">
        <v>435</v>
      </c>
      <c r="E87" s="463" t="s">
        <v>631</v>
      </c>
      <c r="F87" s="436" t="s">
        <v>630</v>
      </c>
      <c r="G87" s="594" t="s">
        <v>632</v>
      </c>
      <c r="H87" s="444" t="s">
        <v>633</v>
      </c>
      <c r="I87" s="594" t="s">
        <v>632</v>
      </c>
      <c r="J87" s="444"/>
      <c r="K87" s="446"/>
    </row>
    <row r="88" spans="1:11" s="447" customFormat="1" ht="15" customHeight="1">
      <c r="A88" s="453" t="s">
        <v>630</v>
      </c>
      <c r="B88" s="471" t="s">
        <v>444</v>
      </c>
      <c r="C88" s="453" t="s">
        <v>630</v>
      </c>
      <c r="D88" s="467" t="s">
        <v>446</v>
      </c>
      <c r="E88" s="468" t="s">
        <v>634</v>
      </c>
      <c r="F88" s="473"/>
      <c r="G88" s="596"/>
      <c r="H88" s="444"/>
      <c r="I88" s="597"/>
      <c r="J88" s="444"/>
      <c r="K88" s="446"/>
    </row>
    <row r="89" spans="1:11" s="447" customFormat="1" ht="15" customHeight="1">
      <c r="A89" s="480" t="s">
        <v>635</v>
      </c>
      <c r="B89" s="481" t="s">
        <v>0</v>
      </c>
      <c r="C89" s="480" t="s">
        <v>635</v>
      </c>
      <c r="D89" s="482" t="s">
        <v>435</v>
      </c>
      <c r="E89" s="443" t="s">
        <v>636</v>
      </c>
      <c r="F89" s="460" t="s">
        <v>635</v>
      </c>
      <c r="G89" s="461" t="s">
        <v>636</v>
      </c>
      <c r="H89" s="460" t="s">
        <v>637</v>
      </c>
      <c r="I89" s="490" t="s">
        <v>636</v>
      </c>
      <c r="J89" s="444"/>
      <c r="K89" s="446"/>
    </row>
    <row r="90" spans="1:11" s="447" customFormat="1" ht="15" customHeight="1">
      <c r="A90" s="453" t="s">
        <v>638</v>
      </c>
      <c r="B90" s="471" t="s">
        <v>0</v>
      </c>
      <c r="C90" s="453" t="s">
        <v>639</v>
      </c>
      <c r="D90" s="467" t="s">
        <v>435</v>
      </c>
      <c r="E90" s="483" t="s">
        <v>640</v>
      </c>
      <c r="F90" s="460" t="s">
        <v>639</v>
      </c>
      <c r="G90" s="461" t="s">
        <v>641</v>
      </c>
      <c r="H90" s="436" t="s">
        <v>642</v>
      </c>
      <c r="I90" s="438" t="s">
        <v>643</v>
      </c>
      <c r="J90" s="436" t="s">
        <v>3</v>
      </c>
      <c r="K90" s="438" t="s">
        <v>21</v>
      </c>
    </row>
    <row r="91" spans="1:11" s="447" customFormat="1" ht="15" customHeight="1">
      <c r="A91" s="455" t="s">
        <v>644</v>
      </c>
      <c r="B91" s="456" t="s">
        <v>0</v>
      </c>
      <c r="C91" s="455" t="s">
        <v>644</v>
      </c>
      <c r="D91" s="462" t="s">
        <v>435</v>
      </c>
      <c r="E91" s="463" t="s">
        <v>645</v>
      </c>
      <c r="F91" s="436" t="s">
        <v>644</v>
      </c>
      <c r="G91" s="437" t="s">
        <v>646</v>
      </c>
      <c r="H91" s="444"/>
      <c r="I91" s="446"/>
      <c r="J91" s="444"/>
      <c r="K91" s="446"/>
    </row>
    <row r="92" spans="1:11" s="447" customFormat="1" ht="15" customHeight="1">
      <c r="A92" s="464" t="s">
        <v>644</v>
      </c>
      <c r="B92" s="465" t="s">
        <v>444</v>
      </c>
      <c r="C92" s="464" t="s">
        <v>644</v>
      </c>
      <c r="D92" s="469" t="s">
        <v>446</v>
      </c>
      <c r="E92" s="470" t="s">
        <v>647</v>
      </c>
      <c r="F92" s="444"/>
      <c r="G92" s="445"/>
      <c r="H92" s="444"/>
      <c r="I92" s="446"/>
      <c r="J92" s="444"/>
      <c r="K92" s="446"/>
    </row>
    <row r="93" spans="1:11" s="447" customFormat="1" ht="15" customHeight="1">
      <c r="A93" s="453" t="s">
        <v>644</v>
      </c>
      <c r="B93" s="471" t="s">
        <v>564</v>
      </c>
      <c r="C93" s="453" t="s">
        <v>644</v>
      </c>
      <c r="D93" s="467" t="s">
        <v>497</v>
      </c>
      <c r="E93" s="468" t="s">
        <v>648</v>
      </c>
      <c r="F93" s="473"/>
      <c r="G93" s="474"/>
      <c r="H93" s="444"/>
      <c r="I93" s="446"/>
      <c r="J93" s="444"/>
      <c r="K93" s="446"/>
    </row>
    <row r="94" spans="1:11" s="447" customFormat="1" ht="15" customHeight="1">
      <c r="A94" s="480" t="s">
        <v>649</v>
      </c>
      <c r="B94" s="481" t="s">
        <v>0</v>
      </c>
      <c r="C94" s="480" t="s">
        <v>649</v>
      </c>
      <c r="D94" s="482" t="s">
        <v>435</v>
      </c>
      <c r="E94" s="483" t="s">
        <v>650</v>
      </c>
      <c r="F94" s="460" t="s">
        <v>649</v>
      </c>
      <c r="G94" s="461" t="s">
        <v>650</v>
      </c>
      <c r="H94" s="444"/>
      <c r="I94" s="446"/>
      <c r="J94" s="444"/>
      <c r="K94" s="446"/>
    </row>
    <row r="95" spans="1:11" s="447" customFormat="1" ht="15" customHeight="1">
      <c r="A95" s="480" t="s">
        <v>651</v>
      </c>
      <c r="B95" s="481" t="s">
        <v>0</v>
      </c>
      <c r="C95" s="480" t="s">
        <v>651</v>
      </c>
      <c r="D95" s="482" t="s">
        <v>435</v>
      </c>
      <c r="E95" s="483" t="s">
        <v>652</v>
      </c>
      <c r="F95" s="460" t="s">
        <v>651</v>
      </c>
      <c r="G95" s="461" t="s">
        <v>652</v>
      </c>
      <c r="H95" s="444"/>
      <c r="I95" s="446"/>
      <c r="J95" s="444"/>
      <c r="K95" s="446"/>
    </row>
    <row r="96" spans="1:11" s="447" customFormat="1" ht="15" customHeight="1">
      <c r="A96" s="432" t="s">
        <v>653</v>
      </c>
      <c r="B96" s="433" t="s">
        <v>543</v>
      </c>
      <c r="C96" s="432" t="s">
        <v>655</v>
      </c>
      <c r="D96" s="459" t="s">
        <v>464</v>
      </c>
      <c r="E96" s="443" t="s">
        <v>654</v>
      </c>
      <c r="F96" s="436" t="s">
        <v>655</v>
      </c>
      <c r="G96" s="437" t="s">
        <v>654</v>
      </c>
      <c r="H96" s="444"/>
      <c r="I96" s="446"/>
      <c r="J96" s="444"/>
      <c r="K96" s="446"/>
    </row>
    <row r="97" spans="1:11" s="447" customFormat="1" ht="15" customHeight="1">
      <c r="A97" s="455" t="s">
        <v>656</v>
      </c>
      <c r="B97" s="456" t="s">
        <v>0</v>
      </c>
      <c r="C97" s="455" t="s">
        <v>656</v>
      </c>
      <c r="D97" s="462" t="s">
        <v>435</v>
      </c>
      <c r="E97" s="463" t="s">
        <v>657</v>
      </c>
      <c r="F97" s="436" t="s">
        <v>656</v>
      </c>
      <c r="G97" s="437" t="s">
        <v>658</v>
      </c>
      <c r="H97" s="436" t="s">
        <v>659</v>
      </c>
      <c r="I97" s="594" t="s">
        <v>660</v>
      </c>
      <c r="J97" s="444"/>
      <c r="K97" s="446"/>
    </row>
    <row r="98" spans="1:11" s="447" customFormat="1" ht="15" customHeight="1">
      <c r="A98" s="453" t="s">
        <v>656</v>
      </c>
      <c r="B98" s="471" t="s">
        <v>444</v>
      </c>
      <c r="C98" s="453" t="s">
        <v>656</v>
      </c>
      <c r="D98" s="467" t="s">
        <v>563</v>
      </c>
      <c r="E98" s="458" t="s">
        <v>661</v>
      </c>
      <c r="F98" s="473"/>
      <c r="G98" s="474"/>
      <c r="H98" s="444"/>
      <c r="I98" s="595"/>
      <c r="J98" s="444"/>
      <c r="K98" s="446"/>
    </row>
    <row r="99" spans="1:11" s="447" customFormat="1" ht="15" customHeight="1">
      <c r="A99" s="480" t="s">
        <v>662</v>
      </c>
      <c r="B99" s="481" t="s">
        <v>543</v>
      </c>
      <c r="C99" s="480" t="s">
        <v>662</v>
      </c>
      <c r="D99" s="482" t="s">
        <v>663</v>
      </c>
      <c r="E99" s="483" t="s">
        <v>664</v>
      </c>
      <c r="F99" s="460" t="s">
        <v>662</v>
      </c>
      <c r="G99" s="483" t="s">
        <v>664</v>
      </c>
      <c r="H99" s="444"/>
      <c r="I99" s="446"/>
      <c r="J99" s="444"/>
      <c r="K99" s="446"/>
    </row>
    <row r="100" spans="1:11" s="447" customFormat="1" ht="15" customHeight="1">
      <c r="A100" s="455" t="s">
        <v>665</v>
      </c>
      <c r="B100" s="456" t="s">
        <v>0</v>
      </c>
      <c r="C100" s="455" t="s">
        <v>665</v>
      </c>
      <c r="D100" s="462" t="s">
        <v>435</v>
      </c>
      <c r="E100" s="450" t="s">
        <v>666</v>
      </c>
      <c r="F100" s="436" t="s">
        <v>665</v>
      </c>
      <c r="G100" s="437" t="s">
        <v>667</v>
      </c>
      <c r="H100" s="444"/>
      <c r="I100" s="446"/>
      <c r="J100" s="444"/>
      <c r="K100" s="446"/>
    </row>
    <row r="101" spans="1:11" s="447" customFormat="1" ht="15" customHeight="1">
      <c r="A101" s="464" t="s">
        <v>668</v>
      </c>
      <c r="B101" s="465" t="s">
        <v>444</v>
      </c>
      <c r="C101" s="464" t="s">
        <v>668</v>
      </c>
      <c r="D101" s="469" t="s">
        <v>446</v>
      </c>
      <c r="E101" s="470" t="s">
        <v>669</v>
      </c>
      <c r="F101" s="444"/>
      <c r="G101" s="445"/>
      <c r="H101" s="444"/>
      <c r="I101" s="446"/>
      <c r="J101" s="444"/>
      <c r="K101" s="446"/>
    </row>
    <row r="102" spans="1:11" s="447" customFormat="1" ht="15" customHeight="1">
      <c r="A102" s="451" t="s">
        <v>668</v>
      </c>
      <c r="B102" s="452" t="s">
        <v>543</v>
      </c>
      <c r="C102" s="451" t="s">
        <v>665</v>
      </c>
      <c r="D102" s="487" t="s">
        <v>464</v>
      </c>
      <c r="E102" s="458" t="s">
        <v>667</v>
      </c>
      <c r="F102" s="444"/>
      <c r="G102" s="445"/>
      <c r="H102" s="444"/>
      <c r="I102" s="446"/>
      <c r="J102" s="444"/>
      <c r="K102" s="446"/>
    </row>
    <row r="103" spans="1:11" s="447" customFormat="1" ht="15" customHeight="1">
      <c r="A103" s="455" t="s">
        <v>670</v>
      </c>
      <c r="B103" s="456" t="s">
        <v>0</v>
      </c>
      <c r="C103" s="455" t="s">
        <v>670</v>
      </c>
      <c r="D103" s="462" t="s">
        <v>435</v>
      </c>
      <c r="E103" s="463" t="s">
        <v>671</v>
      </c>
      <c r="F103" s="436" t="s">
        <v>670</v>
      </c>
      <c r="G103" s="437" t="s">
        <v>672</v>
      </c>
      <c r="H103" s="436" t="s">
        <v>673</v>
      </c>
      <c r="I103" s="438" t="s">
        <v>674</v>
      </c>
      <c r="J103" s="436" t="s">
        <v>4</v>
      </c>
      <c r="K103" s="438" t="s">
        <v>66</v>
      </c>
    </row>
    <row r="104" spans="1:11" s="447" customFormat="1" ht="15" customHeight="1">
      <c r="A104" s="464" t="s">
        <v>670</v>
      </c>
      <c r="B104" s="465" t="s">
        <v>444</v>
      </c>
      <c r="C104" s="464" t="s">
        <v>670</v>
      </c>
      <c r="D104" s="469" t="s">
        <v>446</v>
      </c>
      <c r="E104" s="470" t="s">
        <v>675</v>
      </c>
      <c r="F104" s="444"/>
      <c r="G104" s="445"/>
      <c r="H104" s="444"/>
      <c r="I104" s="446"/>
      <c r="J104" s="444"/>
      <c r="K104" s="446"/>
    </row>
    <row r="105" spans="1:11" s="447" customFormat="1" ht="15" customHeight="1">
      <c r="A105" s="453" t="s">
        <v>670</v>
      </c>
      <c r="B105" s="471" t="s">
        <v>469</v>
      </c>
      <c r="C105" s="453" t="s">
        <v>670</v>
      </c>
      <c r="D105" s="467" t="s">
        <v>470</v>
      </c>
      <c r="E105" s="468" t="s">
        <v>676</v>
      </c>
      <c r="F105" s="473"/>
      <c r="G105" s="474"/>
      <c r="H105" s="444"/>
      <c r="I105" s="446"/>
      <c r="J105" s="444"/>
      <c r="K105" s="446"/>
    </row>
    <row r="106" spans="1:11" s="447" customFormat="1" ht="15" customHeight="1">
      <c r="A106" s="440" t="s">
        <v>677</v>
      </c>
      <c r="B106" s="441" t="s">
        <v>461</v>
      </c>
      <c r="C106" s="440" t="s">
        <v>677</v>
      </c>
      <c r="D106" s="442" t="s">
        <v>464</v>
      </c>
      <c r="E106" s="443" t="s">
        <v>678</v>
      </c>
      <c r="F106" s="444" t="s">
        <v>677</v>
      </c>
      <c r="G106" s="445" t="s">
        <v>678</v>
      </c>
      <c r="H106" s="491"/>
      <c r="I106" s="479"/>
      <c r="J106" s="444"/>
      <c r="K106" s="446"/>
    </row>
    <row r="107" spans="1:11" s="447" customFormat="1" ht="15" customHeight="1">
      <c r="A107" s="455" t="s">
        <v>679</v>
      </c>
      <c r="B107" s="456" t="s">
        <v>0</v>
      </c>
      <c r="C107" s="455" t="s">
        <v>679</v>
      </c>
      <c r="D107" s="462" t="s">
        <v>439</v>
      </c>
      <c r="E107" s="463" t="s">
        <v>680</v>
      </c>
      <c r="F107" s="436" t="s">
        <v>681</v>
      </c>
      <c r="G107" s="437" t="s">
        <v>682</v>
      </c>
      <c r="H107" s="444" t="s">
        <v>683</v>
      </c>
      <c r="I107" s="446" t="s">
        <v>682</v>
      </c>
      <c r="J107" s="444"/>
      <c r="K107" s="446"/>
    </row>
    <row r="108" spans="1:11" s="447" customFormat="1" ht="15" customHeight="1">
      <c r="A108" s="464" t="s">
        <v>679</v>
      </c>
      <c r="B108" s="465" t="s">
        <v>561</v>
      </c>
      <c r="C108" s="464" t="s">
        <v>679</v>
      </c>
      <c r="D108" s="469" t="s">
        <v>563</v>
      </c>
      <c r="E108" s="470" t="s">
        <v>684</v>
      </c>
      <c r="F108" s="444"/>
      <c r="G108" s="445"/>
      <c r="H108" s="444"/>
      <c r="I108" s="446"/>
      <c r="J108" s="444"/>
      <c r="K108" s="446"/>
    </row>
    <row r="109" spans="1:11" s="447" customFormat="1" ht="15" customHeight="1">
      <c r="A109" s="448" t="s">
        <v>679</v>
      </c>
      <c r="B109" s="475" t="s">
        <v>621</v>
      </c>
      <c r="C109" s="448" t="s">
        <v>679</v>
      </c>
      <c r="D109" s="449" t="s">
        <v>622</v>
      </c>
      <c r="E109" s="470" t="s">
        <v>685</v>
      </c>
      <c r="F109" s="444"/>
      <c r="G109" s="445"/>
      <c r="H109" s="444"/>
      <c r="I109" s="446"/>
      <c r="J109" s="444"/>
      <c r="K109" s="446"/>
    </row>
    <row r="110" spans="1:11" s="447" customFormat="1" ht="15" customHeight="1">
      <c r="A110" s="453" t="s">
        <v>679</v>
      </c>
      <c r="B110" s="471" t="s">
        <v>543</v>
      </c>
      <c r="C110" s="453" t="s">
        <v>679</v>
      </c>
      <c r="D110" s="467" t="s">
        <v>663</v>
      </c>
      <c r="E110" s="468" t="s">
        <v>686</v>
      </c>
      <c r="F110" s="473"/>
      <c r="G110" s="474"/>
      <c r="H110" s="444"/>
      <c r="I110" s="446"/>
      <c r="J110" s="444"/>
      <c r="K110" s="446"/>
    </row>
    <row r="111" spans="1:11" s="447" customFormat="1" ht="15" customHeight="1">
      <c r="A111" s="455" t="s">
        <v>687</v>
      </c>
      <c r="B111" s="456" t="s">
        <v>0</v>
      </c>
      <c r="C111" s="455" t="s">
        <v>687</v>
      </c>
      <c r="D111" s="462" t="s">
        <v>435</v>
      </c>
      <c r="E111" s="463" t="s">
        <v>688</v>
      </c>
      <c r="F111" s="436" t="s">
        <v>689</v>
      </c>
      <c r="G111" s="437" t="s">
        <v>688</v>
      </c>
      <c r="H111" s="436" t="s">
        <v>690</v>
      </c>
      <c r="I111" s="594" t="s">
        <v>691</v>
      </c>
      <c r="J111" s="444"/>
      <c r="K111" s="446"/>
    </row>
    <row r="112" spans="1:11" s="447" customFormat="1" ht="15" customHeight="1">
      <c r="A112" s="453"/>
      <c r="B112" s="471"/>
      <c r="C112" s="453" t="s">
        <v>687</v>
      </c>
      <c r="D112" s="467" t="s">
        <v>692</v>
      </c>
      <c r="E112" s="472" t="s">
        <v>693</v>
      </c>
      <c r="F112" s="473"/>
      <c r="G112" s="474"/>
      <c r="H112" s="444"/>
      <c r="I112" s="595"/>
      <c r="J112" s="444"/>
      <c r="K112" s="446"/>
    </row>
    <row r="113" spans="1:11" s="447" customFormat="1" ht="15" customHeight="1">
      <c r="A113" s="455" t="s">
        <v>694</v>
      </c>
      <c r="B113" s="456" t="s">
        <v>0</v>
      </c>
      <c r="C113" s="455" t="s">
        <v>694</v>
      </c>
      <c r="D113" s="462" t="s">
        <v>435</v>
      </c>
      <c r="E113" s="463" t="s">
        <v>695</v>
      </c>
      <c r="F113" s="436" t="s">
        <v>696</v>
      </c>
      <c r="G113" s="437" t="s">
        <v>697</v>
      </c>
      <c r="H113" s="444"/>
      <c r="I113" s="446"/>
      <c r="J113" s="444"/>
      <c r="K113" s="446"/>
    </row>
    <row r="114" spans="1:11" s="447" customFormat="1" ht="15" customHeight="1">
      <c r="A114" s="453" t="s">
        <v>694</v>
      </c>
      <c r="B114" s="471" t="s">
        <v>444</v>
      </c>
      <c r="C114" s="453" t="s">
        <v>694</v>
      </c>
      <c r="D114" s="467" t="s">
        <v>446</v>
      </c>
      <c r="E114" s="468" t="s">
        <v>698</v>
      </c>
      <c r="F114" s="444"/>
      <c r="G114" s="445"/>
      <c r="H114" s="444"/>
      <c r="I114" s="446"/>
      <c r="J114" s="444"/>
      <c r="K114" s="446"/>
    </row>
    <row r="115" spans="1:11" s="447" customFormat="1" ht="15" customHeight="1">
      <c r="A115" s="455" t="s">
        <v>699</v>
      </c>
      <c r="B115" s="456" t="s">
        <v>0</v>
      </c>
      <c r="C115" s="455" t="s">
        <v>699</v>
      </c>
      <c r="D115" s="462" t="s">
        <v>435</v>
      </c>
      <c r="E115" s="463" t="s">
        <v>700</v>
      </c>
      <c r="F115" s="488" t="s">
        <v>699</v>
      </c>
      <c r="G115" s="437" t="s">
        <v>701</v>
      </c>
      <c r="H115" s="444"/>
      <c r="I115" s="446"/>
      <c r="J115" s="444"/>
      <c r="K115" s="446"/>
    </row>
    <row r="116" spans="1:11" s="447" customFormat="1" ht="15" customHeight="1">
      <c r="A116" s="453" t="s">
        <v>699</v>
      </c>
      <c r="B116" s="471" t="s">
        <v>444</v>
      </c>
      <c r="C116" s="453" t="s">
        <v>699</v>
      </c>
      <c r="D116" s="467" t="s">
        <v>446</v>
      </c>
      <c r="E116" s="468" t="s">
        <v>702</v>
      </c>
      <c r="F116" s="473"/>
      <c r="G116" s="474"/>
      <c r="H116" s="473"/>
      <c r="I116" s="479"/>
      <c r="J116" s="444"/>
      <c r="K116" s="446"/>
    </row>
    <row r="117" spans="1:11" s="447" customFormat="1" ht="15" customHeight="1">
      <c r="A117" s="455" t="s">
        <v>703</v>
      </c>
      <c r="B117" s="456" t="s">
        <v>0</v>
      </c>
      <c r="C117" s="455" t="s">
        <v>703</v>
      </c>
      <c r="D117" s="462" t="s">
        <v>435</v>
      </c>
      <c r="E117" s="463" t="s">
        <v>704</v>
      </c>
      <c r="F117" s="436" t="s">
        <v>705</v>
      </c>
      <c r="G117" s="437" t="s">
        <v>706</v>
      </c>
      <c r="H117" s="436" t="s">
        <v>707</v>
      </c>
      <c r="I117" s="438" t="s">
        <v>708</v>
      </c>
      <c r="J117" s="444"/>
      <c r="K117" s="446"/>
    </row>
    <row r="118" spans="1:11" s="447" customFormat="1" ht="15" customHeight="1">
      <c r="A118" s="453" t="s">
        <v>703</v>
      </c>
      <c r="B118" s="471" t="s">
        <v>461</v>
      </c>
      <c r="C118" s="453" t="s">
        <v>703</v>
      </c>
      <c r="D118" s="467" t="s">
        <v>464</v>
      </c>
      <c r="E118" s="468" t="s">
        <v>709</v>
      </c>
      <c r="F118" s="473"/>
      <c r="G118" s="474"/>
      <c r="H118" s="444"/>
      <c r="I118" s="446"/>
      <c r="J118" s="444"/>
      <c r="K118" s="446"/>
    </row>
    <row r="119" spans="1:11" s="447" customFormat="1" ht="15" customHeight="1">
      <c r="A119" s="455" t="s">
        <v>710</v>
      </c>
      <c r="B119" s="456" t="s">
        <v>711</v>
      </c>
      <c r="C119" s="455" t="s">
        <v>712</v>
      </c>
      <c r="D119" s="462" t="s">
        <v>439</v>
      </c>
      <c r="E119" s="463" t="s">
        <v>713</v>
      </c>
      <c r="F119" s="436" t="s">
        <v>714</v>
      </c>
      <c r="G119" s="437" t="s">
        <v>715</v>
      </c>
      <c r="H119" s="444"/>
      <c r="I119" s="446"/>
      <c r="J119" s="444"/>
      <c r="K119" s="446"/>
    </row>
    <row r="120" spans="1:11" s="447" customFormat="1" ht="15" customHeight="1">
      <c r="A120" s="453" t="s">
        <v>710</v>
      </c>
      <c r="B120" s="471" t="s">
        <v>564</v>
      </c>
      <c r="C120" s="453" t="s">
        <v>712</v>
      </c>
      <c r="D120" s="467" t="s">
        <v>464</v>
      </c>
      <c r="E120" s="472" t="s">
        <v>716</v>
      </c>
      <c r="F120" s="473"/>
      <c r="G120" s="474"/>
      <c r="H120" s="473"/>
      <c r="I120" s="479"/>
      <c r="J120" s="444"/>
      <c r="K120" s="446"/>
    </row>
    <row r="121" spans="1:11" s="447" customFormat="1" ht="30" customHeight="1">
      <c r="A121" s="492" t="s">
        <v>717</v>
      </c>
      <c r="B121" s="493" t="s">
        <v>0</v>
      </c>
      <c r="C121" s="492" t="s">
        <v>717</v>
      </c>
      <c r="D121" s="494" t="s">
        <v>435</v>
      </c>
      <c r="E121" s="495" t="s">
        <v>718</v>
      </c>
      <c r="F121" s="496" t="s">
        <v>717</v>
      </c>
      <c r="G121" s="490" t="s">
        <v>718</v>
      </c>
      <c r="H121" s="496" t="s">
        <v>719</v>
      </c>
      <c r="I121" s="490" t="s">
        <v>718</v>
      </c>
      <c r="J121" s="497" t="s">
        <v>720</v>
      </c>
      <c r="K121" s="498" t="s">
        <v>1615</v>
      </c>
    </row>
    <row r="122" spans="1:11" s="447" customFormat="1" ht="15" customHeight="1">
      <c r="A122" s="480" t="s">
        <v>721</v>
      </c>
      <c r="B122" s="481" t="s">
        <v>0</v>
      </c>
      <c r="C122" s="480" t="s">
        <v>721</v>
      </c>
      <c r="D122" s="482" t="s">
        <v>435</v>
      </c>
      <c r="E122" s="483" t="s">
        <v>722</v>
      </c>
      <c r="F122" s="460" t="s">
        <v>721</v>
      </c>
      <c r="G122" s="461" t="s">
        <v>722</v>
      </c>
      <c r="H122" s="460" t="s">
        <v>723</v>
      </c>
      <c r="I122" s="490" t="s">
        <v>722</v>
      </c>
      <c r="J122" s="444" t="s">
        <v>5</v>
      </c>
      <c r="K122" s="446" t="s">
        <v>22</v>
      </c>
    </row>
    <row r="123" spans="1:11" s="447" customFormat="1" ht="15" customHeight="1">
      <c r="A123" s="480" t="s">
        <v>724</v>
      </c>
      <c r="B123" s="481" t="s">
        <v>0</v>
      </c>
      <c r="C123" s="480" t="s">
        <v>724</v>
      </c>
      <c r="D123" s="482" t="s">
        <v>435</v>
      </c>
      <c r="E123" s="483" t="s">
        <v>725</v>
      </c>
      <c r="F123" s="460" t="s">
        <v>724</v>
      </c>
      <c r="G123" s="461" t="s">
        <v>725</v>
      </c>
      <c r="H123" s="460" t="s">
        <v>726</v>
      </c>
      <c r="I123" s="490" t="s">
        <v>727</v>
      </c>
      <c r="J123" s="473"/>
      <c r="K123" s="479"/>
    </row>
    <row r="124" spans="1:11" s="447" customFormat="1" ht="15" customHeight="1">
      <c r="A124" s="432" t="s">
        <v>728</v>
      </c>
      <c r="B124" s="433" t="s">
        <v>0</v>
      </c>
      <c r="C124" s="432" t="s">
        <v>728</v>
      </c>
      <c r="D124" s="434" t="s">
        <v>435</v>
      </c>
      <c r="E124" s="435" t="s">
        <v>729</v>
      </c>
      <c r="F124" s="436" t="s">
        <v>728</v>
      </c>
      <c r="G124" s="489" t="s">
        <v>730</v>
      </c>
      <c r="H124" s="436" t="s">
        <v>726</v>
      </c>
      <c r="I124" s="489" t="s">
        <v>731</v>
      </c>
      <c r="J124" s="436" t="s">
        <v>5</v>
      </c>
      <c r="K124" s="438" t="s">
        <v>1616</v>
      </c>
    </row>
    <row r="125" spans="1:11" s="447" customFormat="1" ht="15" customHeight="1">
      <c r="A125" s="464" t="s">
        <v>728</v>
      </c>
      <c r="B125" s="465" t="s">
        <v>444</v>
      </c>
      <c r="C125" s="464" t="s">
        <v>728</v>
      </c>
      <c r="D125" s="469" t="s">
        <v>446</v>
      </c>
      <c r="E125" s="470" t="s">
        <v>732</v>
      </c>
      <c r="F125" s="444"/>
      <c r="G125" s="445"/>
      <c r="H125" s="444"/>
      <c r="I125" s="446"/>
      <c r="J125" s="444"/>
      <c r="K125" s="446"/>
    </row>
    <row r="126" spans="1:11" s="447" customFormat="1" ht="15" customHeight="1">
      <c r="A126" s="440" t="s">
        <v>728</v>
      </c>
      <c r="B126" s="441" t="s">
        <v>469</v>
      </c>
      <c r="C126" s="440"/>
      <c r="D126" s="442"/>
      <c r="E126" s="443" t="s">
        <v>733</v>
      </c>
      <c r="F126" s="444"/>
      <c r="G126" s="445"/>
      <c r="H126" s="444"/>
      <c r="I126" s="446"/>
      <c r="J126" s="444"/>
      <c r="K126" s="446"/>
    </row>
    <row r="127" spans="1:11" s="447" customFormat="1" ht="15" customHeight="1">
      <c r="A127" s="440"/>
      <c r="B127" s="441"/>
      <c r="C127" s="440" t="s">
        <v>728</v>
      </c>
      <c r="D127" s="442" t="s">
        <v>470</v>
      </c>
      <c r="E127" s="443" t="s">
        <v>734</v>
      </c>
      <c r="F127" s="444"/>
      <c r="G127" s="445"/>
      <c r="H127" s="444"/>
      <c r="I127" s="446"/>
      <c r="J127" s="444"/>
      <c r="K127" s="446"/>
    </row>
    <row r="128" spans="1:11" s="447" customFormat="1" ht="15" customHeight="1">
      <c r="A128" s="448"/>
      <c r="B128" s="475"/>
      <c r="C128" s="448" t="s">
        <v>728</v>
      </c>
      <c r="D128" s="449" t="s">
        <v>735</v>
      </c>
      <c r="E128" s="450" t="s">
        <v>733</v>
      </c>
      <c r="F128" s="444"/>
      <c r="G128" s="445"/>
      <c r="H128" s="444"/>
      <c r="I128" s="446"/>
      <c r="J128" s="444"/>
      <c r="K128" s="446"/>
    </row>
    <row r="129" spans="1:11" s="447" customFormat="1" ht="15" customHeight="1">
      <c r="A129" s="453" t="s">
        <v>728</v>
      </c>
      <c r="B129" s="471" t="s">
        <v>461</v>
      </c>
      <c r="C129" s="453" t="s">
        <v>728</v>
      </c>
      <c r="D129" s="467" t="s">
        <v>464</v>
      </c>
      <c r="E129" s="472" t="s">
        <v>730</v>
      </c>
      <c r="F129" s="473"/>
      <c r="G129" s="474"/>
      <c r="H129" s="473"/>
      <c r="I129" s="479"/>
      <c r="J129" s="444"/>
      <c r="K129" s="446"/>
    </row>
    <row r="130" spans="1:11" s="447" customFormat="1" ht="15" customHeight="1">
      <c r="A130" s="455" t="s">
        <v>736</v>
      </c>
      <c r="B130" s="456" t="s">
        <v>0</v>
      </c>
      <c r="C130" s="455" t="s">
        <v>736</v>
      </c>
      <c r="D130" s="462" t="s">
        <v>435</v>
      </c>
      <c r="E130" s="463" t="s">
        <v>737</v>
      </c>
      <c r="F130" s="436" t="s">
        <v>736</v>
      </c>
      <c r="G130" s="437" t="s">
        <v>738</v>
      </c>
      <c r="H130" s="436" t="s">
        <v>739</v>
      </c>
      <c r="I130" s="438" t="s">
        <v>738</v>
      </c>
      <c r="J130" s="444"/>
      <c r="K130" s="446"/>
    </row>
    <row r="131" spans="1:11" s="447" customFormat="1" ht="15" customHeight="1">
      <c r="A131" s="440" t="s">
        <v>736</v>
      </c>
      <c r="B131" s="441" t="s">
        <v>444</v>
      </c>
      <c r="C131" s="440" t="s">
        <v>736</v>
      </c>
      <c r="D131" s="442" t="s">
        <v>446</v>
      </c>
      <c r="E131" s="443" t="s">
        <v>740</v>
      </c>
      <c r="F131" s="444"/>
      <c r="G131" s="445"/>
      <c r="H131" s="444"/>
      <c r="I131" s="446"/>
      <c r="J131" s="444"/>
      <c r="K131" s="446"/>
    </row>
    <row r="132" spans="1:11" s="447" customFormat="1" ht="25.5" customHeight="1">
      <c r="A132" s="455" t="s">
        <v>741</v>
      </c>
      <c r="B132" s="456" t="s">
        <v>0</v>
      </c>
      <c r="C132" s="455" t="s">
        <v>741</v>
      </c>
      <c r="D132" s="457" t="s">
        <v>435</v>
      </c>
      <c r="E132" s="435" t="s">
        <v>742</v>
      </c>
      <c r="F132" s="436" t="s">
        <v>741</v>
      </c>
      <c r="G132" s="489" t="s">
        <v>743</v>
      </c>
      <c r="H132" s="436" t="s">
        <v>744</v>
      </c>
      <c r="I132" s="594" t="s">
        <v>745</v>
      </c>
      <c r="J132" s="444"/>
      <c r="K132" s="446"/>
    </row>
    <row r="133" spans="1:11" s="447" customFormat="1" ht="15" customHeight="1">
      <c r="A133" s="440" t="s">
        <v>747</v>
      </c>
      <c r="B133" s="441" t="s">
        <v>444</v>
      </c>
      <c r="C133" s="440" t="s">
        <v>741</v>
      </c>
      <c r="D133" s="442" t="s">
        <v>446</v>
      </c>
      <c r="E133" s="458" t="s">
        <v>748</v>
      </c>
      <c r="F133" s="444"/>
      <c r="G133" s="445"/>
      <c r="H133" s="444"/>
      <c r="I133" s="595"/>
      <c r="J133" s="444"/>
      <c r="K133" s="446"/>
    </row>
    <row r="134" spans="1:11" s="447" customFormat="1" ht="15" customHeight="1">
      <c r="A134" s="480" t="s">
        <v>749</v>
      </c>
      <c r="B134" s="481" t="s">
        <v>0</v>
      </c>
      <c r="C134" s="480" t="s">
        <v>749</v>
      </c>
      <c r="D134" s="482" t="s">
        <v>435</v>
      </c>
      <c r="E134" s="483" t="s">
        <v>750</v>
      </c>
      <c r="F134" s="460" t="s">
        <v>751</v>
      </c>
      <c r="G134" s="461" t="s">
        <v>750</v>
      </c>
      <c r="H134" s="444"/>
      <c r="I134" s="595"/>
      <c r="J134" s="444"/>
      <c r="K134" s="446"/>
    </row>
    <row r="135" spans="1:11" s="447" customFormat="1" ht="15" customHeight="1">
      <c r="A135" s="455" t="s">
        <v>752</v>
      </c>
      <c r="B135" s="456" t="s">
        <v>0</v>
      </c>
      <c r="C135" s="455" t="s">
        <v>752</v>
      </c>
      <c r="D135" s="462" t="s">
        <v>435</v>
      </c>
      <c r="E135" s="463" t="s">
        <v>753</v>
      </c>
      <c r="F135" s="436" t="s">
        <v>754</v>
      </c>
      <c r="G135" s="499" t="s">
        <v>1617</v>
      </c>
      <c r="H135" s="444"/>
      <c r="I135" s="446"/>
      <c r="J135" s="444"/>
      <c r="K135" s="446"/>
    </row>
    <row r="136" spans="1:11" s="447" customFormat="1" ht="15" customHeight="1">
      <c r="A136" s="464" t="s">
        <v>752</v>
      </c>
      <c r="B136" s="465" t="s">
        <v>561</v>
      </c>
      <c r="C136" s="464" t="s">
        <v>752</v>
      </c>
      <c r="D136" s="469" t="s">
        <v>563</v>
      </c>
      <c r="E136" s="470" t="s">
        <v>756</v>
      </c>
      <c r="F136" s="444"/>
      <c r="G136" s="500"/>
      <c r="H136" s="444"/>
      <c r="I136" s="446"/>
      <c r="J136" s="444"/>
      <c r="K136" s="446"/>
    </row>
    <row r="137" spans="1:11" s="447" customFormat="1" ht="15" customHeight="1">
      <c r="A137" s="476" t="s">
        <v>752</v>
      </c>
      <c r="B137" s="477" t="s">
        <v>461</v>
      </c>
      <c r="C137" s="476" t="s">
        <v>752</v>
      </c>
      <c r="D137" s="478" t="s">
        <v>464</v>
      </c>
      <c r="E137" s="468" t="s">
        <v>755</v>
      </c>
      <c r="F137" s="473"/>
      <c r="G137" s="474"/>
      <c r="H137" s="473"/>
      <c r="I137" s="479"/>
      <c r="J137" s="444"/>
      <c r="K137" s="446"/>
    </row>
    <row r="138" spans="1:11" s="447" customFormat="1" ht="15" customHeight="1">
      <c r="A138" s="455" t="s">
        <v>757</v>
      </c>
      <c r="B138" s="456" t="s">
        <v>0</v>
      </c>
      <c r="C138" s="455" t="s">
        <v>757</v>
      </c>
      <c r="D138" s="462" t="s">
        <v>435</v>
      </c>
      <c r="E138" s="463" t="s">
        <v>758</v>
      </c>
      <c r="F138" s="436" t="s">
        <v>759</v>
      </c>
      <c r="G138" s="437" t="s">
        <v>760</v>
      </c>
      <c r="H138" s="436" t="s">
        <v>761</v>
      </c>
      <c r="I138" s="438" t="s">
        <v>760</v>
      </c>
      <c r="J138" s="444"/>
      <c r="K138" s="446"/>
    </row>
    <row r="139" spans="1:11" s="447" customFormat="1" ht="15" customHeight="1">
      <c r="A139" s="440" t="s">
        <v>757</v>
      </c>
      <c r="B139" s="441" t="s">
        <v>444</v>
      </c>
      <c r="C139" s="440" t="s">
        <v>759</v>
      </c>
      <c r="D139" s="442" t="s">
        <v>446</v>
      </c>
      <c r="E139" s="443" t="s">
        <v>762</v>
      </c>
      <c r="F139" s="444"/>
      <c r="G139" s="445"/>
      <c r="H139" s="444"/>
      <c r="I139" s="446"/>
      <c r="J139" s="444"/>
      <c r="K139" s="446"/>
    </row>
    <row r="140" spans="1:11" s="447" customFormat="1" ht="15" customHeight="1">
      <c r="A140" s="464" t="s">
        <v>759</v>
      </c>
      <c r="B140" s="465" t="s">
        <v>469</v>
      </c>
      <c r="C140" s="464" t="s">
        <v>759</v>
      </c>
      <c r="D140" s="469" t="s">
        <v>470</v>
      </c>
      <c r="E140" s="470" t="s">
        <v>763</v>
      </c>
      <c r="F140" s="444"/>
      <c r="G140" s="445"/>
      <c r="H140" s="444"/>
      <c r="I140" s="446"/>
      <c r="J140" s="444"/>
      <c r="K140" s="446"/>
    </row>
    <row r="141" spans="1:11" s="447" customFormat="1" ht="15" customHeight="1">
      <c r="A141" s="453" t="s">
        <v>759</v>
      </c>
      <c r="B141" s="471" t="s">
        <v>461</v>
      </c>
      <c r="C141" s="453" t="s">
        <v>759</v>
      </c>
      <c r="D141" s="467" t="s">
        <v>464</v>
      </c>
      <c r="E141" s="468" t="s">
        <v>764</v>
      </c>
      <c r="F141" s="473"/>
      <c r="G141" s="474"/>
      <c r="H141" s="473"/>
      <c r="I141" s="479"/>
      <c r="J141" s="444"/>
      <c r="K141" s="446"/>
    </row>
    <row r="142" spans="1:11" s="447" customFormat="1" ht="15" customHeight="1">
      <c r="A142" s="455" t="s">
        <v>765</v>
      </c>
      <c r="B142" s="456" t="s">
        <v>0</v>
      </c>
      <c r="C142" s="455" t="s">
        <v>767</v>
      </c>
      <c r="D142" s="457" t="s">
        <v>435</v>
      </c>
      <c r="E142" s="463" t="s">
        <v>766</v>
      </c>
      <c r="F142" s="436" t="s">
        <v>767</v>
      </c>
      <c r="G142" s="437" t="s">
        <v>768</v>
      </c>
      <c r="H142" s="436" t="s">
        <v>769</v>
      </c>
      <c r="I142" s="438" t="s">
        <v>768</v>
      </c>
      <c r="J142" s="444"/>
      <c r="K142" s="446"/>
    </row>
    <row r="143" spans="1:11" s="447" customFormat="1" ht="15" customHeight="1">
      <c r="A143" s="480" t="s">
        <v>770</v>
      </c>
      <c r="B143" s="481" t="s">
        <v>0</v>
      </c>
      <c r="C143" s="480" t="s">
        <v>770</v>
      </c>
      <c r="D143" s="482" t="s">
        <v>435</v>
      </c>
      <c r="E143" s="483" t="s">
        <v>771</v>
      </c>
      <c r="F143" s="460" t="s">
        <v>772</v>
      </c>
      <c r="G143" s="461" t="s">
        <v>771</v>
      </c>
      <c r="H143" s="460" t="s">
        <v>773</v>
      </c>
      <c r="I143" s="490" t="s">
        <v>771</v>
      </c>
      <c r="J143" s="444"/>
      <c r="K143" s="446"/>
    </row>
    <row r="144" spans="1:11" s="447" customFormat="1" ht="15" customHeight="1">
      <c r="A144" s="432" t="s">
        <v>774</v>
      </c>
      <c r="B144" s="433" t="s">
        <v>0</v>
      </c>
      <c r="C144" s="432"/>
      <c r="D144" s="434"/>
      <c r="E144" s="435" t="s">
        <v>775</v>
      </c>
      <c r="F144" s="436" t="s">
        <v>776</v>
      </c>
      <c r="G144" s="594" t="s">
        <v>777</v>
      </c>
      <c r="H144" s="436" t="s">
        <v>778</v>
      </c>
      <c r="I144" s="594" t="s">
        <v>779</v>
      </c>
      <c r="J144" s="444"/>
      <c r="K144" s="446"/>
    </row>
    <row r="145" spans="1:11" s="447" customFormat="1" ht="15" customHeight="1">
      <c r="A145" s="440"/>
      <c r="B145" s="441"/>
      <c r="C145" s="440" t="s">
        <v>774</v>
      </c>
      <c r="D145" s="442" t="s">
        <v>439</v>
      </c>
      <c r="E145" s="443" t="s">
        <v>780</v>
      </c>
      <c r="F145" s="444"/>
      <c r="G145" s="595"/>
      <c r="H145" s="444"/>
      <c r="I145" s="595"/>
      <c r="J145" s="444"/>
      <c r="K145" s="446"/>
    </row>
    <row r="146" spans="1:11" s="447" customFormat="1" ht="15" customHeight="1">
      <c r="A146" s="440"/>
      <c r="B146" s="441"/>
      <c r="C146" s="440" t="s">
        <v>776</v>
      </c>
      <c r="D146" s="442" t="s">
        <v>533</v>
      </c>
      <c r="E146" s="443" t="s">
        <v>781</v>
      </c>
      <c r="F146" s="444"/>
      <c r="G146" s="445"/>
      <c r="H146" s="444"/>
      <c r="I146" s="446"/>
      <c r="J146" s="444"/>
      <c r="K146" s="446"/>
    </row>
    <row r="147" spans="1:11" s="447" customFormat="1" ht="15" customHeight="1">
      <c r="A147" s="440"/>
      <c r="B147" s="441"/>
      <c r="C147" s="440" t="s">
        <v>776</v>
      </c>
      <c r="D147" s="442" t="s">
        <v>535</v>
      </c>
      <c r="E147" s="443" t="s">
        <v>782</v>
      </c>
      <c r="F147" s="473"/>
      <c r="G147" s="474"/>
      <c r="H147" s="444"/>
      <c r="I147" s="446"/>
      <c r="J147" s="444"/>
      <c r="K147" s="446"/>
    </row>
    <row r="148" spans="1:11" s="447" customFormat="1" ht="15" customHeight="1">
      <c r="A148" s="480" t="s">
        <v>783</v>
      </c>
      <c r="B148" s="481" t="s">
        <v>711</v>
      </c>
      <c r="C148" s="480" t="s">
        <v>783</v>
      </c>
      <c r="D148" s="482" t="s">
        <v>455</v>
      </c>
      <c r="E148" s="483" t="s">
        <v>784</v>
      </c>
      <c r="F148" s="460" t="s">
        <v>785</v>
      </c>
      <c r="G148" s="461" t="s">
        <v>784</v>
      </c>
      <c r="H148" s="444"/>
      <c r="I148" s="446"/>
      <c r="J148" s="444"/>
      <c r="K148" s="446"/>
    </row>
    <row r="149" spans="1:11" s="447" customFormat="1" ht="15" customHeight="1">
      <c r="A149" s="448" t="s">
        <v>786</v>
      </c>
      <c r="B149" s="475" t="s">
        <v>0</v>
      </c>
      <c r="C149" s="448" t="s">
        <v>786</v>
      </c>
      <c r="D149" s="449" t="s">
        <v>435</v>
      </c>
      <c r="E149" s="450" t="s">
        <v>787</v>
      </c>
      <c r="F149" s="436" t="s">
        <v>788</v>
      </c>
      <c r="G149" s="437" t="s">
        <v>789</v>
      </c>
      <c r="H149" s="444"/>
      <c r="I149" s="446"/>
      <c r="J149" s="444"/>
      <c r="K149" s="446"/>
    </row>
    <row r="150" spans="1:11" s="447" customFormat="1" ht="15" customHeight="1">
      <c r="A150" s="476" t="s">
        <v>786</v>
      </c>
      <c r="B150" s="477" t="s">
        <v>444</v>
      </c>
      <c r="C150" s="476" t="s">
        <v>786</v>
      </c>
      <c r="D150" s="478" t="s">
        <v>446</v>
      </c>
      <c r="E150" s="468" t="s">
        <v>790</v>
      </c>
      <c r="F150" s="473"/>
      <c r="G150" s="474"/>
      <c r="H150" s="444"/>
      <c r="I150" s="446"/>
      <c r="J150" s="444"/>
      <c r="K150" s="446"/>
    </row>
    <row r="151" spans="1:11" s="447" customFormat="1" ht="15" customHeight="1">
      <c r="A151" s="480" t="s">
        <v>791</v>
      </c>
      <c r="B151" s="481" t="s">
        <v>0</v>
      </c>
      <c r="C151" s="480" t="s">
        <v>791</v>
      </c>
      <c r="D151" s="482" t="s">
        <v>435</v>
      </c>
      <c r="E151" s="483" t="s">
        <v>792</v>
      </c>
      <c r="F151" s="460" t="s">
        <v>793</v>
      </c>
      <c r="G151" s="461" t="s">
        <v>792</v>
      </c>
      <c r="H151" s="444"/>
      <c r="I151" s="446"/>
      <c r="J151" s="444"/>
      <c r="K151" s="446"/>
    </row>
    <row r="152" spans="1:11" s="447" customFormat="1" ht="15" customHeight="1">
      <c r="A152" s="455" t="s">
        <v>794</v>
      </c>
      <c r="B152" s="456" t="s">
        <v>0</v>
      </c>
      <c r="C152" s="455" t="s">
        <v>794</v>
      </c>
      <c r="D152" s="462" t="s">
        <v>435</v>
      </c>
      <c r="E152" s="450" t="s">
        <v>795</v>
      </c>
      <c r="F152" s="436" t="s">
        <v>796</v>
      </c>
      <c r="G152" s="437" t="s">
        <v>797</v>
      </c>
      <c r="H152" s="444"/>
      <c r="I152" s="446"/>
      <c r="J152" s="444"/>
      <c r="K152" s="446"/>
    </row>
    <row r="153" spans="1:11" s="447" customFormat="1" ht="15" customHeight="1">
      <c r="A153" s="464" t="s">
        <v>796</v>
      </c>
      <c r="B153" s="465" t="s">
        <v>485</v>
      </c>
      <c r="C153" s="464" t="s">
        <v>794</v>
      </c>
      <c r="D153" s="469" t="s">
        <v>486</v>
      </c>
      <c r="E153" s="470" t="s">
        <v>798</v>
      </c>
      <c r="F153" s="444"/>
      <c r="G153" s="445"/>
      <c r="H153" s="444"/>
      <c r="I153" s="446"/>
      <c r="J153" s="444"/>
      <c r="K153" s="446"/>
    </row>
    <row r="154" spans="1:11" s="447" customFormat="1" ht="15" customHeight="1">
      <c r="A154" s="440" t="s">
        <v>794</v>
      </c>
      <c r="B154" s="441" t="s">
        <v>564</v>
      </c>
      <c r="C154" s="440"/>
      <c r="D154" s="442"/>
      <c r="E154" s="443" t="s">
        <v>797</v>
      </c>
      <c r="F154" s="444"/>
      <c r="G154" s="445"/>
      <c r="H154" s="444"/>
      <c r="I154" s="446"/>
      <c r="J154" s="444"/>
      <c r="K154" s="446"/>
    </row>
    <row r="155" spans="1:11" s="447" customFormat="1" ht="15" customHeight="1">
      <c r="A155" s="440"/>
      <c r="B155" s="441"/>
      <c r="C155" s="440" t="s">
        <v>794</v>
      </c>
      <c r="D155" s="442" t="s">
        <v>463</v>
      </c>
      <c r="E155" s="443" t="s">
        <v>799</v>
      </c>
      <c r="F155" s="444"/>
      <c r="G155" s="445"/>
      <c r="H155" s="444"/>
      <c r="I155" s="446"/>
      <c r="J155" s="444"/>
      <c r="K155" s="446"/>
    </row>
    <row r="156" spans="1:11" s="447" customFormat="1" ht="15" customHeight="1">
      <c r="A156" s="453"/>
      <c r="B156" s="471"/>
      <c r="C156" s="453" t="s">
        <v>794</v>
      </c>
      <c r="D156" s="467" t="s">
        <v>464</v>
      </c>
      <c r="E156" s="472" t="s">
        <v>800</v>
      </c>
      <c r="F156" s="473"/>
      <c r="G156" s="474"/>
      <c r="H156" s="473"/>
      <c r="I156" s="479"/>
      <c r="J156" s="444"/>
      <c r="K156" s="446"/>
    </row>
    <row r="157" spans="1:11" s="447" customFormat="1" ht="15" customHeight="1">
      <c r="A157" s="432" t="s">
        <v>801</v>
      </c>
      <c r="B157" s="433" t="s">
        <v>0</v>
      </c>
      <c r="C157" s="432"/>
      <c r="D157" s="434"/>
      <c r="E157" s="435" t="s">
        <v>802</v>
      </c>
      <c r="F157" s="444" t="s">
        <v>801</v>
      </c>
      <c r="G157" s="445" t="s">
        <v>802</v>
      </c>
      <c r="H157" s="444" t="s">
        <v>803</v>
      </c>
      <c r="I157" s="446" t="s">
        <v>802</v>
      </c>
      <c r="J157" s="436" t="s">
        <v>6</v>
      </c>
      <c r="K157" s="438" t="s">
        <v>23</v>
      </c>
    </row>
    <row r="158" spans="1:11" s="447" customFormat="1" ht="15" customHeight="1">
      <c r="A158" s="440"/>
      <c r="B158" s="441"/>
      <c r="C158" s="440" t="s">
        <v>801</v>
      </c>
      <c r="D158" s="442" t="s">
        <v>435</v>
      </c>
      <c r="E158" s="443" t="s">
        <v>804</v>
      </c>
      <c r="F158" s="444"/>
      <c r="G158" s="445"/>
      <c r="H158" s="444"/>
      <c r="I158" s="446"/>
      <c r="J158" s="444"/>
      <c r="K158" s="446"/>
    </row>
    <row r="159" spans="1:11" s="447" customFormat="1" ht="15" customHeight="1">
      <c r="A159" s="440"/>
      <c r="B159" s="441"/>
      <c r="C159" s="440" t="s">
        <v>801</v>
      </c>
      <c r="D159" s="442" t="s">
        <v>441</v>
      </c>
      <c r="E159" s="443" t="s">
        <v>805</v>
      </c>
      <c r="F159" s="444"/>
      <c r="G159" s="445"/>
      <c r="H159" s="444"/>
      <c r="I159" s="446"/>
      <c r="J159" s="444"/>
      <c r="K159" s="446"/>
    </row>
    <row r="160" spans="1:11" s="447" customFormat="1" ht="15" customHeight="1">
      <c r="A160" s="440"/>
      <c r="B160" s="441"/>
      <c r="C160" s="440" t="s">
        <v>801</v>
      </c>
      <c r="D160" s="442" t="s">
        <v>502</v>
      </c>
      <c r="E160" s="443" t="s">
        <v>806</v>
      </c>
      <c r="F160" s="444"/>
      <c r="G160" s="445"/>
      <c r="H160" s="444"/>
      <c r="I160" s="446"/>
      <c r="J160" s="444"/>
      <c r="K160" s="446"/>
    </row>
    <row r="161" spans="1:11" s="447" customFormat="1" ht="15" customHeight="1">
      <c r="A161" s="440"/>
      <c r="B161" s="441"/>
      <c r="C161" s="440" t="s">
        <v>801</v>
      </c>
      <c r="D161" s="442" t="s">
        <v>559</v>
      </c>
      <c r="E161" s="443" t="s">
        <v>807</v>
      </c>
      <c r="F161" s="444"/>
      <c r="G161" s="445"/>
      <c r="H161" s="444"/>
      <c r="I161" s="446"/>
      <c r="J161" s="444"/>
      <c r="K161" s="446"/>
    </row>
    <row r="162" spans="1:11" s="447" customFormat="1" ht="15" customHeight="1">
      <c r="A162" s="440"/>
      <c r="B162" s="441"/>
      <c r="C162" s="440" t="s">
        <v>801</v>
      </c>
      <c r="D162" s="442" t="s">
        <v>506</v>
      </c>
      <c r="E162" s="443" t="s">
        <v>808</v>
      </c>
      <c r="F162" s="444"/>
      <c r="G162" s="445"/>
      <c r="H162" s="444"/>
      <c r="I162" s="446"/>
      <c r="J162" s="444"/>
      <c r="K162" s="446"/>
    </row>
    <row r="163" spans="1:11" s="447" customFormat="1" ht="15" customHeight="1">
      <c r="A163" s="440"/>
      <c r="B163" s="441"/>
      <c r="C163" s="440" t="s">
        <v>801</v>
      </c>
      <c r="D163" s="442" t="s">
        <v>746</v>
      </c>
      <c r="E163" s="443" t="s">
        <v>809</v>
      </c>
      <c r="F163" s="444"/>
      <c r="G163" s="445"/>
      <c r="H163" s="444"/>
      <c r="I163" s="446"/>
      <c r="J163" s="444"/>
      <c r="K163" s="446"/>
    </row>
    <row r="164" spans="1:11" s="447" customFormat="1" ht="15" customHeight="1">
      <c r="A164" s="440"/>
      <c r="B164" s="441"/>
      <c r="C164" s="440" t="s">
        <v>801</v>
      </c>
      <c r="D164" s="442" t="s">
        <v>519</v>
      </c>
      <c r="E164" s="443" t="s">
        <v>810</v>
      </c>
      <c r="F164" s="444"/>
      <c r="G164" s="445"/>
      <c r="H164" s="444"/>
      <c r="I164" s="446"/>
      <c r="J164" s="444"/>
      <c r="K164" s="446"/>
    </row>
    <row r="165" spans="1:11" s="447" customFormat="1" ht="15" customHeight="1">
      <c r="A165" s="440"/>
      <c r="B165" s="441"/>
      <c r="C165" s="440" t="s">
        <v>801</v>
      </c>
      <c r="D165" s="442" t="s">
        <v>811</v>
      </c>
      <c r="E165" s="443" t="s">
        <v>812</v>
      </c>
      <c r="F165" s="444"/>
      <c r="G165" s="445"/>
      <c r="H165" s="444"/>
      <c r="I165" s="446"/>
      <c r="J165" s="444"/>
      <c r="K165" s="446"/>
    </row>
    <row r="166" spans="1:11" s="447" customFormat="1" ht="15" customHeight="1">
      <c r="A166" s="453"/>
      <c r="B166" s="471"/>
      <c r="C166" s="453" t="s">
        <v>801</v>
      </c>
      <c r="D166" s="467" t="s">
        <v>483</v>
      </c>
      <c r="E166" s="472" t="s">
        <v>813</v>
      </c>
      <c r="F166" s="444"/>
      <c r="G166" s="445"/>
      <c r="H166" s="444"/>
      <c r="I166" s="446"/>
      <c r="J166" s="444"/>
      <c r="K166" s="446"/>
    </row>
    <row r="167" spans="1:11" s="447" customFormat="1" ht="15" customHeight="1">
      <c r="A167" s="432" t="s">
        <v>814</v>
      </c>
      <c r="B167" s="433" t="s">
        <v>0</v>
      </c>
      <c r="C167" s="432"/>
      <c r="D167" s="434"/>
      <c r="E167" s="443" t="s">
        <v>815</v>
      </c>
      <c r="F167" s="436" t="s">
        <v>814</v>
      </c>
      <c r="G167" s="437" t="s">
        <v>815</v>
      </c>
      <c r="H167" s="436" t="s">
        <v>816</v>
      </c>
      <c r="I167" s="438" t="s">
        <v>815</v>
      </c>
      <c r="J167" s="444"/>
      <c r="K167" s="446"/>
    </row>
    <row r="168" spans="1:11" s="447" customFormat="1" ht="15" customHeight="1">
      <c r="A168" s="440"/>
      <c r="B168" s="441"/>
      <c r="C168" s="440" t="s">
        <v>814</v>
      </c>
      <c r="D168" s="442" t="s">
        <v>435</v>
      </c>
      <c r="E168" s="443" t="s">
        <v>817</v>
      </c>
      <c r="F168" s="444"/>
      <c r="G168" s="445"/>
      <c r="H168" s="444"/>
      <c r="I168" s="446"/>
      <c r="J168" s="444"/>
      <c r="K168" s="446"/>
    </row>
    <row r="169" spans="1:11" s="447" customFormat="1" ht="15" customHeight="1">
      <c r="A169" s="448"/>
      <c r="B169" s="475"/>
      <c r="C169" s="448" t="s">
        <v>814</v>
      </c>
      <c r="D169" s="449" t="s">
        <v>483</v>
      </c>
      <c r="E169" s="450" t="s">
        <v>818</v>
      </c>
      <c r="F169" s="444"/>
      <c r="G169" s="445"/>
      <c r="H169" s="444"/>
      <c r="I169" s="446"/>
      <c r="J169" s="444"/>
      <c r="K169" s="446"/>
    </row>
    <row r="170" spans="1:11" s="447" customFormat="1" ht="15" customHeight="1">
      <c r="A170" s="453" t="s">
        <v>814</v>
      </c>
      <c r="B170" s="471" t="s">
        <v>444</v>
      </c>
      <c r="C170" s="453" t="s">
        <v>814</v>
      </c>
      <c r="D170" s="467" t="s">
        <v>446</v>
      </c>
      <c r="E170" s="468" t="s">
        <v>819</v>
      </c>
      <c r="F170" s="473"/>
      <c r="G170" s="474"/>
      <c r="H170" s="473"/>
      <c r="I170" s="479"/>
      <c r="J170" s="473"/>
      <c r="K170" s="479"/>
    </row>
    <row r="171" spans="1:11" s="447" customFormat="1" ht="15" customHeight="1">
      <c r="A171" s="432" t="s">
        <v>820</v>
      </c>
      <c r="B171" s="433" t="s">
        <v>0</v>
      </c>
      <c r="C171" s="432"/>
      <c r="D171" s="434"/>
      <c r="E171" s="501" t="s">
        <v>821</v>
      </c>
      <c r="F171" s="502" t="s">
        <v>820</v>
      </c>
      <c r="G171" s="503" t="s">
        <v>821</v>
      </c>
      <c r="H171" s="504" t="s">
        <v>822</v>
      </c>
      <c r="I171" s="438" t="s">
        <v>821</v>
      </c>
      <c r="J171" s="502" t="s">
        <v>7</v>
      </c>
      <c r="K171" s="438" t="s">
        <v>823</v>
      </c>
    </row>
    <row r="172" spans="1:11" s="447" customFormat="1" ht="15" customHeight="1">
      <c r="A172" s="440"/>
      <c r="B172" s="441"/>
      <c r="C172" s="440" t="s">
        <v>820</v>
      </c>
      <c r="D172" s="442" t="s">
        <v>435</v>
      </c>
      <c r="E172" s="505" t="s">
        <v>824</v>
      </c>
      <c r="F172" s="506"/>
      <c r="G172" s="507"/>
      <c r="H172" s="508"/>
      <c r="I172" s="446"/>
      <c r="J172" s="506"/>
      <c r="K172" s="446"/>
    </row>
    <row r="173" spans="1:11" s="447" customFormat="1" ht="15" customHeight="1">
      <c r="A173" s="509"/>
      <c r="B173" s="510"/>
      <c r="C173" s="440" t="s">
        <v>820</v>
      </c>
      <c r="D173" s="442" t="s">
        <v>441</v>
      </c>
      <c r="E173" s="505" t="s">
        <v>825</v>
      </c>
      <c r="F173" s="506"/>
      <c r="G173" s="507"/>
      <c r="H173" s="508"/>
      <c r="I173" s="446"/>
      <c r="J173" s="506"/>
      <c r="K173" s="446"/>
    </row>
    <row r="174" spans="1:11" s="447" customFormat="1" ht="15" customHeight="1">
      <c r="A174" s="440"/>
      <c r="B174" s="441"/>
      <c r="C174" s="440" t="s">
        <v>820</v>
      </c>
      <c r="D174" s="442" t="s">
        <v>502</v>
      </c>
      <c r="E174" s="443" t="s">
        <v>826</v>
      </c>
      <c r="F174" s="444"/>
      <c r="G174" s="445"/>
      <c r="H174" s="444"/>
      <c r="I174" s="446"/>
      <c r="J174" s="444"/>
      <c r="K174" s="446"/>
    </row>
    <row r="175" spans="1:11" s="447" customFormat="1" ht="15" customHeight="1">
      <c r="A175" s="440"/>
      <c r="B175" s="441"/>
      <c r="C175" s="440" t="s">
        <v>820</v>
      </c>
      <c r="D175" s="442" t="s">
        <v>559</v>
      </c>
      <c r="E175" s="443" t="s">
        <v>827</v>
      </c>
      <c r="F175" s="444"/>
      <c r="G175" s="445"/>
      <c r="H175" s="444"/>
      <c r="I175" s="446"/>
      <c r="J175" s="444"/>
      <c r="K175" s="446"/>
    </row>
    <row r="176" spans="1:11" s="447" customFormat="1" ht="15" customHeight="1">
      <c r="A176" s="440"/>
      <c r="B176" s="441"/>
      <c r="C176" s="440" t="s">
        <v>820</v>
      </c>
      <c r="D176" s="442" t="s">
        <v>506</v>
      </c>
      <c r="E176" s="443" t="s">
        <v>828</v>
      </c>
      <c r="F176" s="444"/>
      <c r="G176" s="445"/>
      <c r="H176" s="444"/>
      <c r="I176" s="446"/>
      <c r="J176" s="444"/>
      <c r="K176" s="446"/>
    </row>
    <row r="177" spans="1:11" s="447" customFormat="1" ht="15" customHeight="1">
      <c r="A177" s="440"/>
      <c r="B177" s="441"/>
      <c r="C177" s="440" t="s">
        <v>820</v>
      </c>
      <c r="D177" s="442" t="s">
        <v>746</v>
      </c>
      <c r="E177" s="443" t="s">
        <v>829</v>
      </c>
      <c r="F177" s="444"/>
      <c r="G177" s="445"/>
      <c r="H177" s="444"/>
      <c r="I177" s="446"/>
      <c r="J177" s="444"/>
      <c r="K177" s="446"/>
    </row>
    <row r="178" spans="1:11" s="447" customFormat="1" ht="15" customHeight="1">
      <c r="A178" s="440"/>
      <c r="B178" s="441"/>
      <c r="C178" s="440" t="s">
        <v>820</v>
      </c>
      <c r="D178" s="442" t="s">
        <v>519</v>
      </c>
      <c r="E178" s="443" t="s">
        <v>830</v>
      </c>
      <c r="F178" s="444"/>
      <c r="G178" s="445"/>
      <c r="H178" s="444"/>
      <c r="I178" s="446"/>
      <c r="J178" s="444"/>
      <c r="K178" s="446"/>
    </row>
    <row r="179" spans="1:11" s="447" customFormat="1" ht="15" customHeight="1">
      <c r="A179" s="453"/>
      <c r="B179" s="471"/>
      <c r="C179" s="453" t="s">
        <v>820</v>
      </c>
      <c r="D179" s="467" t="s">
        <v>483</v>
      </c>
      <c r="E179" s="472" t="s">
        <v>831</v>
      </c>
      <c r="F179" s="473"/>
      <c r="G179" s="474"/>
      <c r="H179" s="473"/>
      <c r="I179" s="479"/>
      <c r="J179" s="444"/>
      <c r="K179" s="446"/>
    </row>
    <row r="180" spans="1:11" s="447" customFormat="1" ht="15" customHeight="1">
      <c r="A180" s="480" t="s">
        <v>832</v>
      </c>
      <c r="B180" s="481" t="s">
        <v>0</v>
      </c>
      <c r="C180" s="480" t="s">
        <v>832</v>
      </c>
      <c r="D180" s="482" t="s">
        <v>435</v>
      </c>
      <c r="E180" s="483" t="s">
        <v>833</v>
      </c>
      <c r="F180" s="436" t="s">
        <v>834</v>
      </c>
      <c r="G180" s="437" t="s">
        <v>833</v>
      </c>
      <c r="H180" s="436" t="s">
        <v>835</v>
      </c>
      <c r="I180" s="438" t="s">
        <v>836</v>
      </c>
      <c r="J180" s="444"/>
      <c r="K180" s="446"/>
    </row>
    <row r="181" spans="1:11" s="447" customFormat="1" ht="15" customHeight="1">
      <c r="A181" s="440" t="s">
        <v>837</v>
      </c>
      <c r="B181" s="441" t="s">
        <v>461</v>
      </c>
      <c r="C181" s="440"/>
      <c r="D181" s="442"/>
      <c r="E181" s="443" t="s">
        <v>838</v>
      </c>
      <c r="F181" s="436" t="s">
        <v>839</v>
      </c>
      <c r="G181" s="437" t="s">
        <v>838</v>
      </c>
      <c r="H181" s="444"/>
      <c r="I181" s="446"/>
      <c r="J181" s="444"/>
      <c r="K181" s="446"/>
    </row>
    <row r="182" spans="1:11" s="447" customFormat="1" ht="15" customHeight="1">
      <c r="A182" s="440"/>
      <c r="B182" s="441"/>
      <c r="C182" s="440" t="s">
        <v>840</v>
      </c>
      <c r="D182" s="442" t="s">
        <v>841</v>
      </c>
      <c r="E182" s="443" t="s">
        <v>842</v>
      </c>
      <c r="F182" s="444"/>
      <c r="G182" s="445"/>
      <c r="H182" s="444"/>
      <c r="I182" s="446"/>
      <c r="J182" s="444"/>
      <c r="K182" s="446"/>
    </row>
    <row r="183" spans="1:11" s="447" customFormat="1" ht="15" customHeight="1">
      <c r="A183" s="453"/>
      <c r="B183" s="471"/>
      <c r="C183" s="453" t="s">
        <v>840</v>
      </c>
      <c r="D183" s="467" t="s">
        <v>497</v>
      </c>
      <c r="E183" s="472" t="s">
        <v>843</v>
      </c>
      <c r="F183" s="473"/>
      <c r="G183" s="474"/>
      <c r="H183" s="473"/>
      <c r="I183" s="479"/>
      <c r="J183" s="444"/>
      <c r="K183" s="479"/>
    </row>
    <row r="184" spans="1:11" s="447" customFormat="1" ht="15" customHeight="1">
      <c r="A184" s="480" t="s">
        <v>844</v>
      </c>
      <c r="B184" s="481" t="s">
        <v>0</v>
      </c>
      <c r="C184" s="480" t="s">
        <v>844</v>
      </c>
      <c r="D184" s="482" t="s">
        <v>435</v>
      </c>
      <c r="E184" s="483" t="s">
        <v>845</v>
      </c>
      <c r="F184" s="460" t="s">
        <v>846</v>
      </c>
      <c r="G184" s="461" t="s">
        <v>845</v>
      </c>
      <c r="H184" s="436" t="s">
        <v>847</v>
      </c>
      <c r="I184" s="438" t="s">
        <v>848</v>
      </c>
      <c r="J184" s="511" t="s">
        <v>720</v>
      </c>
      <c r="K184" s="594" t="s">
        <v>1618</v>
      </c>
    </row>
    <row r="185" spans="1:11" s="447" customFormat="1" ht="24" customHeight="1">
      <c r="A185" s="432" t="s">
        <v>849</v>
      </c>
      <c r="B185" s="433" t="s">
        <v>711</v>
      </c>
      <c r="C185" s="432" t="s">
        <v>851</v>
      </c>
      <c r="D185" s="434" t="s">
        <v>435</v>
      </c>
      <c r="E185" s="435" t="s">
        <v>850</v>
      </c>
      <c r="F185" s="436" t="s">
        <v>851</v>
      </c>
      <c r="G185" s="512" t="s">
        <v>850</v>
      </c>
      <c r="H185" s="491"/>
      <c r="I185" s="479"/>
      <c r="J185" s="444"/>
      <c r="K185" s="595"/>
    </row>
    <row r="186" spans="1:11" s="447" customFormat="1" ht="15" customHeight="1">
      <c r="A186" s="432" t="s">
        <v>852</v>
      </c>
      <c r="B186" s="433" t="s">
        <v>0</v>
      </c>
      <c r="C186" s="432" t="s">
        <v>852</v>
      </c>
      <c r="D186" s="434" t="s">
        <v>435</v>
      </c>
      <c r="E186" s="435" t="s">
        <v>853</v>
      </c>
      <c r="F186" s="436" t="s">
        <v>852</v>
      </c>
      <c r="G186" s="437" t="s">
        <v>854</v>
      </c>
      <c r="H186" s="444" t="s">
        <v>855</v>
      </c>
      <c r="I186" s="446" t="s">
        <v>854</v>
      </c>
      <c r="J186" s="436" t="s">
        <v>8</v>
      </c>
      <c r="K186" s="438" t="s">
        <v>24</v>
      </c>
    </row>
    <row r="187" spans="1:11" s="447" customFormat="1" ht="15" customHeight="1">
      <c r="A187" s="464" t="s">
        <v>856</v>
      </c>
      <c r="B187" s="465" t="s">
        <v>561</v>
      </c>
      <c r="C187" s="464" t="s">
        <v>856</v>
      </c>
      <c r="D187" s="466" t="s">
        <v>563</v>
      </c>
      <c r="E187" s="470" t="s">
        <v>857</v>
      </c>
      <c r="F187" s="444"/>
      <c r="G187" s="445"/>
      <c r="H187" s="444"/>
      <c r="I187" s="446"/>
      <c r="J187" s="444"/>
      <c r="K187" s="446"/>
    </row>
    <row r="188" spans="1:11" s="447" customFormat="1" ht="15" customHeight="1">
      <c r="A188" s="440" t="s">
        <v>856</v>
      </c>
      <c r="B188" s="441" t="s">
        <v>461</v>
      </c>
      <c r="C188" s="440"/>
      <c r="D188" s="442"/>
      <c r="E188" s="458" t="s">
        <v>858</v>
      </c>
      <c r="F188" s="444"/>
      <c r="G188" s="445"/>
      <c r="H188" s="444"/>
      <c r="I188" s="446"/>
      <c r="J188" s="444"/>
      <c r="K188" s="446"/>
    </row>
    <row r="189" spans="1:11" s="447" customFormat="1" ht="15" customHeight="1">
      <c r="A189" s="440"/>
      <c r="B189" s="441"/>
      <c r="C189" s="440" t="s">
        <v>856</v>
      </c>
      <c r="D189" s="442" t="s">
        <v>463</v>
      </c>
      <c r="E189" s="443" t="s">
        <v>859</v>
      </c>
      <c r="F189" s="444"/>
      <c r="G189" s="445"/>
      <c r="H189" s="444"/>
      <c r="I189" s="446"/>
      <c r="J189" s="444"/>
      <c r="K189" s="446"/>
    </row>
    <row r="190" spans="1:11" s="447" customFormat="1" ht="15" customHeight="1">
      <c r="A190" s="453"/>
      <c r="B190" s="471"/>
      <c r="C190" s="453" t="s">
        <v>856</v>
      </c>
      <c r="D190" s="467" t="s">
        <v>464</v>
      </c>
      <c r="E190" s="472" t="s">
        <v>860</v>
      </c>
      <c r="F190" s="473"/>
      <c r="G190" s="474"/>
      <c r="H190" s="444"/>
      <c r="I190" s="446"/>
      <c r="J190" s="444"/>
      <c r="K190" s="446"/>
    </row>
    <row r="191" spans="1:11" s="447" customFormat="1" ht="15" customHeight="1">
      <c r="A191" s="432" t="s">
        <v>861</v>
      </c>
      <c r="B191" s="433" t="s">
        <v>0</v>
      </c>
      <c r="C191" s="432" t="s">
        <v>861</v>
      </c>
      <c r="D191" s="434" t="s">
        <v>435</v>
      </c>
      <c r="E191" s="463" t="s">
        <v>862</v>
      </c>
      <c r="F191" s="436" t="s">
        <v>861</v>
      </c>
      <c r="G191" s="437" t="s">
        <v>863</v>
      </c>
      <c r="H191" s="436" t="s">
        <v>864</v>
      </c>
      <c r="I191" s="438" t="s">
        <v>863</v>
      </c>
      <c r="J191" s="444"/>
      <c r="K191" s="446"/>
    </row>
    <row r="192" spans="1:11" s="447" customFormat="1" ht="15" customHeight="1">
      <c r="A192" s="464" t="s">
        <v>865</v>
      </c>
      <c r="B192" s="465" t="s">
        <v>561</v>
      </c>
      <c r="C192" s="464" t="s">
        <v>865</v>
      </c>
      <c r="D192" s="466" t="s">
        <v>563</v>
      </c>
      <c r="E192" s="470" t="s">
        <v>866</v>
      </c>
      <c r="F192" s="444"/>
      <c r="G192" s="445"/>
      <c r="H192" s="444"/>
      <c r="I192" s="446"/>
      <c r="J192" s="444"/>
      <c r="K192" s="446"/>
    </row>
    <row r="193" spans="1:11" s="447" customFormat="1" ht="15" customHeight="1">
      <c r="A193" s="453" t="s">
        <v>865</v>
      </c>
      <c r="B193" s="471" t="s">
        <v>621</v>
      </c>
      <c r="C193" s="453" t="s">
        <v>865</v>
      </c>
      <c r="D193" s="467" t="s">
        <v>622</v>
      </c>
      <c r="E193" s="468" t="s">
        <v>867</v>
      </c>
      <c r="F193" s="473"/>
      <c r="G193" s="474"/>
      <c r="H193" s="473"/>
      <c r="I193" s="479"/>
      <c r="J193" s="444"/>
      <c r="K193" s="446"/>
    </row>
    <row r="194" spans="1:11" s="447" customFormat="1" ht="15" customHeight="1">
      <c r="A194" s="432" t="s">
        <v>868</v>
      </c>
      <c r="B194" s="433" t="s">
        <v>0</v>
      </c>
      <c r="C194" s="432"/>
      <c r="D194" s="434"/>
      <c r="E194" s="435" t="s">
        <v>869</v>
      </c>
      <c r="F194" s="436" t="s">
        <v>868</v>
      </c>
      <c r="G194" s="437" t="s">
        <v>869</v>
      </c>
      <c r="H194" s="436" t="s">
        <v>870</v>
      </c>
      <c r="I194" s="438" t="s">
        <v>869</v>
      </c>
      <c r="J194" s="444"/>
      <c r="K194" s="446"/>
    </row>
    <row r="195" spans="1:11" s="447" customFormat="1" ht="15" customHeight="1">
      <c r="A195" s="440"/>
      <c r="B195" s="441"/>
      <c r="C195" s="440" t="s">
        <v>868</v>
      </c>
      <c r="D195" s="442" t="s">
        <v>435</v>
      </c>
      <c r="E195" s="443" t="s">
        <v>871</v>
      </c>
      <c r="F195" s="444"/>
      <c r="G195" s="445"/>
      <c r="H195" s="444"/>
      <c r="I195" s="446"/>
      <c r="J195" s="444"/>
      <c r="K195" s="446"/>
    </row>
    <row r="196" spans="1:11" s="447" customFormat="1" ht="15" customHeight="1">
      <c r="A196" s="440"/>
      <c r="B196" s="441"/>
      <c r="C196" s="440" t="s">
        <v>868</v>
      </c>
      <c r="D196" s="442" t="s">
        <v>441</v>
      </c>
      <c r="E196" s="443" t="s">
        <v>872</v>
      </c>
      <c r="F196" s="444"/>
      <c r="G196" s="445"/>
      <c r="H196" s="444"/>
      <c r="I196" s="446"/>
      <c r="J196" s="444"/>
      <c r="K196" s="446"/>
    </row>
    <row r="197" spans="1:11" s="447" customFormat="1" ht="15" customHeight="1">
      <c r="A197" s="453"/>
      <c r="B197" s="471"/>
      <c r="C197" s="453" t="s">
        <v>868</v>
      </c>
      <c r="D197" s="467" t="s">
        <v>502</v>
      </c>
      <c r="E197" s="472" t="s">
        <v>873</v>
      </c>
      <c r="F197" s="473"/>
      <c r="G197" s="474"/>
      <c r="H197" s="473"/>
      <c r="I197" s="479"/>
      <c r="J197" s="444"/>
      <c r="K197" s="446"/>
    </row>
    <row r="198" spans="1:11" s="447" customFormat="1" ht="15" customHeight="1">
      <c r="A198" s="455" t="s">
        <v>874</v>
      </c>
      <c r="B198" s="456" t="s">
        <v>0</v>
      </c>
      <c r="C198" s="455" t="s">
        <v>874</v>
      </c>
      <c r="D198" s="462" t="s">
        <v>435</v>
      </c>
      <c r="E198" s="463" t="s">
        <v>875</v>
      </c>
      <c r="F198" s="436" t="s">
        <v>876</v>
      </c>
      <c r="G198" s="437" t="s">
        <v>877</v>
      </c>
      <c r="H198" s="436" t="s">
        <v>878</v>
      </c>
      <c r="I198" s="438" t="s">
        <v>879</v>
      </c>
      <c r="J198" s="444"/>
      <c r="K198" s="446"/>
    </row>
    <row r="199" spans="1:11" s="447" customFormat="1" ht="15" customHeight="1">
      <c r="A199" s="476" t="s">
        <v>874</v>
      </c>
      <c r="B199" s="477" t="s">
        <v>543</v>
      </c>
      <c r="C199" s="476" t="s">
        <v>874</v>
      </c>
      <c r="D199" s="478" t="s">
        <v>663</v>
      </c>
      <c r="E199" s="468" t="s">
        <v>880</v>
      </c>
      <c r="F199" s="473"/>
      <c r="G199" s="474"/>
      <c r="H199" s="444"/>
      <c r="I199" s="446"/>
      <c r="J199" s="444"/>
      <c r="K199" s="446"/>
    </row>
    <row r="200" spans="1:11" s="447" customFormat="1" ht="15" customHeight="1">
      <c r="A200" s="448" t="s">
        <v>881</v>
      </c>
      <c r="B200" s="475" t="s">
        <v>882</v>
      </c>
      <c r="C200" s="448" t="s">
        <v>881</v>
      </c>
      <c r="D200" s="449" t="s">
        <v>439</v>
      </c>
      <c r="E200" s="450" t="s">
        <v>883</v>
      </c>
      <c r="F200" s="436" t="s">
        <v>881</v>
      </c>
      <c r="G200" s="437" t="s">
        <v>879</v>
      </c>
      <c r="H200" s="444"/>
      <c r="I200" s="446"/>
      <c r="J200" s="444"/>
      <c r="K200" s="446"/>
    </row>
    <row r="201" spans="1:11" s="447" customFormat="1" ht="15" customHeight="1">
      <c r="A201" s="464" t="s">
        <v>881</v>
      </c>
      <c r="B201" s="465" t="s">
        <v>561</v>
      </c>
      <c r="C201" s="464" t="s">
        <v>881</v>
      </c>
      <c r="D201" s="469" t="s">
        <v>563</v>
      </c>
      <c r="E201" s="470" t="s">
        <v>884</v>
      </c>
      <c r="F201" s="444"/>
      <c r="G201" s="445"/>
      <c r="H201" s="444"/>
      <c r="I201" s="446"/>
      <c r="J201" s="444"/>
      <c r="K201" s="446"/>
    </row>
    <row r="202" spans="1:11" s="447" customFormat="1" ht="15" customHeight="1">
      <c r="A202" s="453" t="s">
        <v>881</v>
      </c>
      <c r="B202" s="471" t="s">
        <v>461</v>
      </c>
      <c r="C202" s="453" t="s">
        <v>881</v>
      </c>
      <c r="D202" s="467" t="s">
        <v>464</v>
      </c>
      <c r="E202" s="458" t="s">
        <v>879</v>
      </c>
      <c r="F202" s="473"/>
      <c r="G202" s="474"/>
      <c r="H202" s="473"/>
      <c r="I202" s="479"/>
      <c r="J202" s="473"/>
      <c r="K202" s="479"/>
    </row>
    <row r="203" spans="1:11" s="447" customFormat="1" ht="15" customHeight="1">
      <c r="A203" s="455" t="s">
        <v>885</v>
      </c>
      <c r="B203" s="456" t="s">
        <v>0</v>
      </c>
      <c r="C203" s="455" t="s">
        <v>885</v>
      </c>
      <c r="D203" s="462" t="s">
        <v>435</v>
      </c>
      <c r="E203" s="463" t="s">
        <v>886</v>
      </c>
      <c r="F203" s="436" t="s">
        <v>885</v>
      </c>
      <c r="G203" s="437" t="s">
        <v>887</v>
      </c>
      <c r="H203" s="436" t="s">
        <v>888</v>
      </c>
      <c r="I203" s="438" t="s">
        <v>887</v>
      </c>
      <c r="J203" s="436" t="s">
        <v>9</v>
      </c>
      <c r="K203" s="438" t="s">
        <v>25</v>
      </c>
    </row>
    <row r="204" spans="1:11" s="447" customFormat="1" ht="15" customHeight="1">
      <c r="A204" s="464" t="s">
        <v>885</v>
      </c>
      <c r="B204" s="465" t="s">
        <v>444</v>
      </c>
      <c r="C204" s="464" t="s">
        <v>885</v>
      </c>
      <c r="D204" s="469" t="s">
        <v>446</v>
      </c>
      <c r="E204" s="470" t="s">
        <v>889</v>
      </c>
      <c r="F204" s="444"/>
      <c r="G204" s="445"/>
      <c r="H204" s="444"/>
      <c r="I204" s="446"/>
      <c r="J204" s="444"/>
      <c r="K204" s="446"/>
    </row>
    <row r="205" spans="1:11" s="447" customFormat="1" ht="15" customHeight="1">
      <c r="A205" s="464" t="s">
        <v>885</v>
      </c>
      <c r="B205" s="465" t="s">
        <v>469</v>
      </c>
      <c r="C205" s="464" t="s">
        <v>885</v>
      </c>
      <c r="D205" s="469" t="s">
        <v>470</v>
      </c>
      <c r="E205" s="470" t="s">
        <v>890</v>
      </c>
      <c r="F205" s="444"/>
      <c r="G205" s="445"/>
      <c r="H205" s="444"/>
      <c r="I205" s="446"/>
      <c r="J205" s="444"/>
      <c r="K205" s="446"/>
    </row>
    <row r="206" spans="1:11" s="447" customFormat="1" ht="15" customHeight="1">
      <c r="A206" s="453" t="s">
        <v>885</v>
      </c>
      <c r="B206" s="471" t="s">
        <v>572</v>
      </c>
      <c r="C206" s="453" t="s">
        <v>885</v>
      </c>
      <c r="D206" s="467" t="s">
        <v>573</v>
      </c>
      <c r="E206" s="468" t="s">
        <v>891</v>
      </c>
      <c r="F206" s="444"/>
      <c r="G206" s="445"/>
      <c r="H206" s="444"/>
      <c r="I206" s="446"/>
      <c r="J206" s="444"/>
      <c r="K206" s="446"/>
    </row>
    <row r="207" spans="1:11" s="447" customFormat="1" ht="15" customHeight="1">
      <c r="A207" s="480"/>
      <c r="B207" s="481"/>
      <c r="C207" s="480" t="s">
        <v>892</v>
      </c>
      <c r="D207" s="482" t="s">
        <v>893</v>
      </c>
      <c r="E207" s="483" t="s">
        <v>894</v>
      </c>
      <c r="F207" s="513" t="s">
        <v>895</v>
      </c>
      <c r="G207" s="461" t="s">
        <v>894</v>
      </c>
      <c r="H207" s="473"/>
      <c r="I207" s="479"/>
      <c r="J207" s="444"/>
      <c r="K207" s="446"/>
    </row>
    <row r="208" spans="1:11" s="447" customFormat="1" ht="15" customHeight="1">
      <c r="A208" s="432" t="s">
        <v>896</v>
      </c>
      <c r="B208" s="433" t="s">
        <v>0</v>
      </c>
      <c r="C208" s="432" t="s">
        <v>896</v>
      </c>
      <c r="D208" s="434" t="s">
        <v>435</v>
      </c>
      <c r="E208" s="435" t="s">
        <v>897</v>
      </c>
      <c r="F208" s="436" t="s">
        <v>896</v>
      </c>
      <c r="G208" s="437" t="s">
        <v>897</v>
      </c>
      <c r="H208" s="444" t="s">
        <v>898</v>
      </c>
      <c r="I208" s="446" t="s">
        <v>899</v>
      </c>
      <c r="J208" s="444"/>
      <c r="K208" s="446"/>
    </row>
    <row r="209" spans="1:11" s="447" customFormat="1" ht="15" customHeight="1">
      <c r="A209" s="432" t="s">
        <v>900</v>
      </c>
      <c r="B209" s="433" t="s">
        <v>0</v>
      </c>
      <c r="C209" s="432" t="s">
        <v>900</v>
      </c>
      <c r="D209" s="434" t="s">
        <v>435</v>
      </c>
      <c r="E209" s="435" t="s">
        <v>901</v>
      </c>
      <c r="F209" s="436" t="s">
        <v>900</v>
      </c>
      <c r="G209" s="437" t="s">
        <v>901</v>
      </c>
      <c r="H209" s="444"/>
      <c r="I209" s="446"/>
      <c r="J209" s="444"/>
      <c r="K209" s="446"/>
    </row>
    <row r="210" spans="1:11" s="447" customFormat="1" ht="15" customHeight="1">
      <c r="A210" s="455" t="s">
        <v>902</v>
      </c>
      <c r="B210" s="456" t="s">
        <v>0</v>
      </c>
      <c r="C210" s="455" t="s">
        <v>902</v>
      </c>
      <c r="D210" s="457" t="s">
        <v>435</v>
      </c>
      <c r="E210" s="435" t="s">
        <v>903</v>
      </c>
      <c r="F210" s="436" t="s">
        <v>902</v>
      </c>
      <c r="G210" s="437" t="s">
        <v>904</v>
      </c>
      <c r="H210" s="444"/>
      <c r="I210" s="446"/>
      <c r="J210" s="444"/>
      <c r="K210" s="446"/>
    </row>
    <row r="211" spans="1:11" s="447" customFormat="1" ht="15" customHeight="1">
      <c r="A211" s="453" t="s">
        <v>902</v>
      </c>
      <c r="B211" s="471" t="s">
        <v>444</v>
      </c>
      <c r="C211" s="453" t="s">
        <v>902</v>
      </c>
      <c r="D211" s="467" t="s">
        <v>446</v>
      </c>
      <c r="E211" s="468" t="s">
        <v>905</v>
      </c>
      <c r="F211" s="473"/>
      <c r="G211" s="474"/>
      <c r="H211" s="444"/>
      <c r="I211" s="446"/>
      <c r="J211" s="444"/>
      <c r="K211" s="446"/>
    </row>
    <row r="212" spans="1:11" s="447" customFormat="1" ht="15" customHeight="1">
      <c r="A212" s="432" t="s">
        <v>906</v>
      </c>
      <c r="B212" s="433" t="s">
        <v>0</v>
      </c>
      <c r="C212" s="432" t="s">
        <v>906</v>
      </c>
      <c r="D212" s="434" t="s">
        <v>435</v>
      </c>
      <c r="E212" s="435" t="s">
        <v>907</v>
      </c>
      <c r="F212" s="436" t="s">
        <v>906</v>
      </c>
      <c r="G212" s="437" t="s">
        <v>908</v>
      </c>
      <c r="H212" s="436" t="s">
        <v>909</v>
      </c>
      <c r="I212" s="438" t="s">
        <v>908</v>
      </c>
      <c r="J212" s="444"/>
      <c r="K212" s="446"/>
    </row>
    <row r="213" spans="1:11" s="447" customFormat="1" ht="15" customHeight="1">
      <c r="A213" s="464" t="s">
        <v>906</v>
      </c>
      <c r="B213" s="465" t="s">
        <v>444</v>
      </c>
      <c r="C213" s="464" t="s">
        <v>906</v>
      </c>
      <c r="D213" s="469" t="s">
        <v>446</v>
      </c>
      <c r="E213" s="470" t="s">
        <v>910</v>
      </c>
      <c r="F213" s="444"/>
      <c r="G213" s="445"/>
      <c r="H213" s="444"/>
      <c r="I213" s="446"/>
      <c r="J213" s="444"/>
      <c r="K213" s="446"/>
    </row>
    <row r="214" spans="1:11" s="447" customFormat="1" ht="15" customHeight="1">
      <c r="A214" s="440" t="s">
        <v>906</v>
      </c>
      <c r="B214" s="441" t="s">
        <v>469</v>
      </c>
      <c r="C214" s="440" t="s">
        <v>906</v>
      </c>
      <c r="D214" s="442" t="s">
        <v>470</v>
      </c>
      <c r="E214" s="468" t="s">
        <v>911</v>
      </c>
      <c r="F214" s="444"/>
      <c r="G214" s="445"/>
      <c r="H214" s="444"/>
      <c r="I214" s="446"/>
      <c r="J214" s="444"/>
      <c r="K214" s="446"/>
    </row>
    <row r="215" spans="1:11" s="447" customFormat="1" ht="15" customHeight="1">
      <c r="A215" s="455" t="s">
        <v>912</v>
      </c>
      <c r="B215" s="456" t="s">
        <v>0</v>
      </c>
      <c r="C215" s="455" t="s">
        <v>912</v>
      </c>
      <c r="D215" s="462" t="s">
        <v>435</v>
      </c>
      <c r="E215" s="450" t="s">
        <v>913</v>
      </c>
      <c r="F215" s="436" t="s">
        <v>914</v>
      </c>
      <c r="G215" s="437" t="s">
        <v>915</v>
      </c>
      <c r="H215" s="436" t="s">
        <v>916</v>
      </c>
      <c r="I215" s="438" t="s">
        <v>915</v>
      </c>
      <c r="J215" s="444"/>
      <c r="K215" s="446"/>
    </row>
    <row r="216" spans="1:11" s="447" customFormat="1" ht="15" customHeight="1">
      <c r="A216" s="453" t="s">
        <v>912</v>
      </c>
      <c r="B216" s="471" t="s">
        <v>461</v>
      </c>
      <c r="C216" s="453" t="s">
        <v>912</v>
      </c>
      <c r="D216" s="467" t="s">
        <v>464</v>
      </c>
      <c r="E216" s="468" t="s">
        <v>915</v>
      </c>
      <c r="F216" s="473"/>
      <c r="G216" s="474"/>
      <c r="H216" s="473"/>
      <c r="I216" s="479"/>
      <c r="J216" s="473"/>
      <c r="K216" s="479"/>
    </row>
    <row r="217" spans="1:11" s="447" customFormat="1" ht="15" customHeight="1">
      <c r="A217" s="455" t="s">
        <v>917</v>
      </c>
      <c r="B217" s="456" t="s">
        <v>0</v>
      </c>
      <c r="C217" s="455" t="s">
        <v>917</v>
      </c>
      <c r="D217" s="462" t="s">
        <v>435</v>
      </c>
      <c r="E217" s="463" t="s">
        <v>918</v>
      </c>
      <c r="F217" s="436" t="s">
        <v>917</v>
      </c>
      <c r="G217" s="437" t="s">
        <v>919</v>
      </c>
      <c r="H217" s="444" t="s">
        <v>920</v>
      </c>
      <c r="I217" s="446" t="s">
        <v>919</v>
      </c>
      <c r="J217" s="436" t="s">
        <v>10</v>
      </c>
      <c r="K217" s="438" t="s">
        <v>26</v>
      </c>
    </row>
    <row r="218" spans="1:11" s="447" customFormat="1" ht="15" customHeight="1">
      <c r="A218" s="464" t="s">
        <v>917</v>
      </c>
      <c r="B218" s="465" t="s">
        <v>444</v>
      </c>
      <c r="C218" s="464" t="s">
        <v>917</v>
      </c>
      <c r="D218" s="469" t="s">
        <v>446</v>
      </c>
      <c r="E218" s="470" t="s">
        <v>921</v>
      </c>
      <c r="F218" s="444"/>
      <c r="G218" s="445"/>
      <c r="H218" s="444"/>
      <c r="I218" s="446"/>
      <c r="J218" s="444"/>
      <c r="K218" s="446"/>
    </row>
    <row r="219" spans="1:11" s="447" customFormat="1" ht="15" customHeight="1">
      <c r="A219" s="464" t="s">
        <v>917</v>
      </c>
      <c r="B219" s="465" t="s">
        <v>469</v>
      </c>
      <c r="C219" s="464" t="s">
        <v>917</v>
      </c>
      <c r="D219" s="469" t="s">
        <v>470</v>
      </c>
      <c r="E219" s="470" t="s">
        <v>922</v>
      </c>
      <c r="F219" s="444"/>
      <c r="G219" s="445"/>
      <c r="H219" s="444"/>
      <c r="I219" s="446"/>
      <c r="J219" s="444"/>
      <c r="K219" s="446"/>
    </row>
    <row r="220" spans="1:11" s="447" customFormat="1" ht="15" customHeight="1">
      <c r="A220" s="453" t="s">
        <v>917</v>
      </c>
      <c r="B220" s="471" t="s">
        <v>461</v>
      </c>
      <c r="C220" s="453" t="s">
        <v>917</v>
      </c>
      <c r="D220" s="467" t="s">
        <v>464</v>
      </c>
      <c r="E220" s="468" t="s">
        <v>923</v>
      </c>
      <c r="F220" s="444"/>
      <c r="G220" s="445"/>
      <c r="H220" s="444"/>
      <c r="I220" s="446"/>
      <c r="J220" s="444"/>
      <c r="K220" s="446"/>
    </row>
    <row r="221" spans="1:11" s="447" customFormat="1" ht="15" customHeight="1">
      <c r="A221" s="480"/>
      <c r="B221" s="481"/>
      <c r="C221" s="480" t="s">
        <v>924</v>
      </c>
      <c r="D221" s="482" t="s">
        <v>925</v>
      </c>
      <c r="E221" s="483" t="s">
        <v>926</v>
      </c>
      <c r="F221" s="513" t="s">
        <v>927</v>
      </c>
      <c r="G221" s="461" t="s">
        <v>926</v>
      </c>
      <c r="H221" s="444"/>
      <c r="I221" s="446"/>
      <c r="J221" s="444"/>
      <c r="K221" s="446"/>
    </row>
    <row r="222" spans="1:11" s="447" customFormat="1" ht="15" customHeight="1">
      <c r="A222" s="455" t="s">
        <v>928</v>
      </c>
      <c r="B222" s="456" t="s">
        <v>0</v>
      </c>
      <c r="C222" s="455" t="s">
        <v>928</v>
      </c>
      <c r="D222" s="462" t="s">
        <v>435</v>
      </c>
      <c r="E222" s="463" t="s">
        <v>929</v>
      </c>
      <c r="F222" s="436" t="s">
        <v>928</v>
      </c>
      <c r="G222" s="437" t="s">
        <v>929</v>
      </c>
      <c r="H222" s="436" t="s">
        <v>930</v>
      </c>
      <c r="I222" s="437" t="s">
        <v>931</v>
      </c>
      <c r="J222" s="444"/>
      <c r="K222" s="446"/>
    </row>
    <row r="223" spans="1:11" s="447" customFormat="1" ht="15" customHeight="1">
      <c r="A223" s="453" t="s">
        <v>928</v>
      </c>
      <c r="B223" s="471" t="s">
        <v>444</v>
      </c>
      <c r="C223" s="453" t="s">
        <v>928</v>
      </c>
      <c r="D223" s="467" t="s">
        <v>446</v>
      </c>
      <c r="E223" s="468" t="s">
        <v>932</v>
      </c>
      <c r="F223" s="473"/>
      <c r="G223" s="474"/>
      <c r="H223" s="444"/>
      <c r="I223" s="446"/>
      <c r="J223" s="444"/>
      <c r="K223" s="446"/>
    </row>
    <row r="224" spans="1:11" s="447" customFormat="1" ht="15" customHeight="1">
      <c r="A224" s="455" t="s">
        <v>933</v>
      </c>
      <c r="B224" s="456" t="s">
        <v>0</v>
      </c>
      <c r="C224" s="455" t="s">
        <v>933</v>
      </c>
      <c r="D224" s="462" t="s">
        <v>435</v>
      </c>
      <c r="E224" s="450" t="s">
        <v>934</v>
      </c>
      <c r="F224" s="436" t="s">
        <v>935</v>
      </c>
      <c r="G224" s="437" t="s">
        <v>936</v>
      </c>
      <c r="H224" s="444"/>
      <c r="I224" s="446"/>
      <c r="J224" s="444"/>
      <c r="K224" s="446"/>
    </row>
    <row r="225" spans="1:11" s="447" customFormat="1" ht="15" customHeight="1">
      <c r="A225" s="464" t="s">
        <v>933</v>
      </c>
      <c r="B225" s="465" t="s">
        <v>444</v>
      </c>
      <c r="C225" s="464" t="s">
        <v>933</v>
      </c>
      <c r="D225" s="469" t="s">
        <v>446</v>
      </c>
      <c r="E225" s="470" t="s">
        <v>937</v>
      </c>
      <c r="F225" s="444"/>
      <c r="G225" s="445"/>
      <c r="H225" s="444"/>
      <c r="I225" s="446"/>
      <c r="J225" s="444"/>
      <c r="K225" s="446"/>
    </row>
    <row r="226" spans="1:11" s="447" customFormat="1" ht="15" customHeight="1">
      <c r="A226" s="464" t="s">
        <v>933</v>
      </c>
      <c r="B226" s="465" t="s">
        <v>469</v>
      </c>
      <c r="C226" s="464" t="s">
        <v>933</v>
      </c>
      <c r="D226" s="469" t="s">
        <v>470</v>
      </c>
      <c r="E226" s="470" t="s">
        <v>938</v>
      </c>
      <c r="F226" s="444"/>
      <c r="G226" s="445"/>
      <c r="H226" s="444"/>
      <c r="I226" s="446"/>
      <c r="J226" s="444"/>
      <c r="K226" s="446"/>
    </row>
    <row r="227" spans="1:11" s="447" customFormat="1" ht="15" customHeight="1">
      <c r="A227" s="464" t="s">
        <v>933</v>
      </c>
      <c r="B227" s="465" t="s">
        <v>572</v>
      </c>
      <c r="C227" s="464" t="s">
        <v>933</v>
      </c>
      <c r="D227" s="469" t="s">
        <v>573</v>
      </c>
      <c r="E227" s="470" t="s">
        <v>939</v>
      </c>
      <c r="F227" s="444"/>
      <c r="G227" s="445"/>
      <c r="H227" s="444"/>
      <c r="I227" s="446"/>
      <c r="J227" s="444"/>
      <c r="K227" s="446"/>
    </row>
    <row r="228" spans="1:11" s="447" customFormat="1" ht="15" customHeight="1">
      <c r="A228" s="453" t="s">
        <v>933</v>
      </c>
      <c r="B228" s="471" t="s">
        <v>461</v>
      </c>
      <c r="C228" s="453" t="s">
        <v>933</v>
      </c>
      <c r="D228" s="467" t="s">
        <v>464</v>
      </c>
      <c r="E228" s="468" t="s">
        <v>936</v>
      </c>
      <c r="F228" s="473"/>
      <c r="G228" s="474"/>
      <c r="H228" s="473"/>
      <c r="I228" s="479"/>
      <c r="J228" s="473"/>
      <c r="K228" s="479"/>
    </row>
    <row r="229" spans="1:11" s="447" customFormat="1" ht="15" customHeight="1">
      <c r="A229" s="480" t="s">
        <v>940</v>
      </c>
      <c r="B229" s="481" t="s">
        <v>0</v>
      </c>
      <c r="C229" s="480" t="s">
        <v>940</v>
      </c>
      <c r="D229" s="482" t="s">
        <v>435</v>
      </c>
      <c r="E229" s="483" t="s">
        <v>941</v>
      </c>
      <c r="F229" s="436" t="s">
        <v>940</v>
      </c>
      <c r="G229" s="437" t="s">
        <v>941</v>
      </c>
      <c r="H229" s="436" t="s">
        <v>942</v>
      </c>
      <c r="I229" s="594" t="s">
        <v>943</v>
      </c>
      <c r="J229" s="436" t="s">
        <v>11</v>
      </c>
      <c r="K229" s="438" t="s">
        <v>27</v>
      </c>
    </row>
    <row r="230" spans="1:11" s="447" customFormat="1" ht="15" customHeight="1">
      <c r="A230" s="480" t="s">
        <v>944</v>
      </c>
      <c r="B230" s="481" t="s">
        <v>0</v>
      </c>
      <c r="C230" s="480" t="s">
        <v>944</v>
      </c>
      <c r="D230" s="482" t="s">
        <v>435</v>
      </c>
      <c r="E230" s="483" t="s">
        <v>945</v>
      </c>
      <c r="F230" s="460" t="s">
        <v>944</v>
      </c>
      <c r="G230" s="461" t="s">
        <v>945</v>
      </c>
      <c r="H230" s="473"/>
      <c r="I230" s="596"/>
      <c r="J230" s="444"/>
      <c r="K230" s="446"/>
    </row>
    <row r="231" spans="1:11" s="447" customFormat="1" ht="15" customHeight="1">
      <c r="A231" s="514" t="s">
        <v>946</v>
      </c>
      <c r="B231" s="515" t="s">
        <v>0</v>
      </c>
      <c r="C231" s="514" t="s">
        <v>946</v>
      </c>
      <c r="D231" s="516" t="s">
        <v>435</v>
      </c>
      <c r="E231" s="495" t="s">
        <v>947</v>
      </c>
      <c r="F231" s="496" t="s">
        <v>946</v>
      </c>
      <c r="G231" s="517" t="s">
        <v>948</v>
      </c>
      <c r="H231" s="502" t="s">
        <v>949</v>
      </c>
      <c r="I231" s="438" t="s">
        <v>950</v>
      </c>
      <c r="J231" s="444"/>
      <c r="K231" s="446"/>
    </row>
    <row r="232" spans="1:11" s="447" customFormat="1" ht="15" customHeight="1">
      <c r="A232" s="455" t="s">
        <v>951</v>
      </c>
      <c r="B232" s="456" t="s">
        <v>0</v>
      </c>
      <c r="C232" s="455" t="s">
        <v>951</v>
      </c>
      <c r="D232" s="462" t="s">
        <v>435</v>
      </c>
      <c r="E232" s="450" t="s">
        <v>952</v>
      </c>
      <c r="F232" s="436" t="s">
        <v>951</v>
      </c>
      <c r="G232" s="437" t="s">
        <v>950</v>
      </c>
      <c r="H232" s="444"/>
      <c r="I232" s="446"/>
      <c r="J232" s="444"/>
      <c r="K232" s="446"/>
    </row>
    <row r="233" spans="1:11" s="447" customFormat="1" ht="15" customHeight="1">
      <c r="A233" s="464" t="s">
        <v>951</v>
      </c>
      <c r="B233" s="465" t="s">
        <v>444</v>
      </c>
      <c r="C233" s="464" t="s">
        <v>951</v>
      </c>
      <c r="D233" s="469" t="s">
        <v>446</v>
      </c>
      <c r="E233" s="470" t="s">
        <v>953</v>
      </c>
      <c r="F233" s="444"/>
      <c r="G233" s="445"/>
      <c r="H233" s="444"/>
      <c r="I233" s="446"/>
      <c r="J233" s="444"/>
      <c r="K233" s="446"/>
    </row>
    <row r="234" spans="1:11" s="447" customFormat="1" ht="15" customHeight="1">
      <c r="A234" s="451" t="s">
        <v>951</v>
      </c>
      <c r="B234" s="452" t="s">
        <v>469</v>
      </c>
      <c r="C234" s="451"/>
      <c r="D234" s="487"/>
      <c r="E234" s="458" t="s">
        <v>954</v>
      </c>
      <c r="F234" s="444"/>
      <c r="G234" s="445"/>
      <c r="H234" s="444"/>
      <c r="I234" s="446"/>
      <c r="J234" s="444"/>
      <c r="K234" s="446"/>
    </row>
    <row r="235" spans="1:11" s="447" customFormat="1" ht="15" customHeight="1">
      <c r="A235" s="440"/>
      <c r="B235" s="441"/>
      <c r="C235" s="440" t="s">
        <v>951</v>
      </c>
      <c r="D235" s="442" t="s">
        <v>470</v>
      </c>
      <c r="E235" s="443" t="s">
        <v>955</v>
      </c>
      <c r="F235" s="444"/>
      <c r="G235" s="445"/>
      <c r="H235" s="444"/>
      <c r="I235" s="446"/>
      <c r="J235" s="444"/>
      <c r="K235" s="446"/>
    </row>
    <row r="236" spans="1:11" s="447" customFormat="1" ht="15" customHeight="1">
      <c r="A236" s="440"/>
      <c r="B236" s="441"/>
      <c r="C236" s="440" t="s">
        <v>951</v>
      </c>
      <c r="D236" s="442" t="s">
        <v>735</v>
      </c>
      <c r="E236" s="443" t="s">
        <v>956</v>
      </c>
      <c r="F236" s="444"/>
      <c r="G236" s="445"/>
      <c r="H236" s="444"/>
      <c r="I236" s="446"/>
      <c r="J236" s="444"/>
      <c r="K236" s="446"/>
    </row>
    <row r="237" spans="1:11" s="447" customFormat="1" ht="15" customHeight="1">
      <c r="A237" s="448"/>
      <c r="B237" s="475"/>
      <c r="C237" s="448" t="s">
        <v>951</v>
      </c>
      <c r="D237" s="449" t="s">
        <v>957</v>
      </c>
      <c r="E237" s="450" t="s">
        <v>958</v>
      </c>
      <c r="F237" s="444"/>
      <c r="G237" s="445"/>
      <c r="H237" s="444"/>
      <c r="I237" s="446"/>
      <c r="J237" s="444"/>
      <c r="K237" s="446"/>
    </row>
    <row r="238" spans="1:11" s="447" customFormat="1" ht="15" customHeight="1">
      <c r="A238" s="440" t="s">
        <v>951</v>
      </c>
      <c r="B238" s="441" t="s">
        <v>461</v>
      </c>
      <c r="C238" s="440" t="s">
        <v>951</v>
      </c>
      <c r="D238" s="442" t="s">
        <v>464</v>
      </c>
      <c r="E238" s="443" t="s">
        <v>950</v>
      </c>
      <c r="F238" s="444"/>
      <c r="G238" s="445"/>
      <c r="H238" s="444"/>
      <c r="I238" s="446"/>
      <c r="J238" s="444"/>
      <c r="K238" s="446"/>
    </row>
    <row r="239" spans="1:11" s="447" customFormat="1" ht="15" customHeight="1">
      <c r="A239" s="455" t="s">
        <v>959</v>
      </c>
      <c r="B239" s="456" t="s">
        <v>0</v>
      </c>
      <c r="C239" s="455" t="s">
        <v>959</v>
      </c>
      <c r="D239" s="462" t="s">
        <v>435</v>
      </c>
      <c r="E239" s="463" t="s">
        <v>960</v>
      </c>
      <c r="F239" s="436" t="s">
        <v>961</v>
      </c>
      <c r="G239" s="437" t="s">
        <v>962</v>
      </c>
      <c r="H239" s="436" t="s">
        <v>963</v>
      </c>
      <c r="I239" s="438" t="s">
        <v>162</v>
      </c>
      <c r="J239" s="436" t="s">
        <v>12</v>
      </c>
      <c r="K239" s="438" t="s">
        <v>162</v>
      </c>
    </row>
    <row r="240" spans="1:11" s="447" customFormat="1" ht="15" customHeight="1">
      <c r="A240" s="464" t="s">
        <v>959</v>
      </c>
      <c r="B240" s="465" t="s">
        <v>444</v>
      </c>
      <c r="C240" s="464" t="s">
        <v>959</v>
      </c>
      <c r="D240" s="469" t="s">
        <v>446</v>
      </c>
      <c r="E240" s="470" t="s">
        <v>964</v>
      </c>
      <c r="F240" s="444"/>
      <c r="G240" s="445"/>
      <c r="H240" s="444"/>
      <c r="I240" s="446"/>
      <c r="J240" s="444"/>
      <c r="K240" s="446"/>
    </row>
    <row r="241" spans="1:11" s="447" customFormat="1" ht="15" customHeight="1">
      <c r="A241" s="453" t="s">
        <v>959</v>
      </c>
      <c r="B241" s="471" t="s">
        <v>469</v>
      </c>
      <c r="C241" s="453" t="s">
        <v>959</v>
      </c>
      <c r="D241" s="467" t="s">
        <v>470</v>
      </c>
      <c r="E241" s="468" t="s">
        <v>965</v>
      </c>
      <c r="F241" s="473"/>
      <c r="G241" s="474"/>
      <c r="H241" s="444"/>
      <c r="I241" s="446"/>
      <c r="J241" s="444"/>
      <c r="K241" s="446"/>
    </row>
    <row r="242" spans="1:11" s="447" customFormat="1" ht="15" customHeight="1">
      <c r="A242" s="455" t="s">
        <v>966</v>
      </c>
      <c r="B242" s="456" t="s">
        <v>0</v>
      </c>
      <c r="C242" s="455" t="s">
        <v>966</v>
      </c>
      <c r="D242" s="462" t="s">
        <v>435</v>
      </c>
      <c r="E242" s="443" t="s">
        <v>967</v>
      </c>
      <c r="F242" s="460" t="s">
        <v>968</v>
      </c>
      <c r="G242" s="461" t="s">
        <v>969</v>
      </c>
      <c r="H242" s="444"/>
      <c r="I242" s="446"/>
      <c r="J242" s="444"/>
      <c r="K242" s="446"/>
    </row>
    <row r="243" spans="1:11" s="447" customFormat="1" ht="15" customHeight="1">
      <c r="A243" s="480" t="s">
        <v>970</v>
      </c>
      <c r="B243" s="481" t="s">
        <v>0</v>
      </c>
      <c r="C243" s="480" t="s">
        <v>970</v>
      </c>
      <c r="D243" s="482" t="s">
        <v>435</v>
      </c>
      <c r="E243" s="483" t="s">
        <v>971</v>
      </c>
      <c r="F243" s="460" t="s">
        <v>972</v>
      </c>
      <c r="G243" s="461" t="s">
        <v>971</v>
      </c>
      <c r="H243" s="444"/>
      <c r="I243" s="446"/>
      <c r="J243" s="444"/>
      <c r="K243" s="446"/>
    </row>
    <row r="244" spans="1:11" s="447" customFormat="1" ht="15" customHeight="1">
      <c r="A244" s="480" t="s">
        <v>973</v>
      </c>
      <c r="B244" s="481" t="s">
        <v>0</v>
      </c>
      <c r="C244" s="480" t="s">
        <v>973</v>
      </c>
      <c r="D244" s="482" t="s">
        <v>435</v>
      </c>
      <c r="E244" s="483" t="s">
        <v>974</v>
      </c>
      <c r="F244" s="460" t="s">
        <v>975</v>
      </c>
      <c r="G244" s="461" t="s">
        <v>974</v>
      </c>
      <c r="H244" s="444"/>
      <c r="I244" s="446"/>
      <c r="J244" s="444"/>
      <c r="K244" s="446"/>
    </row>
    <row r="245" spans="1:11" s="447" customFormat="1" ht="15" customHeight="1">
      <c r="A245" s="464" t="s">
        <v>976</v>
      </c>
      <c r="B245" s="465" t="s">
        <v>882</v>
      </c>
      <c r="C245" s="464" t="s">
        <v>976</v>
      </c>
      <c r="D245" s="469" t="s">
        <v>439</v>
      </c>
      <c r="E245" s="463" t="s">
        <v>977</v>
      </c>
      <c r="F245" s="436" t="s">
        <v>978</v>
      </c>
      <c r="G245" s="437" t="s">
        <v>979</v>
      </c>
      <c r="H245" s="444"/>
      <c r="I245" s="446"/>
      <c r="J245" s="444"/>
      <c r="K245" s="446"/>
    </row>
    <row r="246" spans="1:11" s="447" customFormat="1" ht="15" customHeight="1">
      <c r="A246" s="440" t="s">
        <v>976</v>
      </c>
      <c r="B246" s="441" t="s">
        <v>543</v>
      </c>
      <c r="C246" s="440" t="s">
        <v>978</v>
      </c>
      <c r="D246" s="442" t="s">
        <v>464</v>
      </c>
      <c r="E246" s="458" t="s">
        <v>980</v>
      </c>
      <c r="F246" s="444"/>
      <c r="G246" s="445"/>
      <c r="H246" s="444"/>
      <c r="I246" s="446"/>
      <c r="J246" s="444"/>
      <c r="K246" s="446"/>
    </row>
    <row r="247" spans="1:11" s="447" customFormat="1" ht="15" customHeight="1">
      <c r="A247" s="455" t="s">
        <v>981</v>
      </c>
      <c r="B247" s="456" t="s">
        <v>0</v>
      </c>
      <c r="C247" s="455" t="s">
        <v>981</v>
      </c>
      <c r="D247" s="457" t="s">
        <v>435</v>
      </c>
      <c r="E247" s="483" t="s">
        <v>982</v>
      </c>
      <c r="F247" s="460" t="s">
        <v>983</v>
      </c>
      <c r="G247" s="461" t="s">
        <v>984</v>
      </c>
      <c r="H247" s="436" t="s">
        <v>985</v>
      </c>
      <c r="I247" s="438" t="s">
        <v>163</v>
      </c>
      <c r="J247" s="436" t="s">
        <v>13</v>
      </c>
      <c r="K247" s="438" t="s">
        <v>163</v>
      </c>
    </row>
    <row r="248" spans="1:11" s="447" customFormat="1" ht="15" customHeight="1">
      <c r="A248" s="480" t="s">
        <v>986</v>
      </c>
      <c r="B248" s="481" t="s">
        <v>0</v>
      </c>
      <c r="C248" s="480" t="s">
        <v>986</v>
      </c>
      <c r="D248" s="484" t="s">
        <v>435</v>
      </c>
      <c r="E248" s="483" t="s">
        <v>987</v>
      </c>
      <c r="F248" s="460" t="s">
        <v>988</v>
      </c>
      <c r="G248" s="461" t="s">
        <v>989</v>
      </c>
      <c r="H248" s="444"/>
      <c r="I248" s="446"/>
      <c r="J248" s="444"/>
      <c r="K248" s="446"/>
    </row>
    <row r="249" spans="1:11" s="447" customFormat="1" ht="15" customHeight="1">
      <c r="A249" s="476" t="s">
        <v>990</v>
      </c>
      <c r="B249" s="477" t="s">
        <v>882</v>
      </c>
      <c r="C249" s="476" t="s">
        <v>990</v>
      </c>
      <c r="D249" s="518" t="s">
        <v>439</v>
      </c>
      <c r="E249" s="483" t="s">
        <v>991</v>
      </c>
      <c r="F249" s="460" t="s">
        <v>992</v>
      </c>
      <c r="G249" s="461" t="s">
        <v>991</v>
      </c>
      <c r="H249" s="444"/>
      <c r="I249" s="446"/>
      <c r="J249" s="444"/>
      <c r="K249" s="446"/>
    </row>
    <row r="250" spans="1:11" s="447" customFormat="1" ht="15" customHeight="1">
      <c r="A250" s="432" t="s">
        <v>993</v>
      </c>
      <c r="B250" s="433" t="s">
        <v>882</v>
      </c>
      <c r="C250" s="432" t="s">
        <v>995</v>
      </c>
      <c r="D250" s="434" t="s">
        <v>435</v>
      </c>
      <c r="E250" s="435" t="s">
        <v>994</v>
      </c>
      <c r="F250" s="436" t="s">
        <v>995</v>
      </c>
      <c r="G250" s="437" t="s">
        <v>996</v>
      </c>
      <c r="H250" s="444"/>
      <c r="I250" s="446"/>
      <c r="J250" s="444"/>
      <c r="K250" s="446"/>
    </row>
    <row r="251" spans="1:11" s="447" customFormat="1" ht="15" customHeight="1">
      <c r="A251" s="455" t="s">
        <v>997</v>
      </c>
      <c r="B251" s="456" t="s">
        <v>0</v>
      </c>
      <c r="C251" s="455" t="s">
        <v>997</v>
      </c>
      <c r="D251" s="462" t="s">
        <v>435</v>
      </c>
      <c r="E251" s="463" t="s">
        <v>998</v>
      </c>
      <c r="F251" s="436" t="s">
        <v>999</v>
      </c>
      <c r="G251" s="437" t="s">
        <v>1000</v>
      </c>
      <c r="H251" s="444"/>
      <c r="I251" s="446"/>
      <c r="J251" s="444"/>
      <c r="K251" s="446"/>
    </row>
    <row r="252" spans="1:11" s="447" customFormat="1" ht="15" customHeight="1">
      <c r="A252" s="451" t="s">
        <v>997</v>
      </c>
      <c r="B252" s="452" t="s">
        <v>561</v>
      </c>
      <c r="C252" s="451" t="s">
        <v>999</v>
      </c>
      <c r="D252" s="487" t="s">
        <v>446</v>
      </c>
      <c r="E252" s="458" t="s">
        <v>1001</v>
      </c>
      <c r="F252" s="444"/>
      <c r="G252" s="445"/>
      <c r="H252" s="444"/>
      <c r="I252" s="446"/>
      <c r="J252" s="444"/>
      <c r="K252" s="446"/>
    </row>
    <row r="253" spans="1:11" s="447" customFormat="1" ht="15" customHeight="1">
      <c r="A253" s="455" t="s">
        <v>1002</v>
      </c>
      <c r="B253" s="456" t="s">
        <v>0</v>
      </c>
      <c r="C253" s="455" t="s">
        <v>1002</v>
      </c>
      <c r="D253" s="462" t="s">
        <v>435</v>
      </c>
      <c r="E253" s="463" t="s">
        <v>1003</v>
      </c>
      <c r="F253" s="436" t="s">
        <v>1004</v>
      </c>
      <c r="G253" s="437" t="s">
        <v>1005</v>
      </c>
      <c r="H253" s="444"/>
      <c r="I253" s="446"/>
      <c r="J253" s="444"/>
      <c r="K253" s="446"/>
    </row>
    <row r="254" spans="1:11" s="447" customFormat="1" ht="15" customHeight="1">
      <c r="A254" s="464" t="s">
        <v>1002</v>
      </c>
      <c r="B254" s="465" t="s">
        <v>561</v>
      </c>
      <c r="C254" s="464" t="s">
        <v>1002</v>
      </c>
      <c r="D254" s="469" t="s">
        <v>563</v>
      </c>
      <c r="E254" s="470" t="s">
        <v>1005</v>
      </c>
      <c r="F254" s="444"/>
      <c r="G254" s="445"/>
      <c r="H254" s="444"/>
      <c r="I254" s="446"/>
      <c r="J254" s="444"/>
      <c r="K254" s="446"/>
    </row>
    <row r="255" spans="1:11" s="447" customFormat="1" ht="15" customHeight="1">
      <c r="A255" s="476" t="s">
        <v>1002</v>
      </c>
      <c r="B255" s="477" t="s">
        <v>621</v>
      </c>
      <c r="C255" s="476" t="s">
        <v>1002</v>
      </c>
      <c r="D255" s="478" t="s">
        <v>622</v>
      </c>
      <c r="E255" s="468" t="s">
        <v>1006</v>
      </c>
      <c r="F255" s="473"/>
      <c r="G255" s="474"/>
      <c r="H255" s="444"/>
      <c r="I255" s="446"/>
      <c r="J255" s="444"/>
      <c r="K255" s="446"/>
    </row>
    <row r="256" spans="1:11" s="447" customFormat="1" ht="15" customHeight="1">
      <c r="A256" s="448" t="s">
        <v>1007</v>
      </c>
      <c r="B256" s="475" t="s">
        <v>882</v>
      </c>
      <c r="C256" s="448" t="s">
        <v>1007</v>
      </c>
      <c r="D256" s="449" t="s">
        <v>439</v>
      </c>
      <c r="E256" s="472" t="s">
        <v>1008</v>
      </c>
      <c r="F256" s="460" t="s">
        <v>1009</v>
      </c>
      <c r="G256" s="461" t="s">
        <v>1008</v>
      </c>
      <c r="H256" s="444"/>
      <c r="I256" s="446"/>
      <c r="J256" s="444"/>
      <c r="K256" s="446"/>
    </row>
    <row r="257" spans="1:11" s="447" customFormat="1" ht="15" customHeight="1">
      <c r="A257" s="455" t="s">
        <v>1010</v>
      </c>
      <c r="B257" s="456" t="s">
        <v>882</v>
      </c>
      <c r="C257" s="455" t="s">
        <v>1010</v>
      </c>
      <c r="D257" s="462" t="s">
        <v>435</v>
      </c>
      <c r="E257" s="463" t="s">
        <v>1011</v>
      </c>
      <c r="F257" s="436" t="s">
        <v>1012</v>
      </c>
      <c r="G257" s="437" t="s">
        <v>1013</v>
      </c>
      <c r="H257" s="444"/>
      <c r="I257" s="446"/>
      <c r="J257" s="444"/>
      <c r="K257" s="446"/>
    </row>
    <row r="258" spans="1:11" s="447" customFormat="1" ht="15" customHeight="1">
      <c r="A258" s="464" t="s">
        <v>1010</v>
      </c>
      <c r="B258" s="465" t="s">
        <v>561</v>
      </c>
      <c r="C258" s="464" t="s">
        <v>1010</v>
      </c>
      <c r="D258" s="469" t="s">
        <v>563</v>
      </c>
      <c r="E258" s="470" t="s">
        <v>1014</v>
      </c>
      <c r="F258" s="444"/>
      <c r="G258" s="445"/>
      <c r="H258" s="444"/>
      <c r="I258" s="446"/>
      <c r="J258" s="444"/>
      <c r="K258" s="446"/>
    </row>
    <row r="259" spans="1:11" s="447" customFormat="1" ht="15" customHeight="1">
      <c r="A259" s="464" t="s">
        <v>1010</v>
      </c>
      <c r="B259" s="465" t="s">
        <v>621</v>
      </c>
      <c r="C259" s="464" t="s">
        <v>1010</v>
      </c>
      <c r="D259" s="469" t="s">
        <v>622</v>
      </c>
      <c r="E259" s="470" t="s">
        <v>1015</v>
      </c>
      <c r="F259" s="444"/>
      <c r="G259" s="445"/>
      <c r="H259" s="444"/>
      <c r="I259" s="446"/>
      <c r="J259" s="444"/>
      <c r="K259" s="446"/>
    </row>
    <row r="260" spans="1:11" s="447" customFormat="1" ht="15" customHeight="1">
      <c r="A260" s="476" t="s">
        <v>1010</v>
      </c>
      <c r="B260" s="477" t="s">
        <v>543</v>
      </c>
      <c r="C260" s="476" t="s">
        <v>1010</v>
      </c>
      <c r="D260" s="478" t="s">
        <v>464</v>
      </c>
      <c r="E260" s="468" t="s">
        <v>1016</v>
      </c>
      <c r="F260" s="473"/>
      <c r="G260" s="474"/>
      <c r="H260" s="473"/>
      <c r="I260" s="479"/>
      <c r="J260" s="473"/>
      <c r="K260" s="479"/>
    </row>
    <row r="261" spans="1:11" s="447" customFormat="1" ht="15" customHeight="1">
      <c r="A261" s="455" t="s">
        <v>1017</v>
      </c>
      <c r="B261" s="456" t="s">
        <v>0</v>
      </c>
      <c r="C261" s="455" t="s">
        <v>1017</v>
      </c>
      <c r="D261" s="462" t="s">
        <v>435</v>
      </c>
      <c r="E261" s="463" t="s">
        <v>1018</v>
      </c>
      <c r="F261" s="436" t="s">
        <v>1017</v>
      </c>
      <c r="G261" s="437" t="s">
        <v>1019</v>
      </c>
      <c r="H261" s="444" t="s">
        <v>1020</v>
      </c>
      <c r="I261" s="446" t="s">
        <v>164</v>
      </c>
      <c r="J261" s="444" t="s">
        <v>14</v>
      </c>
      <c r="K261" s="446" t="s">
        <v>164</v>
      </c>
    </row>
    <row r="262" spans="1:11" s="447" customFormat="1" ht="15" customHeight="1">
      <c r="A262" s="453" t="s">
        <v>1017</v>
      </c>
      <c r="B262" s="471" t="s">
        <v>461</v>
      </c>
      <c r="C262" s="453" t="s">
        <v>1021</v>
      </c>
      <c r="D262" s="467" t="s">
        <v>663</v>
      </c>
      <c r="E262" s="468" t="s">
        <v>1022</v>
      </c>
      <c r="F262" s="473"/>
      <c r="G262" s="474"/>
      <c r="H262" s="444"/>
      <c r="I262" s="446"/>
      <c r="J262" s="444"/>
      <c r="K262" s="446"/>
    </row>
    <row r="263" spans="1:11" s="447" customFormat="1" ht="15" customHeight="1">
      <c r="A263" s="440" t="s">
        <v>1023</v>
      </c>
      <c r="B263" s="441" t="s">
        <v>0</v>
      </c>
      <c r="C263" s="440" t="s">
        <v>1023</v>
      </c>
      <c r="D263" s="442" t="s">
        <v>435</v>
      </c>
      <c r="E263" s="443" t="s">
        <v>1024</v>
      </c>
      <c r="F263" s="436" t="s">
        <v>1023</v>
      </c>
      <c r="G263" s="437" t="s">
        <v>1025</v>
      </c>
      <c r="H263" s="444"/>
      <c r="I263" s="446"/>
      <c r="J263" s="444"/>
      <c r="K263" s="446"/>
    </row>
    <row r="264" spans="1:11" s="447" customFormat="1" ht="15" customHeight="1">
      <c r="A264" s="432" t="s">
        <v>1026</v>
      </c>
      <c r="B264" s="433" t="s">
        <v>0</v>
      </c>
      <c r="C264" s="432" t="s">
        <v>1026</v>
      </c>
      <c r="D264" s="459" t="s">
        <v>435</v>
      </c>
      <c r="E264" s="435" t="s">
        <v>1027</v>
      </c>
      <c r="F264" s="460" t="s">
        <v>1028</v>
      </c>
      <c r="G264" s="461" t="s">
        <v>1029</v>
      </c>
      <c r="H264" s="444"/>
      <c r="I264" s="446"/>
      <c r="J264" s="444"/>
      <c r="K264" s="446"/>
    </row>
    <row r="265" spans="1:11" s="447" customFormat="1" ht="15" customHeight="1">
      <c r="A265" s="480" t="s">
        <v>1030</v>
      </c>
      <c r="B265" s="481" t="s">
        <v>882</v>
      </c>
      <c r="C265" s="480" t="s">
        <v>1030</v>
      </c>
      <c r="D265" s="484" t="s">
        <v>439</v>
      </c>
      <c r="E265" s="483" t="s">
        <v>1031</v>
      </c>
      <c r="F265" s="460" t="s">
        <v>1032</v>
      </c>
      <c r="G265" s="461" t="s">
        <v>1031</v>
      </c>
      <c r="H265" s="444"/>
      <c r="I265" s="446"/>
      <c r="J265" s="444"/>
      <c r="K265" s="446"/>
    </row>
    <row r="266" spans="1:11" s="447" customFormat="1" ht="15" customHeight="1">
      <c r="A266" s="480" t="s">
        <v>1033</v>
      </c>
      <c r="B266" s="481" t="s">
        <v>0</v>
      </c>
      <c r="C266" s="480" t="s">
        <v>1033</v>
      </c>
      <c r="D266" s="484" t="s">
        <v>435</v>
      </c>
      <c r="E266" s="483" t="s">
        <v>1034</v>
      </c>
      <c r="F266" s="460" t="s">
        <v>1035</v>
      </c>
      <c r="G266" s="461" t="s">
        <v>1036</v>
      </c>
      <c r="H266" s="444"/>
      <c r="I266" s="446"/>
      <c r="J266" s="444"/>
      <c r="K266" s="446"/>
    </row>
    <row r="267" spans="1:11" s="447" customFormat="1" ht="15" customHeight="1">
      <c r="A267" s="448" t="s">
        <v>1037</v>
      </c>
      <c r="B267" s="481" t="s">
        <v>882</v>
      </c>
      <c r="C267" s="480" t="s">
        <v>1037</v>
      </c>
      <c r="D267" s="484" t="s">
        <v>439</v>
      </c>
      <c r="E267" s="472" t="s">
        <v>1038</v>
      </c>
      <c r="F267" s="460" t="s">
        <v>1039</v>
      </c>
      <c r="G267" s="461" t="s">
        <v>1038</v>
      </c>
      <c r="H267" s="444"/>
      <c r="I267" s="446"/>
      <c r="J267" s="444"/>
      <c r="K267" s="446"/>
    </row>
    <row r="268" spans="1:11" s="447" customFormat="1" ht="15" customHeight="1">
      <c r="A268" s="455" t="s">
        <v>1040</v>
      </c>
      <c r="B268" s="475" t="s">
        <v>882</v>
      </c>
      <c r="C268" s="448" t="s">
        <v>1040</v>
      </c>
      <c r="D268" s="449" t="s">
        <v>439</v>
      </c>
      <c r="E268" s="450" t="s">
        <v>1041</v>
      </c>
      <c r="F268" s="436" t="s">
        <v>1042</v>
      </c>
      <c r="G268" s="437" t="s">
        <v>1043</v>
      </c>
      <c r="H268" s="436" t="s">
        <v>1044</v>
      </c>
      <c r="I268" s="438" t="s">
        <v>1043</v>
      </c>
      <c r="J268" s="436" t="s">
        <v>15</v>
      </c>
      <c r="K268" s="438" t="s">
        <v>128</v>
      </c>
    </row>
    <row r="269" spans="1:11" s="447" customFormat="1" ht="15" customHeight="1">
      <c r="A269" s="464" t="s">
        <v>1042</v>
      </c>
      <c r="B269" s="465" t="s">
        <v>561</v>
      </c>
      <c r="C269" s="464" t="s">
        <v>1042</v>
      </c>
      <c r="D269" s="469" t="s">
        <v>563</v>
      </c>
      <c r="E269" s="470" t="s">
        <v>1045</v>
      </c>
      <c r="F269" s="444"/>
      <c r="G269" s="445"/>
      <c r="H269" s="444"/>
      <c r="I269" s="446"/>
      <c r="J269" s="444"/>
      <c r="K269" s="446"/>
    </row>
    <row r="270" spans="1:11" s="447" customFormat="1" ht="15" customHeight="1">
      <c r="A270" s="451" t="s">
        <v>1042</v>
      </c>
      <c r="B270" s="452" t="s">
        <v>621</v>
      </c>
      <c r="C270" s="451" t="s">
        <v>1042</v>
      </c>
      <c r="D270" s="487" t="s">
        <v>622</v>
      </c>
      <c r="E270" s="458" t="s">
        <v>1046</v>
      </c>
      <c r="F270" s="444"/>
      <c r="G270" s="445"/>
      <c r="H270" s="444"/>
      <c r="I270" s="446"/>
      <c r="J270" s="444"/>
      <c r="K270" s="446"/>
    </row>
    <row r="271" spans="1:11" s="447" customFormat="1" ht="15" customHeight="1">
      <c r="A271" s="476" t="s">
        <v>1047</v>
      </c>
      <c r="B271" s="477" t="s">
        <v>491</v>
      </c>
      <c r="C271" s="476" t="s">
        <v>1047</v>
      </c>
      <c r="D271" s="478" t="s">
        <v>492</v>
      </c>
      <c r="E271" s="468" t="s">
        <v>1048</v>
      </c>
      <c r="F271" s="473"/>
      <c r="G271" s="474"/>
      <c r="H271" s="473"/>
      <c r="I271" s="479"/>
      <c r="J271" s="444"/>
      <c r="K271" s="446"/>
    </row>
    <row r="272" spans="1:11" s="447" customFormat="1" ht="15" customHeight="1">
      <c r="A272" s="455" t="s">
        <v>1049</v>
      </c>
      <c r="B272" s="456" t="s">
        <v>711</v>
      </c>
      <c r="C272" s="455" t="s">
        <v>1049</v>
      </c>
      <c r="D272" s="457" t="s">
        <v>455</v>
      </c>
      <c r="E272" s="463" t="s">
        <v>1050</v>
      </c>
      <c r="F272" s="436" t="s">
        <v>1051</v>
      </c>
      <c r="G272" s="437" t="s">
        <v>1052</v>
      </c>
      <c r="H272" s="444" t="s">
        <v>1053</v>
      </c>
      <c r="I272" s="446" t="s">
        <v>1052</v>
      </c>
      <c r="J272" s="444"/>
      <c r="K272" s="446"/>
    </row>
    <row r="273" spans="1:11" s="447" customFormat="1" ht="15" customHeight="1">
      <c r="A273" s="451" t="s">
        <v>1054</v>
      </c>
      <c r="B273" s="452" t="s">
        <v>561</v>
      </c>
      <c r="C273" s="451" t="s">
        <v>1054</v>
      </c>
      <c r="D273" s="487" t="s">
        <v>563</v>
      </c>
      <c r="E273" s="458" t="s">
        <v>1055</v>
      </c>
      <c r="F273" s="444"/>
      <c r="G273" s="445"/>
      <c r="H273" s="444"/>
      <c r="I273" s="446"/>
      <c r="J273" s="444"/>
      <c r="K273" s="446"/>
    </row>
    <row r="274" spans="1:11" s="447" customFormat="1" ht="15" customHeight="1">
      <c r="A274" s="476" t="s">
        <v>1054</v>
      </c>
      <c r="B274" s="477" t="s">
        <v>543</v>
      </c>
      <c r="C274" s="476" t="s">
        <v>1054</v>
      </c>
      <c r="D274" s="478" t="s">
        <v>663</v>
      </c>
      <c r="E274" s="468" t="s">
        <v>1056</v>
      </c>
      <c r="F274" s="473"/>
      <c r="G274" s="474"/>
      <c r="H274" s="444"/>
      <c r="I274" s="446"/>
      <c r="J274" s="473"/>
      <c r="K274" s="479"/>
    </row>
    <row r="275" spans="1:11" s="447" customFormat="1" ht="15" customHeight="1">
      <c r="A275" s="432" t="s">
        <v>1057</v>
      </c>
      <c r="B275" s="433" t="s">
        <v>0</v>
      </c>
      <c r="C275" s="432"/>
      <c r="D275" s="459"/>
      <c r="E275" s="435" t="s">
        <v>1058</v>
      </c>
      <c r="F275" s="444" t="s">
        <v>1059</v>
      </c>
      <c r="G275" s="445" t="s">
        <v>1060</v>
      </c>
      <c r="H275" s="436" t="s">
        <v>1061</v>
      </c>
      <c r="I275" s="438" t="s">
        <v>1060</v>
      </c>
      <c r="J275" s="436" t="s">
        <v>16</v>
      </c>
      <c r="K275" s="438" t="s">
        <v>28</v>
      </c>
    </row>
    <row r="276" spans="1:11" s="447" customFormat="1" ht="15" customHeight="1">
      <c r="A276" s="440"/>
      <c r="B276" s="441"/>
      <c r="C276" s="440" t="s">
        <v>1057</v>
      </c>
      <c r="D276" s="485" t="s">
        <v>435</v>
      </c>
      <c r="E276" s="443" t="s">
        <v>1062</v>
      </c>
      <c r="F276" s="444"/>
      <c r="G276" s="445"/>
      <c r="H276" s="444"/>
      <c r="I276" s="446"/>
      <c r="J276" s="444"/>
      <c r="K276" s="446"/>
    </row>
    <row r="277" spans="1:11" s="447" customFormat="1" ht="15" customHeight="1">
      <c r="A277" s="519"/>
      <c r="B277" s="439"/>
      <c r="C277" s="448" t="s">
        <v>1057</v>
      </c>
      <c r="D277" s="520" t="s">
        <v>533</v>
      </c>
      <c r="E277" s="450" t="s">
        <v>1063</v>
      </c>
      <c r="F277" s="444"/>
      <c r="G277" s="445"/>
      <c r="H277" s="444"/>
      <c r="I277" s="446"/>
      <c r="J277" s="444"/>
      <c r="K277" s="446"/>
    </row>
    <row r="278" spans="1:11" s="447" customFormat="1" ht="15" customHeight="1">
      <c r="A278" s="464" t="s">
        <v>1059</v>
      </c>
      <c r="B278" s="465" t="s">
        <v>444</v>
      </c>
      <c r="C278" s="464" t="s">
        <v>1059</v>
      </c>
      <c r="D278" s="469" t="s">
        <v>446</v>
      </c>
      <c r="E278" s="470" t="s">
        <v>1064</v>
      </c>
      <c r="F278" s="444"/>
      <c r="G278" s="445"/>
      <c r="H278" s="444"/>
      <c r="I278" s="446"/>
      <c r="J278" s="444"/>
      <c r="K278" s="446"/>
    </row>
    <row r="279" spans="1:11" s="447" customFormat="1" ht="15" customHeight="1">
      <c r="A279" s="464" t="s">
        <v>1059</v>
      </c>
      <c r="B279" s="465" t="s">
        <v>469</v>
      </c>
      <c r="C279" s="464" t="s">
        <v>1059</v>
      </c>
      <c r="D279" s="466" t="s">
        <v>470</v>
      </c>
      <c r="E279" s="470" t="s">
        <v>1065</v>
      </c>
      <c r="F279" s="444"/>
      <c r="G279" s="445"/>
      <c r="H279" s="444"/>
      <c r="I279" s="446"/>
      <c r="J279" s="444"/>
      <c r="K279" s="446"/>
    </row>
    <row r="280" spans="1:11" s="447" customFormat="1" ht="15" customHeight="1">
      <c r="A280" s="448" t="s">
        <v>1057</v>
      </c>
      <c r="B280" s="475" t="s">
        <v>1066</v>
      </c>
      <c r="C280" s="448" t="s">
        <v>1057</v>
      </c>
      <c r="D280" s="449" t="s">
        <v>1067</v>
      </c>
      <c r="E280" s="470" t="s">
        <v>1068</v>
      </c>
      <c r="F280" s="444"/>
      <c r="G280" s="445"/>
      <c r="H280" s="444"/>
      <c r="I280" s="446"/>
      <c r="J280" s="444"/>
      <c r="K280" s="446"/>
    </row>
    <row r="281" spans="1:11" s="447" customFormat="1" ht="15" customHeight="1">
      <c r="A281" s="464" t="s">
        <v>1059</v>
      </c>
      <c r="B281" s="465" t="s">
        <v>607</v>
      </c>
      <c r="C281" s="464" t="s">
        <v>1059</v>
      </c>
      <c r="D281" s="466" t="s">
        <v>608</v>
      </c>
      <c r="E281" s="470" t="s">
        <v>1069</v>
      </c>
      <c r="F281" s="444"/>
      <c r="G281" s="445"/>
      <c r="H281" s="444"/>
      <c r="I281" s="446"/>
      <c r="J281" s="444"/>
      <c r="K281" s="446"/>
    </row>
    <row r="282" spans="1:11" s="447" customFormat="1" ht="15" customHeight="1">
      <c r="A282" s="453" t="s">
        <v>1057</v>
      </c>
      <c r="B282" s="471" t="s">
        <v>543</v>
      </c>
      <c r="C282" s="453" t="s">
        <v>1059</v>
      </c>
      <c r="D282" s="454" t="s">
        <v>663</v>
      </c>
      <c r="E282" s="468" t="s">
        <v>1070</v>
      </c>
      <c r="F282" s="444"/>
      <c r="G282" s="445"/>
      <c r="H282" s="473"/>
      <c r="I282" s="479"/>
      <c r="J282" s="444"/>
      <c r="K282" s="446"/>
    </row>
    <row r="283" spans="1:11" s="447" customFormat="1" ht="15" customHeight="1">
      <c r="A283" s="440" t="s">
        <v>1071</v>
      </c>
      <c r="B283" s="441" t="s">
        <v>882</v>
      </c>
      <c r="C283" s="440" t="s">
        <v>1071</v>
      </c>
      <c r="D283" s="442" t="s">
        <v>439</v>
      </c>
      <c r="E283" s="463" t="s">
        <v>1072</v>
      </c>
      <c r="F283" s="436" t="s">
        <v>1073</v>
      </c>
      <c r="G283" s="437" t="s">
        <v>1074</v>
      </c>
      <c r="H283" s="444" t="s">
        <v>1075</v>
      </c>
      <c r="I283" s="446" t="s">
        <v>1074</v>
      </c>
      <c r="J283" s="444"/>
      <c r="K283" s="446"/>
    </row>
    <row r="284" spans="1:11" s="447" customFormat="1" ht="15" customHeight="1">
      <c r="A284" s="451" t="s">
        <v>1071</v>
      </c>
      <c r="B284" s="452" t="s">
        <v>561</v>
      </c>
      <c r="C284" s="451" t="s">
        <v>1071</v>
      </c>
      <c r="D284" s="521" t="s">
        <v>563</v>
      </c>
      <c r="E284" s="468" t="s">
        <v>1076</v>
      </c>
      <c r="F284" s="473"/>
      <c r="G284" s="474"/>
      <c r="H284" s="444"/>
      <c r="I284" s="446"/>
      <c r="J284" s="444"/>
      <c r="K284" s="446"/>
    </row>
    <row r="285" spans="1:11" s="447" customFormat="1" ht="15" customHeight="1">
      <c r="A285" s="480" t="s">
        <v>1077</v>
      </c>
      <c r="B285" s="481" t="s">
        <v>0</v>
      </c>
      <c r="C285" s="480" t="s">
        <v>1077</v>
      </c>
      <c r="D285" s="482" t="s">
        <v>435</v>
      </c>
      <c r="E285" s="483" t="s">
        <v>1078</v>
      </c>
      <c r="F285" s="444" t="s">
        <v>1079</v>
      </c>
      <c r="G285" s="445" t="s">
        <v>1078</v>
      </c>
      <c r="H285" s="436" t="s">
        <v>1080</v>
      </c>
      <c r="I285" s="594" t="s">
        <v>1081</v>
      </c>
      <c r="J285" s="444"/>
      <c r="K285" s="446"/>
    </row>
    <row r="286" spans="1:11" s="447" customFormat="1" ht="15" customHeight="1">
      <c r="A286" s="480" t="s">
        <v>1082</v>
      </c>
      <c r="B286" s="481" t="s">
        <v>882</v>
      </c>
      <c r="C286" s="480" t="s">
        <v>1082</v>
      </c>
      <c r="D286" s="484" t="s">
        <v>435</v>
      </c>
      <c r="E286" s="483" t="s">
        <v>1083</v>
      </c>
      <c r="F286" s="460" t="s">
        <v>1084</v>
      </c>
      <c r="G286" s="461" t="s">
        <v>1083</v>
      </c>
      <c r="H286" s="473"/>
      <c r="I286" s="596"/>
      <c r="J286" s="444"/>
      <c r="K286" s="446"/>
    </row>
    <row r="287" spans="1:11" s="447" customFormat="1" ht="15" customHeight="1">
      <c r="A287" s="448" t="s">
        <v>1085</v>
      </c>
      <c r="B287" s="475" t="s">
        <v>882</v>
      </c>
      <c r="C287" s="448" t="s">
        <v>1085</v>
      </c>
      <c r="D287" s="449" t="s">
        <v>439</v>
      </c>
      <c r="E287" s="463" t="s">
        <v>1086</v>
      </c>
      <c r="F287" s="436" t="s">
        <v>1087</v>
      </c>
      <c r="G287" s="437" t="s">
        <v>1088</v>
      </c>
      <c r="H287" s="436" t="s">
        <v>1089</v>
      </c>
      <c r="I287" s="438" t="s">
        <v>1088</v>
      </c>
      <c r="J287" s="444"/>
      <c r="K287" s="446"/>
    </row>
    <row r="288" spans="1:11" s="447" customFormat="1" ht="15" customHeight="1">
      <c r="A288" s="464" t="s">
        <v>1085</v>
      </c>
      <c r="B288" s="465" t="s">
        <v>444</v>
      </c>
      <c r="C288" s="464" t="s">
        <v>1085</v>
      </c>
      <c r="D288" s="469" t="s">
        <v>563</v>
      </c>
      <c r="E288" s="470" t="s">
        <v>1090</v>
      </c>
      <c r="F288" s="444"/>
      <c r="G288" s="445"/>
      <c r="H288" s="444"/>
      <c r="I288" s="446"/>
      <c r="J288" s="444"/>
      <c r="K288" s="446"/>
    </row>
    <row r="289" spans="1:11" s="447" customFormat="1" ht="15" customHeight="1">
      <c r="A289" s="464" t="s">
        <v>1085</v>
      </c>
      <c r="B289" s="465" t="s">
        <v>469</v>
      </c>
      <c r="C289" s="464" t="s">
        <v>1085</v>
      </c>
      <c r="D289" s="469" t="s">
        <v>622</v>
      </c>
      <c r="E289" s="470" t="s">
        <v>1091</v>
      </c>
      <c r="F289" s="444"/>
      <c r="G289" s="445"/>
      <c r="H289" s="444"/>
      <c r="I289" s="446"/>
      <c r="J289" s="444"/>
      <c r="K289" s="446"/>
    </row>
    <row r="290" spans="1:11" s="447" customFormat="1" ht="15" customHeight="1">
      <c r="A290" s="476" t="s">
        <v>1085</v>
      </c>
      <c r="B290" s="477" t="s">
        <v>543</v>
      </c>
      <c r="C290" s="476" t="s">
        <v>1085</v>
      </c>
      <c r="D290" s="518" t="s">
        <v>663</v>
      </c>
      <c r="E290" s="468" t="s">
        <v>1092</v>
      </c>
      <c r="F290" s="473"/>
      <c r="G290" s="474"/>
      <c r="H290" s="473"/>
      <c r="I290" s="479"/>
      <c r="J290" s="473"/>
      <c r="K290" s="479"/>
    </row>
    <row r="291" spans="1:11" s="447" customFormat="1" ht="15" customHeight="1">
      <c r="A291" s="455" t="s">
        <v>1093</v>
      </c>
      <c r="B291" s="456" t="s">
        <v>0</v>
      </c>
      <c r="C291" s="455" t="s">
        <v>1094</v>
      </c>
      <c r="D291" s="462" t="s">
        <v>435</v>
      </c>
      <c r="E291" s="463" t="s">
        <v>1095</v>
      </c>
      <c r="F291" s="436" t="s">
        <v>1094</v>
      </c>
      <c r="G291" s="437" t="s">
        <v>1096</v>
      </c>
      <c r="H291" s="436" t="s">
        <v>1097</v>
      </c>
      <c r="I291" s="438" t="s">
        <v>1098</v>
      </c>
      <c r="J291" s="436" t="s">
        <v>17</v>
      </c>
      <c r="K291" s="438" t="s">
        <v>227</v>
      </c>
    </row>
    <row r="292" spans="1:11" s="447" customFormat="1" ht="15" customHeight="1">
      <c r="A292" s="464" t="s">
        <v>1094</v>
      </c>
      <c r="B292" s="465" t="s">
        <v>444</v>
      </c>
      <c r="C292" s="464" t="s">
        <v>1094</v>
      </c>
      <c r="D292" s="469" t="s">
        <v>446</v>
      </c>
      <c r="E292" s="470" t="s">
        <v>1099</v>
      </c>
      <c r="F292" s="444"/>
      <c r="G292" s="445"/>
      <c r="H292" s="444"/>
      <c r="I292" s="446"/>
      <c r="J292" s="444"/>
      <c r="K292" s="446"/>
    </row>
    <row r="293" spans="1:11" s="447" customFormat="1" ht="15" customHeight="1">
      <c r="A293" s="464" t="s">
        <v>1094</v>
      </c>
      <c r="B293" s="465" t="s">
        <v>621</v>
      </c>
      <c r="C293" s="464" t="s">
        <v>1094</v>
      </c>
      <c r="D293" s="469" t="s">
        <v>622</v>
      </c>
      <c r="E293" s="470" t="s">
        <v>1100</v>
      </c>
      <c r="F293" s="444"/>
      <c r="G293" s="445"/>
      <c r="H293" s="444"/>
      <c r="I293" s="446"/>
      <c r="J293" s="444"/>
      <c r="K293" s="446"/>
    </row>
    <row r="294" spans="1:11" s="447" customFormat="1" ht="15" customHeight="1">
      <c r="A294" s="464" t="s">
        <v>1101</v>
      </c>
      <c r="B294" s="465" t="s">
        <v>491</v>
      </c>
      <c r="C294" s="464" t="s">
        <v>1094</v>
      </c>
      <c r="D294" s="469" t="s">
        <v>492</v>
      </c>
      <c r="E294" s="470" t="s">
        <v>1102</v>
      </c>
      <c r="F294" s="444"/>
      <c r="G294" s="445"/>
      <c r="H294" s="444"/>
      <c r="I294" s="446"/>
      <c r="J294" s="444"/>
      <c r="K294" s="446"/>
    </row>
    <row r="295" spans="1:11" s="447" customFormat="1" ht="15" customHeight="1">
      <c r="A295" s="453" t="s">
        <v>1094</v>
      </c>
      <c r="B295" s="471" t="s">
        <v>461</v>
      </c>
      <c r="C295" s="453" t="s">
        <v>1101</v>
      </c>
      <c r="D295" s="467" t="s">
        <v>464</v>
      </c>
      <c r="E295" s="472" t="s">
        <v>1103</v>
      </c>
      <c r="F295" s="473"/>
      <c r="G295" s="474"/>
      <c r="H295" s="444"/>
      <c r="I295" s="446"/>
      <c r="J295" s="444"/>
      <c r="K295" s="446"/>
    </row>
    <row r="296" spans="1:11" s="447" customFormat="1" ht="15" customHeight="1">
      <c r="A296" s="464" t="s">
        <v>1104</v>
      </c>
      <c r="B296" s="465" t="s">
        <v>0</v>
      </c>
      <c r="C296" s="464" t="s">
        <v>1105</v>
      </c>
      <c r="D296" s="469" t="s">
        <v>435</v>
      </c>
      <c r="E296" s="470" t="s">
        <v>1106</v>
      </c>
      <c r="F296" s="436" t="s">
        <v>1105</v>
      </c>
      <c r="G296" s="437" t="s">
        <v>1107</v>
      </c>
      <c r="H296" s="444"/>
      <c r="I296" s="446"/>
      <c r="J296" s="444"/>
      <c r="K296" s="446"/>
    </row>
    <row r="297" spans="1:11" s="447" customFormat="1" ht="15" customHeight="1">
      <c r="A297" s="453" t="s">
        <v>1105</v>
      </c>
      <c r="B297" s="471" t="s">
        <v>444</v>
      </c>
      <c r="C297" s="453" t="s">
        <v>1105</v>
      </c>
      <c r="D297" s="467" t="s">
        <v>446</v>
      </c>
      <c r="E297" s="468" t="s">
        <v>1108</v>
      </c>
      <c r="F297" s="473"/>
      <c r="G297" s="474"/>
      <c r="H297" s="473"/>
      <c r="I297" s="479"/>
      <c r="J297" s="444"/>
      <c r="K297" s="446"/>
    </row>
    <row r="298" spans="1:11" s="447" customFormat="1" ht="15" customHeight="1">
      <c r="A298" s="455" t="s">
        <v>1109</v>
      </c>
      <c r="B298" s="456" t="s">
        <v>882</v>
      </c>
      <c r="C298" s="455" t="s">
        <v>1109</v>
      </c>
      <c r="D298" s="462" t="s">
        <v>435</v>
      </c>
      <c r="E298" s="450" t="s">
        <v>1110</v>
      </c>
      <c r="F298" s="436" t="s">
        <v>1111</v>
      </c>
      <c r="G298" s="594" t="s">
        <v>1112</v>
      </c>
      <c r="H298" s="436" t="s">
        <v>1113</v>
      </c>
      <c r="I298" s="594" t="s">
        <v>1112</v>
      </c>
      <c r="J298" s="444"/>
      <c r="K298" s="446"/>
    </row>
    <row r="299" spans="1:11" s="447" customFormat="1" ht="15" customHeight="1">
      <c r="A299" s="464" t="s">
        <v>1109</v>
      </c>
      <c r="B299" s="465" t="s">
        <v>561</v>
      </c>
      <c r="C299" s="464" t="s">
        <v>1109</v>
      </c>
      <c r="D299" s="469" t="s">
        <v>563</v>
      </c>
      <c r="E299" s="470" t="s">
        <v>1114</v>
      </c>
      <c r="F299" s="444"/>
      <c r="G299" s="595"/>
      <c r="H299" s="444"/>
      <c r="I299" s="595"/>
      <c r="J299" s="444"/>
      <c r="K299" s="446"/>
    </row>
    <row r="300" spans="1:11" s="447" customFormat="1" ht="15" customHeight="1">
      <c r="A300" s="440" t="s">
        <v>1109</v>
      </c>
      <c r="B300" s="441" t="s">
        <v>621</v>
      </c>
      <c r="C300" s="476" t="s">
        <v>1109</v>
      </c>
      <c r="D300" s="518" t="s">
        <v>622</v>
      </c>
      <c r="E300" s="468" t="s">
        <v>1115</v>
      </c>
      <c r="F300" s="473"/>
      <c r="G300" s="474"/>
      <c r="H300" s="473"/>
      <c r="I300" s="479"/>
      <c r="J300" s="473"/>
      <c r="K300" s="479"/>
    </row>
    <row r="301" spans="1:11" s="447" customFormat="1" ht="15" customHeight="1">
      <c r="A301" s="432" t="s">
        <v>1116</v>
      </c>
      <c r="B301" s="433" t="s">
        <v>882</v>
      </c>
      <c r="C301" s="440" t="s">
        <v>1118</v>
      </c>
      <c r="D301" s="442" t="s">
        <v>435</v>
      </c>
      <c r="E301" s="443" t="s">
        <v>1619</v>
      </c>
      <c r="F301" s="436" t="s">
        <v>1118</v>
      </c>
      <c r="G301" s="437" t="s">
        <v>1117</v>
      </c>
      <c r="H301" s="436" t="s">
        <v>1119</v>
      </c>
      <c r="I301" s="438" t="s">
        <v>1117</v>
      </c>
      <c r="J301" s="436" t="s">
        <v>18</v>
      </c>
      <c r="K301" s="438" t="s">
        <v>29</v>
      </c>
    </row>
    <row r="302" spans="1:11" s="447" customFormat="1" ht="15" customHeight="1">
      <c r="A302" s="451" t="s">
        <v>1116</v>
      </c>
      <c r="B302" s="452" t="s">
        <v>561</v>
      </c>
      <c r="C302" s="451" t="s">
        <v>1118</v>
      </c>
      <c r="D302" s="487" t="s">
        <v>563</v>
      </c>
      <c r="E302" s="458" t="s">
        <v>1620</v>
      </c>
      <c r="F302" s="491"/>
      <c r="G302" s="474"/>
      <c r="H302" s="473"/>
      <c r="I302" s="479"/>
      <c r="J302" s="444"/>
      <c r="K302" s="446"/>
    </row>
    <row r="303" spans="1:11" s="447" customFormat="1" ht="15" customHeight="1">
      <c r="A303" s="492" t="s">
        <v>1120</v>
      </c>
      <c r="B303" s="493" t="s">
        <v>882</v>
      </c>
      <c r="C303" s="492" t="s">
        <v>1120</v>
      </c>
      <c r="D303" s="522" t="s">
        <v>439</v>
      </c>
      <c r="E303" s="501" t="s">
        <v>1121</v>
      </c>
      <c r="F303" s="506" t="s">
        <v>1122</v>
      </c>
      <c r="G303" s="500" t="s">
        <v>1121</v>
      </c>
      <c r="H303" s="506" t="s">
        <v>1123</v>
      </c>
      <c r="I303" s="446" t="s">
        <v>1124</v>
      </c>
      <c r="J303" s="444"/>
      <c r="K303" s="446"/>
    </row>
    <row r="304" spans="1:11" s="447" customFormat="1" ht="15" customHeight="1">
      <c r="A304" s="480" t="s">
        <v>1125</v>
      </c>
      <c r="B304" s="481" t="s">
        <v>0</v>
      </c>
      <c r="C304" s="480" t="s">
        <v>1125</v>
      </c>
      <c r="D304" s="482" t="s">
        <v>435</v>
      </c>
      <c r="E304" s="483" t="s">
        <v>1126</v>
      </c>
      <c r="F304" s="460" t="s">
        <v>1127</v>
      </c>
      <c r="G304" s="461" t="s">
        <v>1126</v>
      </c>
      <c r="H304" s="444"/>
      <c r="I304" s="446"/>
      <c r="J304" s="444"/>
      <c r="K304" s="446"/>
    </row>
    <row r="305" spans="1:11" s="447" customFormat="1" ht="15" customHeight="1">
      <c r="A305" s="448" t="s">
        <v>1128</v>
      </c>
      <c r="B305" s="475" t="s">
        <v>882</v>
      </c>
      <c r="C305" s="448" t="s">
        <v>1128</v>
      </c>
      <c r="D305" s="449" t="s">
        <v>439</v>
      </c>
      <c r="E305" s="450" t="s">
        <v>1129</v>
      </c>
      <c r="F305" s="444" t="s">
        <v>1130</v>
      </c>
      <c r="G305" s="445" t="s">
        <v>1131</v>
      </c>
      <c r="H305" s="436" t="s">
        <v>1132</v>
      </c>
      <c r="I305" s="438" t="s">
        <v>1131</v>
      </c>
      <c r="J305" s="444"/>
      <c r="K305" s="446"/>
    </row>
    <row r="306" spans="1:11" s="447" customFormat="1" ht="15" customHeight="1">
      <c r="A306" s="453" t="s">
        <v>1128</v>
      </c>
      <c r="B306" s="471" t="s">
        <v>561</v>
      </c>
      <c r="C306" s="453" t="s">
        <v>1128</v>
      </c>
      <c r="D306" s="467" t="s">
        <v>563</v>
      </c>
      <c r="E306" s="468" t="s">
        <v>1133</v>
      </c>
      <c r="F306" s="444"/>
      <c r="G306" s="445"/>
      <c r="H306" s="473"/>
      <c r="I306" s="479"/>
      <c r="J306" s="444"/>
      <c r="K306" s="446"/>
    </row>
    <row r="307" spans="1:11" s="447" customFormat="1" ht="15" customHeight="1">
      <c r="A307" s="455" t="s">
        <v>1134</v>
      </c>
      <c r="B307" s="456" t="s">
        <v>0</v>
      </c>
      <c r="C307" s="455" t="s">
        <v>1134</v>
      </c>
      <c r="D307" s="462" t="s">
        <v>435</v>
      </c>
      <c r="E307" s="463" t="s">
        <v>1135</v>
      </c>
      <c r="F307" s="436" t="s">
        <v>1136</v>
      </c>
      <c r="G307" s="437" t="s">
        <v>1137</v>
      </c>
      <c r="H307" s="444" t="s">
        <v>1138</v>
      </c>
      <c r="I307" s="446" t="s">
        <v>1137</v>
      </c>
      <c r="J307" s="444"/>
      <c r="K307" s="446"/>
    </row>
    <row r="308" spans="1:11" s="447" customFormat="1" ht="15" customHeight="1">
      <c r="A308" s="464" t="s">
        <v>1134</v>
      </c>
      <c r="B308" s="465" t="s">
        <v>444</v>
      </c>
      <c r="C308" s="464" t="s">
        <v>1134</v>
      </c>
      <c r="D308" s="469" t="s">
        <v>446</v>
      </c>
      <c r="E308" s="470" t="s">
        <v>1139</v>
      </c>
      <c r="F308" s="444"/>
      <c r="G308" s="445"/>
      <c r="H308" s="444"/>
      <c r="I308" s="446"/>
      <c r="J308" s="444"/>
      <c r="K308" s="446"/>
    </row>
    <row r="309" spans="1:11" s="447" customFormat="1" ht="15" customHeight="1">
      <c r="A309" s="464" t="s">
        <v>1134</v>
      </c>
      <c r="B309" s="465" t="s">
        <v>469</v>
      </c>
      <c r="C309" s="464" t="s">
        <v>1134</v>
      </c>
      <c r="D309" s="469" t="s">
        <v>470</v>
      </c>
      <c r="E309" s="470" t="s">
        <v>1140</v>
      </c>
      <c r="F309" s="444"/>
      <c r="G309" s="445"/>
      <c r="H309" s="444"/>
      <c r="I309" s="446"/>
      <c r="J309" s="444"/>
      <c r="K309" s="446"/>
    </row>
    <row r="310" spans="1:11" s="447" customFormat="1" ht="15" customHeight="1">
      <c r="A310" s="453" t="s">
        <v>1134</v>
      </c>
      <c r="B310" s="471" t="s">
        <v>1141</v>
      </c>
      <c r="C310" s="453" t="s">
        <v>1134</v>
      </c>
      <c r="D310" s="467" t="s">
        <v>1142</v>
      </c>
      <c r="E310" s="468" t="s">
        <v>1143</v>
      </c>
      <c r="F310" s="473"/>
      <c r="G310" s="474"/>
      <c r="H310" s="444"/>
      <c r="I310" s="446"/>
      <c r="J310" s="444"/>
      <c r="K310" s="446"/>
    </row>
    <row r="311" spans="1:11" s="447" customFormat="1" ht="15" customHeight="1">
      <c r="A311" s="448" t="s">
        <v>1144</v>
      </c>
      <c r="B311" s="475" t="s">
        <v>0</v>
      </c>
      <c r="C311" s="448" t="s">
        <v>1144</v>
      </c>
      <c r="D311" s="449" t="s">
        <v>435</v>
      </c>
      <c r="E311" s="450" t="s">
        <v>1145</v>
      </c>
      <c r="F311" s="444" t="s">
        <v>1146</v>
      </c>
      <c r="G311" s="445" t="s">
        <v>1147</v>
      </c>
      <c r="H311" s="436" t="s">
        <v>1148</v>
      </c>
      <c r="I311" s="594" t="s">
        <v>1149</v>
      </c>
      <c r="J311" s="444"/>
      <c r="K311" s="446"/>
    </row>
    <row r="312" spans="1:11" s="447" customFormat="1" ht="15" customHeight="1">
      <c r="A312" s="453" t="s">
        <v>1144</v>
      </c>
      <c r="B312" s="471" t="s">
        <v>1141</v>
      </c>
      <c r="C312" s="453" t="s">
        <v>1144</v>
      </c>
      <c r="D312" s="467" t="s">
        <v>1142</v>
      </c>
      <c r="E312" s="468" t="s">
        <v>1150</v>
      </c>
      <c r="F312" s="444"/>
      <c r="G312" s="445"/>
      <c r="H312" s="444"/>
      <c r="I312" s="595"/>
      <c r="J312" s="444"/>
      <c r="K312" s="446"/>
    </row>
    <row r="313" spans="1:11" s="447" customFormat="1" ht="15" customHeight="1">
      <c r="A313" s="455" t="s">
        <v>1151</v>
      </c>
      <c r="B313" s="456" t="s">
        <v>0</v>
      </c>
      <c r="C313" s="455" t="s">
        <v>1151</v>
      </c>
      <c r="D313" s="462" t="s">
        <v>435</v>
      </c>
      <c r="E313" s="463" t="s">
        <v>1152</v>
      </c>
      <c r="F313" s="436" t="s">
        <v>1153</v>
      </c>
      <c r="G313" s="437" t="s">
        <v>1154</v>
      </c>
      <c r="H313" s="444"/>
      <c r="I313" s="446"/>
      <c r="J313" s="444"/>
      <c r="K313" s="446"/>
    </row>
    <row r="314" spans="1:11" s="447" customFormat="1" ht="15" customHeight="1">
      <c r="A314" s="453" t="s">
        <v>1151</v>
      </c>
      <c r="B314" s="471" t="s">
        <v>1141</v>
      </c>
      <c r="C314" s="453" t="s">
        <v>1151</v>
      </c>
      <c r="D314" s="467" t="s">
        <v>1142</v>
      </c>
      <c r="E314" s="468" t="s">
        <v>1155</v>
      </c>
      <c r="F314" s="473"/>
      <c r="G314" s="474"/>
      <c r="H314" s="444"/>
      <c r="I314" s="446"/>
      <c r="J314" s="444"/>
      <c r="K314" s="446"/>
    </row>
    <row r="315" spans="1:11" s="447" customFormat="1" ht="15" customHeight="1">
      <c r="A315" s="455" t="s">
        <v>1156</v>
      </c>
      <c r="B315" s="456" t="s">
        <v>0</v>
      </c>
      <c r="C315" s="455" t="s">
        <v>1156</v>
      </c>
      <c r="D315" s="462" t="s">
        <v>435</v>
      </c>
      <c r="E315" s="450" t="s">
        <v>1157</v>
      </c>
      <c r="F315" s="436" t="s">
        <v>1158</v>
      </c>
      <c r="G315" s="437" t="s">
        <v>1159</v>
      </c>
      <c r="H315" s="444"/>
      <c r="I315" s="446"/>
      <c r="J315" s="444"/>
      <c r="K315" s="446"/>
    </row>
    <row r="316" spans="1:11" s="447" customFormat="1" ht="15" customHeight="1">
      <c r="A316" s="440" t="s">
        <v>1156</v>
      </c>
      <c r="B316" s="441" t="s">
        <v>461</v>
      </c>
      <c r="C316" s="440" t="s">
        <v>1158</v>
      </c>
      <c r="D316" s="442" t="s">
        <v>464</v>
      </c>
      <c r="E316" s="458" t="s">
        <v>1159</v>
      </c>
      <c r="F316" s="491"/>
      <c r="G316" s="474"/>
      <c r="H316" s="473"/>
      <c r="I316" s="479"/>
      <c r="J316" s="444"/>
      <c r="K316" s="446"/>
    </row>
    <row r="317" spans="1:11" s="447" customFormat="1" ht="15" customHeight="1">
      <c r="A317" s="455" t="s">
        <v>1160</v>
      </c>
      <c r="B317" s="456" t="s">
        <v>0</v>
      </c>
      <c r="C317" s="455" t="s">
        <v>1160</v>
      </c>
      <c r="D317" s="462" t="s">
        <v>435</v>
      </c>
      <c r="E317" s="463" t="s">
        <v>1161</v>
      </c>
      <c r="F317" s="444" t="s">
        <v>1160</v>
      </c>
      <c r="G317" s="445" t="s">
        <v>1162</v>
      </c>
      <c r="H317" s="444" t="s">
        <v>1163</v>
      </c>
      <c r="I317" s="446" t="s">
        <v>40</v>
      </c>
      <c r="J317" s="436" t="s">
        <v>19</v>
      </c>
      <c r="K317" s="594" t="s">
        <v>1621</v>
      </c>
    </row>
    <row r="318" spans="1:11" s="447" customFormat="1" ht="15" customHeight="1">
      <c r="A318" s="440" t="s">
        <v>1160</v>
      </c>
      <c r="B318" s="441" t="s">
        <v>444</v>
      </c>
      <c r="C318" s="440" t="s">
        <v>1160</v>
      </c>
      <c r="D318" s="442" t="s">
        <v>446</v>
      </c>
      <c r="E318" s="468" t="s">
        <v>1164</v>
      </c>
      <c r="F318" s="444"/>
      <c r="G318" s="445"/>
      <c r="H318" s="444"/>
      <c r="I318" s="446"/>
      <c r="J318" s="444"/>
      <c r="K318" s="595"/>
    </row>
    <row r="319" spans="1:11" s="447" customFormat="1" ht="15" customHeight="1">
      <c r="A319" s="455" t="s">
        <v>1165</v>
      </c>
      <c r="B319" s="456" t="s">
        <v>882</v>
      </c>
      <c r="C319" s="455" t="s">
        <v>1165</v>
      </c>
      <c r="D319" s="457" t="s">
        <v>439</v>
      </c>
      <c r="E319" s="450" t="s">
        <v>1166</v>
      </c>
      <c r="F319" s="436" t="s">
        <v>1165</v>
      </c>
      <c r="G319" s="437" t="s">
        <v>40</v>
      </c>
      <c r="H319" s="444"/>
      <c r="I319" s="446"/>
      <c r="J319" s="444"/>
      <c r="K319" s="446"/>
    </row>
    <row r="320" spans="1:11" s="447" customFormat="1" ht="15" customHeight="1">
      <c r="A320" s="464" t="s">
        <v>1167</v>
      </c>
      <c r="B320" s="465" t="s">
        <v>561</v>
      </c>
      <c r="C320" s="464" t="s">
        <v>1167</v>
      </c>
      <c r="D320" s="466" t="s">
        <v>563</v>
      </c>
      <c r="E320" s="470" t="s">
        <v>1168</v>
      </c>
      <c r="F320" s="444"/>
      <c r="G320" s="445"/>
      <c r="H320" s="444"/>
      <c r="I320" s="446"/>
      <c r="J320" s="444"/>
      <c r="K320" s="446"/>
    </row>
    <row r="321" spans="1:11" s="447" customFormat="1" ht="15" customHeight="1">
      <c r="A321" s="448" t="s">
        <v>1165</v>
      </c>
      <c r="B321" s="475" t="s">
        <v>621</v>
      </c>
      <c r="C321" s="448" t="s">
        <v>1165</v>
      </c>
      <c r="D321" s="449" t="s">
        <v>622</v>
      </c>
      <c r="E321" s="470" t="s">
        <v>1169</v>
      </c>
      <c r="F321" s="444"/>
      <c r="G321" s="445"/>
      <c r="H321" s="444"/>
      <c r="I321" s="446"/>
      <c r="J321" s="444"/>
      <c r="K321" s="446"/>
    </row>
    <row r="322" spans="1:11" s="447" customFormat="1" ht="15" customHeight="1">
      <c r="A322" s="464" t="s">
        <v>1165</v>
      </c>
      <c r="B322" s="465" t="s">
        <v>1066</v>
      </c>
      <c r="C322" s="464" t="s">
        <v>1165</v>
      </c>
      <c r="D322" s="469" t="s">
        <v>1067</v>
      </c>
      <c r="E322" s="470" t="s">
        <v>1170</v>
      </c>
      <c r="F322" s="444"/>
      <c r="G322" s="445"/>
      <c r="H322" s="444"/>
      <c r="I322" s="446"/>
      <c r="J322" s="444"/>
      <c r="K322" s="446"/>
    </row>
    <row r="323" spans="1:11" s="447" customFormat="1" ht="15" customHeight="1">
      <c r="A323" s="464" t="s">
        <v>1165</v>
      </c>
      <c r="B323" s="465" t="s">
        <v>607</v>
      </c>
      <c r="C323" s="464" t="s">
        <v>1165</v>
      </c>
      <c r="D323" s="469" t="s">
        <v>1171</v>
      </c>
      <c r="E323" s="470" t="s">
        <v>1172</v>
      </c>
      <c r="F323" s="444"/>
      <c r="G323" s="445"/>
      <c r="H323" s="444"/>
      <c r="I323" s="446"/>
      <c r="J323" s="444"/>
      <c r="K323" s="446"/>
    </row>
    <row r="324" spans="1:11" s="447" customFormat="1" ht="15" customHeight="1">
      <c r="A324" s="464" t="s">
        <v>1165</v>
      </c>
      <c r="B324" s="465" t="s">
        <v>1173</v>
      </c>
      <c r="C324" s="464" t="s">
        <v>1165</v>
      </c>
      <c r="D324" s="469" t="s">
        <v>1174</v>
      </c>
      <c r="E324" s="470" t="s">
        <v>1175</v>
      </c>
      <c r="F324" s="444"/>
      <c r="G324" s="445"/>
      <c r="H324" s="444"/>
      <c r="I324" s="446"/>
      <c r="J324" s="444"/>
      <c r="K324" s="446"/>
    </row>
    <row r="325" spans="1:11" s="447" customFormat="1" ht="15" customHeight="1">
      <c r="A325" s="440" t="s">
        <v>1165</v>
      </c>
      <c r="B325" s="441" t="s">
        <v>461</v>
      </c>
      <c r="C325" s="440" t="s">
        <v>1165</v>
      </c>
      <c r="D325" s="442" t="s">
        <v>464</v>
      </c>
      <c r="E325" s="458" t="s">
        <v>40</v>
      </c>
      <c r="F325" s="473"/>
      <c r="G325" s="474"/>
      <c r="H325" s="444"/>
      <c r="I325" s="446"/>
      <c r="J325" s="444"/>
      <c r="K325" s="446"/>
    </row>
    <row r="326" spans="1:11" s="447" customFormat="1" ht="15" customHeight="1">
      <c r="A326" s="480" t="s">
        <v>1176</v>
      </c>
      <c r="B326" s="481" t="s">
        <v>882</v>
      </c>
      <c r="C326" s="480" t="s">
        <v>1176</v>
      </c>
      <c r="D326" s="482" t="s">
        <v>439</v>
      </c>
      <c r="E326" s="483" t="s">
        <v>1177</v>
      </c>
      <c r="F326" s="460" t="s">
        <v>1178</v>
      </c>
      <c r="G326" s="523" t="s">
        <v>1179</v>
      </c>
      <c r="H326" s="460" t="s">
        <v>1180</v>
      </c>
      <c r="I326" s="517" t="s">
        <v>1179</v>
      </c>
      <c r="J326" s="473"/>
      <c r="K326" s="479"/>
    </row>
    <row r="327" spans="1:11" s="447" customFormat="1" ht="15" customHeight="1">
      <c r="A327" s="455" t="s">
        <v>1181</v>
      </c>
      <c r="B327" s="456" t="s">
        <v>0</v>
      </c>
      <c r="C327" s="455" t="s">
        <v>1181</v>
      </c>
      <c r="D327" s="462" t="s">
        <v>435</v>
      </c>
      <c r="E327" s="463" t="s">
        <v>1182</v>
      </c>
      <c r="F327" s="436" t="s">
        <v>1181</v>
      </c>
      <c r="G327" s="437" t="s">
        <v>1183</v>
      </c>
      <c r="H327" s="444" t="s">
        <v>1184</v>
      </c>
      <c r="I327" s="446" t="s">
        <v>1185</v>
      </c>
      <c r="J327" s="444" t="s">
        <v>130</v>
      </c>
      <c r="K327" s="446" t="s">
        <v>30</v>
      </c>
    </row>
    <row r="328" spans="1:11" s="447" customFormat="1" ht="15" customHeight="1">
      <c r="A328" s="453" t="s">
        <v>1181</v>
      </c>
      <c r="B328" s="471" t="s">
        <v>444</v>
      </c>
      <c r="C328" s="453" t="s">
        <v>1181</v>
      </c>
      <c r="D328" s="467" t="s">
        <v>446</v>
      </c>
      <c r="E328" s="472" t="s">
        <v>1186</v>
      </c>
      <c r="F328" s="473"/>
      <c r="G328" s="474"/>
      <c r="H328" s="444"/>
      <c r="I328" s="446"/>
      <c r="J328" s="444"/>
      <c r="K328" s="446"/>
    </row>
    <row r="329" spans="1:11" s="447" customFormat="1" ht="15" customHeight="1">
      <c r="A329" s="455" t="s">
        <v>1187</v>
      </c>
      <c r="B329" s="456" t="s">
        <v>0</v>
      </c>
      <c r="C329" s="455" t="s">
        <v>1187</v>
      </c>
      <c r="D329" s="462" t="s">
        <v>435</v>
      </c>
      <c r="E329" s="463" t="s">
        <v>1188</v>
      </c>
      <c r="F329" s="444" t="s">
        <v>1187</v>
      </c>
      <c r="G329" s="445" t="s">
        <v>1189</v>
      </c>
      <c r="H329" s="444"/>
      <c r="I329" s="446"/>
      <c r="J329" s="444"/>
      <c r="K329" s="446"/>
    </row>
    <row r="330" spans="1:11" s="447" customFormat="1" ht="15" customHeight="1">
      <c r="A330" s="453" t="s">
        <v>1187</v>
      </c>
      <c r="B330" s="471" t="s">
        <v>444</v>
      </c>
      <c r="C330" s="453" t="s">
        <v>1187</v>
      </c>
      <c r="D330" s="467" t="s">
        <v>446</v>
      </c>
      <c r="E330" s="472" t="s">
        <v>1190</v>
      </c>
      <c r="F330" s="444"/>
      <c r="G330" s="445"/>
      <c r="H330" s="444"/>
      <c r="I330" s="446"/>
      <c r="J330" s="444"/>
      <c r="K330" s="446"/>
    </row>
    <row r="331" spans="1:11" s="447" customFormat="1" ht="15" customHeight="1">
      <c r="A331" s="480" t="s">
        <v>1191</v>
      </c>
      <c r="B331" s="481" t="s">
        <v>0</v>
      </c>
      <c r="C331" s="480" t="s">
        <v>1191</v>
      </c>
      <c r="D331" s="482" t="s">
        <v>435</v>
      </c>
      <c r="E331" s="483" t="s">
        <v>1192</v>
      </c>
      <c r="F331" s="460" t="s">
        <v>1191</v>
      </c>
      <c r="G331" s="461" t="s">
        <v>1192</v>
      </c>
      <c r="H331" s="460" t="s">
        <v>1193</v>
      </c>
      <c r="I331" s="490" t="s">
        <v>1192</v>
      </c>
      <c r="J331" s="444"/>
      <c r="K331" s="446"/>
    </row>
    <row r="332" spans="1:11" s="447" customFormat="1" ht="15" customHeight="1">
      <c r="A332" s="455" t="s">
        <v>1194</v>
      </c>
      <c r="B332" s="456" t="s">
        <v>0</v>
      </c>
      <c r="C332" s="455" t="s">
        <v>1194</v>
      </c>
      <c r="D332" s="462" t="s">
        <v>435</v>
      </c>
      <c r="E332" s="463" t="s">
        <v>1195</v>
      </c>
      <c r="F332" s="444" t="s">
        <v>1194</v>
      </c>
      <c r="G332" s="445" t="s">
        <v>1196</v>
      </c>
      <c r="H332" s="436" t="s">
        <v>1197</v>
      </c>
      <c r="I332" s="438" t="s">
        <v>1196</v>
      </c>
      <c r="J332" s="444"/>
      <c r="K332" s="446"/>
    </row>
    <row r="333" spans="1:11" s="447" customFormat="1" ht="15" customHeight="1">
      <c r="A333" s="464" t="s">
        <v>1194</v>
      </c>
      <c r="B333" s="465" t="s">
        <v>444</v>
      </c>
      <c r="C333" s="464" t="s">
        <v>1194</v>
      </c>
      <c r="D333" s="469" t="s">
        <v>446</v>
      </c>
      <c r="E333" s="470" t="s">
        <v>1198</v>
      </c>
      <c r="F333" s="444"/>
      <c r="G333" s="445"/>
      <c r="H333" s="444"/>
      <c r="I333" s="446"/>
      <c r="J333" s="444"/>
      <c r="K333" s="446"/>
    </row>
    <row r="334" spans="1:11" s="447" customFormat="1" ht="15" customHeight="1">
      <c r="A334" s="453" t="s">
        <v>1194</v>
      </c>
      <c r="B334" s="471" t="s">
        <v>469</v>
      </c>
      <c r="C334" s="453" t="s">
        <v>1194</v>
      </c>
      <c r="D334" s="467" t="s">
        <v>470</v>
      </c>
      <c r="E334" s="472" t="s">
        <v>1199</v>
      </c>
      <c r="F334" s="444"/>
      <c r="G334" s="445"/>
      <c r="H334" s="473"/>
      <c r="I334" s="479"/>
      <c r="J334" s="444"/>
      <c r="K334" s="446"/>
    </row>
    <row r="335" spans="1:11" s="447" customFormat="1" ht="15" customHeight="1">
      <c r="A335" s="455" t="s">
        <v>1200</v>
      </c>
      <c r="B335" s="456" t="s">
        <v>0</v>
      </c>
      <c r="C335" s="455" t="s">
        <v>1200</v>
      </c>
      <c r="D335" s="462" t="s">
        <v>435</v>
      </c>
      <c r="E335" s="463" t="s">
        <v>1201</v>
      </c>
      <c r="F335" s="436" t="s">
        <v>1202</v>
      </c>
      <c r="G335" s="437" t="s">
        <v>1203</v>
      </c>
      <c r="H335" s="444" t="s">
        <v>1204</v>
      </c>
      <c r="I335" s="446" t="s">
        <v>1203</v>
      </c>
      <c r="J335" s="444"/>
      <c r="K335" s="446"/>
    </row>
    <row r="336" spans="1:11" s="447" customFormat="1" ht="15" customHeight="1">
      <c r="A336" s="464" t="s">
        <v>1202</v>
      </c>
      <c r="B336" s="465" t="s">
        <v>444</v>
      </c>
      <c r="C336" s="464" t="s">
        <v>1202</v>
      </c>
      <c r="D336" s="469" t="s">
        <v>446</v>
      </c>
      <c r="E336" s="470" t="s">
        <v>1205</v>
      </c>
      <c r="F336" s="444"/>
      <c r="G336" s="445"/>
      <c r="H336" s="444"/>
      <c r="I336" s="446"/>
      <c r="J336" s="444"/>
      <c r="K336" s="446"/>
    </row>
    <row r="337" spans="1:11" s="447" customFormat="1" ht="15" customHeight="1">
      <c r="A337" s="464" t="s">
        <v>1202</v>
      </c>
      <c r="B337" s="465" t="s">
        <v>469</v>
      </c>
      <c r="C337" s="464" t="s">
        <v>1202</v>
      </c>
      <c r="D337" s="469" t="s">
        <v>470</v>
      </c>
      <c r="E337" s="470" t="s">
        <v>1206</v>
      </c>
      <c r="F337" s="444"/>
      <c r="G337" s="445"/>
      <c r="H337" s="444"/>
      <c r="I337" s="446"/>
      <c r="J337" s="444"/>
      <c r="K337" s="446"/>
    </row>
    <row r="338" spans="1:11" s="447" customFormat="1" ht="15" customHeight="1">
      <c r="A338" s="453" t="s">
        <v>1202</v>
      </c>
      <c r="B338" s="471" t="s">
        <v>461</v>
      </c>
      <c r="C338" s="453" t="s">
        <v>1202</v>
      </c>
      <c r="D338" s="467" t="s">
        <v>464</v>
      </c>
      <c r="E338" s="443" t="s">
        <v>1203</v>
      </c>
      <c r="F338" s="444"/>
      <c r="G338" s="445"/>
      <c r="H338" s="444"/>
      <c r="I338" s="446"/>
      <c r="J338" s="444"/>
      <c r="K338" s="446"/>
    </row>
    <row r="339" spans="1:11" s="447" customFormat="1" ht="15" customHeight="1">
      <c r="A339" s="432"/>
      <c r="B339" s="433"/>
      <c r="C339" s="432" t="s">
        <v>1207</v>
      </c>
      <c r="D339" s="434" t="s">
        <v>452</v>
      </c>
      <c r="E339" s="435" t="s">
        <v>1622</v>
      </c>
      <c r="F339" s="436" t="s">
        <v>1208</v>
      </c>
      <c r="G339" s="437" t="s">
        <v>1623</v>
      </c>
      <c r="H339" s="436" t="s">
        <v>1209</v>
      </c>
      <c r="I339" s="437" t="s">
        <v>1623</v>
      </c>
      <c r="J339" s="436" t="s">
        <v>132</v>
      </c>
      <c r="K339" s="438" t="s">
        <v>1624</v>
      </c>
    </row>
    <row r="340" spans="1:11" s="447" customFormat="1" ht="15" customHeight="1">
      <c r="A340" s="440" t="s">
        <v>1207</v>
      </c>
      <c r="B340" s="441" t="s">
        <v>0</v>
      </c>
      <c r="C340" s="440"/>
      <c r="D340" s="442"/>
      <c r="E340" s="443" t="s">
        <v>1625</v>
      </c>
      <c r="F340" s="444"/>
      <c r="G340" s="445"/>
      <c r="H340" s="444"/>
      <c r="I340" s="446"/>
      <c r="J340" s="444"/>
      <c r="K340" s="446"/>
    </row>
    <row r="341" spans="1:11" s="447" customFormat="1" ht="15" customHeight="1">
      <c r="A341" s="440" t="s">
        <v>1207</v>
      </c>
      <c r="B341" s="441" t="s">
        <v>444</v>
      </c>
      <c r="C341" s="440"/>
      <c r="D341" s="442"/>
      <c r="E341" s="443" t="s">
        <v>1626</v>
      </c>
      <c r="F341" s="444"/>
      <c r="G341" s="445"/>
      <c r="H341" s="444"/>
      <c r="I341" s="446"/>
      <c r="J341" s="444"/>
      <c r="K341" s="446"/>
    </row>
    <row r="342" spans="1:11" s="447" customFormat="1" ht="15" customHeight="1">
      <c r="A342" s="453" t="s">
        <v>1208</v>
      </c>
      <c r="B342" s="471" t="s">
        <v>469</v>
      </c>
      <c r="C342" s="453"/>
      <c r="D342" s="467"/>
      <c r="E342" s="472" t="s">
        <v>1627</v>
      </c>
      <c r="F342" s="473"/>
      <c r="G342" s="474"/>
      <c r="H342" s="473"/>
      <c r="I342" s="479"/>
      <c r="J342" s="444"/>
      <c r="K342" s="446"/>
    </row>
    <row r="343" spans="1:11" s="447" customFormat="1" ht="15" customHeight="1">
      <c r="A343" s="480" t="s">
        <v>1210</v>
      </c>
      <c r="B343" s="481" t="s">
        <v>0</v>
      </c>
      <c r="C343" s="480" t="s">
        <v>1210</v>
      </c>
      <c r="D343" s="482" t="s">
        <v>435</v>
      </c>
      <c r="E343" s="483" t="s">
        <v>1211</v>
      </c>
      <c r="F343" s="460" t="s">
        <v>1212</v>
      </c>
      <c r="G343" s="461" t="s">
        <v>1211</v>
      </c>
      <c r="H343" s="444" t="s">
        <v>1213</v>
      </c>
      <c r="I343" s="446" t="s">
        <v>1214</v>
      </c>
      <c r="J343" s="444"/>
      <c r="K343" s="446"/>
    </row>
    <row r="344" spans="1:11" s="447" customFormat="1" ht="15" customHeight="1">
      <c r="A344" s="432" t="s">
        <v>1215</v>
      </c>
      <c r="B344" s="433" t="s">
        <v>0</v>
      </c>
      <c r="C344" s="432" t="s">
        <v>1215</v>
      </c>
      <c r="D344" s="434" t="s">
        <v>435</v>
      </c>
      <c r="E344" s="435" t="s">
        <v>1216</v>
      </c>
      <c r="F344" s="460" t="s">
        <v>1217</v>
      </c>
      <c r="G344" s="461" t="s">
        <v>1216</v>
      </c>
      <c r="H344" s="444"/>
      <c r="I344" s="446"/>
      <c r="J344" s="473"/>
      <c r="K344" s="479"/>
    </row>
    <row r="345" spans="1:11" s="447" customFormat="1" ht="15" customHeight="1">
      <c r="A345" s="455" t="s">
        <v>1218</v>
      </c>
      <c r="B345" s="456" t="s">
        <v>0</v>
      </c>
      <c r="C345" s="455" t="s">
        <v>1218</v>
      </c>
      <c r="D345" s="462" t="s">
        <v>435</v>
      </c>
      <c r="E345" s="463" t="s">
        <v>1219</v>
      </c>
      <c r="F345" s="444" t="s">
        <v>1220</v>
      </c>
      <c r="G345" s="445" t="s">
        <v>165</v>
      </c>
      <c r="H345" s="436" t="s">
        <v>1221</v>
      </c>
      <c r="I345" s="438" t="s">
        <v>165</v>
      </c>
      <c r="J345" s="436" t="s">
        <v>147</v>
      </c>
      <c r="K345" s="438" t="s">
        <v>165</v>
      </c>
    </row>
    <row r="346" spans="1:11" s="447" customFormat="1" ht="15" customHeight="1">
      <c r="A346" s="464" t="s">
        <v>1218</v>
      </c>
      <c r="B346" s="465" t="s">
        <v>444</v>
      </c>
      <c r="C346" s="464" t="s">
        <v>1218</v>
      </c>
      <c r="D346" s="469" t="s">
        <v>446</v>
      </c>
      <c r="E346" s="470" t="s">
        <v>1222</v>
      </c>
      <c r="F346" s="444"/>
      <c r="G346" s="445"/>
      <c r="H346" s="444"/>
      <c r="I346" s="446"/>
      <c r="J346" s="444"/>
      <c r="K346" s="446"/>
    </row>
    <row r="347" spans="1:11" s="447" customFormat="1" ht="15" customHeight="1">
      <c r="A347" s="453" t="s">
        <v>1218</v>
      </c>
      <c r="B347" s="471" t="s">
        <v>469</v>
      </c>
      <c r="C347" s="453" t="s">
        <v>1218</v>
      </c>
      <c r="D347" s="467" t="s">
        <v>470</v>
      </c>
      <c r="E347" s="470" t="s">
        <v>1223</v>
      </c>
      <c r="F347" s="444"/>
      <c r="G347" s="445"/>
      <c r="H347" s="473"/>
      <c r="I347" s="479"/>
      <c r="J347" s="473"/>
      <c r="K347" s="479"/>
    </row>
    <row r="348" spans="1:11" s="447" customFormat="1" ht="15" customHeight="1">
      <c r="A348" s="455" t="s">
        <v>1224</v>
      </c>
      <c r="B348" s="456" t="s">
        <v>0</v>
      </c>
      <c r="C348" s="455" t="s">
        <v>1224</v>
      </c>
      <c r="D348" s="462" t="s">
        <v>435</v>
      </c>
      <c r="E348" s="463" t="s">
        <v>1225</v>
      </c>
      <c r="F348" s="436" t="s">
        <v>1226</v>
      </c>
      <c r="G348" s="437" t="s">
        <v>166</v>
      </c>
      <c r="H348" s="444" t="s">
        <v>1227</v>
      </c>
      <c r="I348" s="446" t="s">
        <v>166</v>
      </c>
      <c r="J348" s="436" t="s">
        <v>148</v>
      </c>
      <c r="K348" s="438" t="s">
        <v>166</v>
      </c>
    </row>
    <row r="349" spans="1:11" s="447" customFormat="1" ht="15" customHeight="1">
      <c r="A349" s="453" t="s">
        <v>1224</v>
      </c>
      <c r="B349" s="471" t="s">
        <v>444</v>
      </c>
      <c r="C349" s="453" t="s">
        <v>1224</v>
      </c>
      <c r="D349" s="467" t="s">
        <v>446</v>
      </c>
      <c r="E349" s="472" t="s">
        <v>166</v>
      </c>
      <c r="F349" s="473"/>
      <c r="G349" s="474"/>
      <c r="H349" s="444"/>
      <c r="I349" s="446"/>
      <c r="J349" s="473"/>
      <c r="K349" s="479"/>
    </row>
    <row r="350" spans="1:11" s="447" customFormat="1" ht="15" customHeight="1">
      <c r="A350" s="453" t="s">
        <v>1228</v>
      </c>
      <c r="B350" s="471" t="s">
        <v>0</v>
      </c>
      <c r="C350" s="453" t="s">
        <v>1228</v>
      </c>
      <c r="D350" s="467" t="s">
        <v>435</v>
      </c>
      <c r="E350" s="472" t="s">
        <v>1229</v>
      </c>
      <c r="F350" s="444" t="s">
        <v>1228</v>
      </c>
      <c r="G350" s="445" t="s">
        <v>1229</v>
      </c>
      <c r="H350" s="436" t="s">
        <v>1230</v>
      </c>
      <c r="I350" s="438" t="s">
        <v>31</v>
      </c>
      <c r="J350" s="436" t="s">
        <v>149</v>
      </c>
      <c r="K350" s="438" t="s">
        <v>31</v>
      </c>
    </row>
    <row r="351" spans="1:11" s="447" customFormat="1" ht="15" customHeight="1">
      <c r="A351" s="480" t="s">
        <v>1231</v>
      </c>
      <c r="B351" s="481" t="s">
        <v>0</v>
      </c>
      <c r="C351" s="480" t="s">
        <v>1231</v>
      </c>
      <c r="D351" s="482" t="s">
        <v>435</v>
      </c>
      <c r="E351" s="483" t="s">
        <v>1232</v>
      </c>
      <c r="F351" s="460" t="s">
        <v>1231</v>
      </c>
      <c r="G351" s="461" t="s">
        <v>1232</v>
      </c>
      <c r="H351" s="473"/>
      <c r="I351" s="479"/>
      <c r="J351" s="473"/>
      <c r="K351" s="479"/>
    </row>
    <row r="352" spans="1:11" s="447" customFormat="1" ht="15" customHeight="1">
      <c r="A352" s="432" t="s">
        <v>1233</v>
      </c>
      <c r="B352" s="433" t="s">
        <v>0</v>
      </c>
      <c r="C352" s="432"/>
      <c r="D352" s="434"/>
      <c r="E352" s="435" t="s">
        <v>1234</v>
      </c>
      <c r="F352" s="436" t="s">
        <v>1235</v>
      </c>
      <c r="G352" s="437" t="s">
        <v>1234</v>
      </c>
      <c r="H352" s="436" t="s">
        <v>1236</v>
      </c>
      <c r="I352" s="438" t="s">
        <v>32</v>
      </c>
      <c r="J352" s="436" t="s">
        <v>150</v>
      </c>
      <c r="K352" s="438" t="s">
        <v>32</v>
      </c>
    </row>
    <row r="353" spans="1:11" s="447" customFormat="1" ht="15" customHeight="1">
      <c r="A353" s="440"/>
      <c r="B353" s="441"/>
      <c r="C353" s="440" t="s">
        <v>1233</v>
      </c>
      <c r="D353" s="442" t="s">
        <v>435</v>
      </c>
      <c r="E353" s="443" t="s">
        <v>1237</v>
      </c>
      <c r="F353" s="444"/>
      <c r="G353" s="445"/>
      <c r="H353" s="444"/>
      <c r="I353" s="446"/>
      <c r="J353" s="444"/>
      <c r="K353" s="446"/>
    </row>
    <row r="354" spans="1:11" s="447" customFormat="1" ht="15" customHeight="1">
      <c r="A354" s="440"/>
      <c r="B354" s="441"/>
      <c r="C354" s="440" t="s">
        <v>1233</v>
      </c>
      <c r="D354" s="442" t="s">
        <v>441</v>
      </c>
      <c r="E354" s="443" t="s">
        <v>1238</v>
      </c>
      <c r="F354" s="444"/>
      <c r="G354" s="445"/>
      <c r="H354" s="444"/>
      <c r="I354" s="446"/>
      <c r="J354" s="444"/>
      <c r="K354" s="446"/>
    </row>
    <row r="355" spans="1:11" s="447" customFormat="1" ht="15" customHeight="1">
      <c r="A355" s="440"/>
      <c r="B355" s="441"/>
      <c r="C355" s="440" t="s">
        <v>1233</v>
      </c>
      <c r="D355" s="442" t="s">
        <v>502</v>
      </c>
      <c r="E355" s="443" t="s">
        <v>1239</v>
      </c>
      <c r="F355" s="444"/>
      <c r="G355" s="445"/>
      <c r="H355" s="444"/>
      <c r="I355" s="446"/>
      <c r="J355" s="444"/>
      <c r="K355" s="446"/>
    </row>
    <row r="356" spans="1:11" s="447" customFormat="1" ht="15" customHeight="1">
      <c r="A356" s="453"/>
      <c r="B356" s="471"/>
      <c r="C356" s="453" t="s">
        <v>1233</v>
      </c>
      <c r="D356" s="467" t="s">
        <v>559</v>
      </c>
      <c r="E356" s="472" t="s">
        <v>1240</v>
      </c>
      <c r="F356" s="473"/>
      <c r="G356" s="474"/>
      <c r="H356" s="444"/>
      <c r="I356" s="446"/>
      <c r="J356" s="444"/>
      <c r="K356" s="446"/>
    </row>
    <row r="357" spans="1:11" s="447" customFormat="1" ht="15" customHeight="1">
      <c r="A357" s="455" t="s">
        <v>1241</v>
      </c>
      <c r="B357" s="456" t="s">
        <v>0</v>
      </c>
      <c r="C357" s="455" t="s">
        <v>1241</v>
      </c>
      <c r="D357" s="462" t="s">
        <v>435</v>
      </c>
      <c r="E357" s="463" t="s">
        <v>1242</v>
      </c>
      <c r="F357" s="436" t="s">
        <v>1243</v>
      </c>
      <c r="G357" s="437" t="s">
        <v>1244</v>
      </c>
      <c r="H357" s="444"/>
      <c r="I357" s="446"/>
      <c r="J357" s="444"/>
      <c r="K357" s="446"/>
    </row>
    <row r="358" spans="1:11" s="447" customFormat="1" ht="15" customHeight="1">
      <c r="A358" s="453" t="s">
        <v>1241</v>
      </c>
      <c r="B358" s="471" t="s">
        <v>444</v>
      </c>
      <c r="C358" s="453" t="s">
        <v>1241</v>
      </c>
      <c r="D358" s="467" t="s">
        <v>446</v>
      </c>
      <c r="E358" s="472" t="s">
        <v>1245</v>
      </c>
      <c r="F358" s="473"/>
      <c r="G358" s="474"/>
      <c r="H358" s="473"/>
      <c r="I358" s="479"/>
      <c r="J358" s="473"/>
      <c r="K358" s="479"/>
    </row>
    <row r="359" spans="1:11" s="447" customFormat="1" ht="15" customHeight="1">
      <c r="A359" s="455" t="s">
        <v>1246</v>
      </c>
      <c r="B359" s="456" t="s">
        <v>0</v>
      </c>
      <c r="C359" s="455" t="s">
        <v>1246</v>
      </c>
      <c r="D359" s="462" t="s">
        <v>435</v>
      </c>
      <c r="E359" s="470" t="s">
        <v>1247</v>
      </c>
      <c r="F359" s="436" t="s">
        <v>1248</v>
      </c>
      <c r="G359" s="437" t="s">
        <v>1249</v>
      </c>
      <c r="H359" s="444" t="s">
        <v>1250</v>
      </c>
      <c r="I359" s="446" t="s">
        <v>1249</v>
      </c>
      <c r="J359" s="436" t="s">
        <v>151</v>
      </c>
      <c r="K359" s="438" t="s">
        <v>33</v>
      </c>
    </row>
    <row r="360" spans="1:11" s="447" customFormat="1" ht="15" customHeight="1">
      <c r="A360" s="440" t="s">
        <v>1246</v>
      </c>
      <c r="B360" s="441" t="s">
        <v>444</v>
      </c>
      <c r="C360" s="440" t="s">
        <v>1246</v>
      </c>
      <c r="D360" s="442" t="s">
        <v>446</v>
      </c>
      <c r="E360" s="458" t="s">
        <v>1251</v>
      </c>
      <c r="F360" s="444"/>
      <c r="G360" s="445"/>
      <c r="H360" s="444"/>
      <c r="I360" s="446"/>
      <c r="J360" s="444"/>
      <c r="K360" s="446"/>
    </row>
    <row r="361" spans="1:11" s="447" customFormat="1" ht="15" customHeight="1">
      <c r="A361" s="480" t="s">
        <v>1252</v>
      </c>
      <c r="B361" s="481" t="s">
        <v>0</v>
      </c>
      <c r="C361" s="480" t="s">
        <v>1252</v>
      </c>
      <c r="D361" s="482" t="s">
        <v>435</v>
      </c>
      <c r="E361" s="483" t="s">
        <v>1253</v>
      </c>
      <c r="F361" s="524" t="s">
        <v>1252</v>
      </c>
      <c r="G361" s="461" t="s">
        <v>1253</v>
      </c>
      <c r="H361" s="460" t="s">
        <v>1254</v>
      </c>
      <c r="I361" s="490" t="s">
        <v>1255</v>
      </c>
      <c r="J361" s="444"/>
      <c r="K361" s="446"/>
    </row>
    <row r="362" spans="1:11" s="447" customFormat="1" ht="15" customHeight="1">
      <c r="A362" s="453" t="s">
        <v>1256</v>
      </c>
      <c r="B362" s="471" t="s">
        <v>882</v>
      </c>
      <c r="C362" s="453" t="s">
        <v>1256</v>
      </c>
      <c r="D362" s="467" t="s">
        <v>439</v>
      </c>
      <c r="E362" s="472" t="s">
        <v>1257</v>
      </c>
      <c r="F362" s="525" t="s">
        <v>1256</v>
      </c>
      <c r="G362" s="474" t="s">
        <v>1257</v>
      </c>
      <c r="H362" s="460" t="s">
        <v>1258</v>
      </c>
      <c r="I362" s="490" t="s">
        <v>1259</v>
      </c>
      <c r="J362" s="473"/>
      <c r="K362" s="479"/>
    </row>
    <row r="363" spans="1:11" s="447" customFormat="1" ht="15" customHeight="1">
      <c r="A363" s="432" t="s">
        <v>1260</v>
      </c>
      <c r="B363" s="433" t="s">
        <v>0</v>
      </c>
      <c r="C363" s="432" t="s">
        <v>1260</v>
      </c>
      <c r="D363" s="434" t="s">
        <v>439</v>
      </c>
      <c r="E363" s="483" t="s">
        <v>1261</v>
      </c>
      <c r="F363" s="444" t="s">
        <v>1262</v>
      </c>
      <c r="G363" s="445" t="s">
        <v>1261</v>
      </c>
      <c r="H363" s="444" t="s">
        <v>1263</v>
      </c>
      <c r="I363" s="446" t="s">
        <v>1264</v>
      </c>
      <c r="J363" s="436" t="s">
        <v>152</v>
      </c>
      <c r="K363" s="438" t="s">
        <v>167</v>
      </c>
    </row>
    <row r="364" spans="1:11" s="447" customFormat="1" ht="15" customHeight="1">
      <c r="A364" s="480" t="s">
        <v>1265</v>
      </c>
      <c r="B364" s="481" t="s">
        <v>0</v>
      </c>
      <c r="C364" s="480" t="s">
        <v>1265</v>
      </c>
      <c r="D364" s="482" t="s">
        <v>435</v>
      </c>
      <c r="E364" s="483" t="s">
        <v>1266</v>
      </c>
      <c r="F364" s="460" t="s">
        <v>1267</v>
      </c>
      <c r="G364" s="461" t="s">
        <v>1266</v>
      </c>
      <c r="H364" s="444"/>
      <c r="I364" s="446"/>
      <c r="J364" s="444"/>
      <c r="K364" s="446"/>
    </row>
    <row r="365" spans="1:11" s="447" customFormat="1" ht="15" customHeight="1">
      <c r="A365" s="455" t="s">
        <v>1268</v>
      </c>
      <c r="B365" s="456" t="s">
        <v>0</v>
      </c>
      <c r="C365" s="455" t="s">
        <v>1268</v>
      </c>
      <c r="D365" s="462" t="s">
        <v>435</v>
      </c>
      <c r="E365" s="463" t="s">
        <v>1269</v>
      </c>
      <c r="F365" s="444" t="s">
        <v>1270</v>
      </c>
      <c r="G365" s="445" t="s">
        <v>1271</v>
      </c>
      <c r="H365" s="436" t="s">
        <v>1272</v>
      </c>
      <c r="I365" s="594" t="s">
        <v>1273</v>
      </c>
      <c r="J365" s="444"/>
      <c r="K365" s="446"/>
    </row>
    <row r="366" spans="1:11" s="447" customFormat="1" ht="15" customHeight="1">
      <c r="A366" s="453" t="s">
        <v>1268</v>
      </c>
      <c r="B366" s="471" t="s">
        <v>444</v>
      </c>
      <c r="C366" s="453" t="s">
        <v>1268</v>
      </c>
      <c r="D366" s="467" t="s">
        <v>446</v>
      </c>
      <c r="E366" s="468" t="s">
        <v>1274</v>
      </c>
      <c r="F366" s="444"/>
      <c r="G366" s="445"/>
      <c r="H366" s="444"/>
      <c r="I366" s="595"/>
      <c r="J366" s="444"/>
      <c r="K366" s="446"/>
    </row>
    <row r="367" spans="1:11" s="447" customFormat="1" ht="27.6" customHeight="1">
      <c r="A367" s="514" t="s">
        <v>1275</v>
      </c>
      <c r="B367" s="515" t="s">
        <v>0</v>
      </c>
      <c r="C367" s="514" t="s">
        <v>1275</v>
      </c>
      <c r="D367" s="516" t="s">
        <v>455</v>
      </c>
      <c r="E367" s="495" t="s">
        <v>1276</v>
      </c>
      <c r="F367" s="496" t="s">
        <v>1277</v>
      </c>
      <c r="G367" s="526" t="s">
        <v>1278</v>
      </c>
      <c r="H367" s="473"/>
      <c r="I367" s="479"/>
      <c r="J367" s="473"/>
      <c r="K367" s="479"/>
    </row>
    <row r="368" spans="1:11" s="447" customFormat="1" ht="15" customHeight="1">
      <c r="A368" s="480" t="s">
        <v>1279</v>
      </c>
      <c r="B368" s="481" t="s">
        <v>1280</v>
      </c>
      <c r="C368" s="480" t="s">
        <v>1279</v>
      </c>
      <c r="D368" s="482" t="s">
        <v>893</v>
      </c>
      <c r="E368" s="483" t="s">
        <v>1281</v>
      </c>
      <c r="F368" s="460" t="s">
        <v>1282</v>
      </c>
      <c r="G368" s="461" t="s">
        <v>1283</v>
      </c>
      <c r="H368" s="436" t="s">
        <v>1284</v>
      </c>
      <c r="I368" s="438" t="s">
        <v>1285</v>
      </c>
      <c r="J368" s="436" t="s">
        <v>152</v>
      </c>
      <c r="K368" s="438" t="s">
        <v>1628</v>
      </c>
    </row>
    <row r="369" spans="1:11" s="447" customFormat="1" ht="15" customHeight="1">
      <c r="A369" s="480" t="s">
        <v>1286</v>
      </c>
      <c r="B369" s="481" t="s">
        <v>1280</v>
      </c>
      <c r="C369" s="480" t="s">
        <v>1286</v>
      </c>
      <c r="D369" s="482" t="s">
        <v>893</v>
      </c>
      <c r="E369" s="483" t="s">
        <v>1287</v>
      </c>
      <c r="F369" s="444" t="s">
        <v>1288</v>
      </c>
      <c r="G369" s="445" t="s">
        <v>1289</v>
      </c>
      <c r="H369" s="444"/>
      <c r="I369" s="446"/>
      <c r="J369" s="444"/>
      <c r="K369" s="446"/>
    </row>
    <row r="370" spans="1:11" s="447" customFormat="1" ht="15" customHeight="1">
      <c r="A370" s="480" t="s">
        <v>1290</v>
      </c>
      <c r="B370" s="481" t="s">
        <v>0</v>
      </c>
      <c r="C370" s="480" t="s">
        <v>1290</v>
      </c>
      <c r="D370" s="482" t="s">
        <v>435</v>
      </c>
      <c r="E370" s="483" t="s">
        <v>1291</v>
      </c>
      <c r="F370" s="460" t="s">
        <v>1292</v>
      </c>
      <c r="G370" s="461" t="s">
        <v>1291</v>
      </c>
      <c r="H370" s="436" t="s">
        <v>1293</v>
      </c>
      <c r="I370" s="438" t="s">
        <v>1294</v>
      </c>
      <c r="J370" s="444"/>
      <c r="K370" s="446"/>
    </row>
    <row r="371" spans="1:11" s="447" customFormat="1" ht="15" customHeight="1">
      <c r="A371" s="432" t="s">
        <v>1295</v>
      </c>
      <c r="B371" s="433" t="s">
        <v>0</v>
      </c>
      <c r="C371" s="432"/>
      <c r="D371" s="434"/>
      <c r="E371" s="435" t="s">
        <v>1296</v>
      </c>
      <c r="F371" s="444" t="s">
        <v>1297</v>
      </c>
      <c r="G371" s="445" t="s">
        <v>1296</v>
      </c>
      <c r="H371" s="444"/>
      <c r="I371" s="446"/>
      <c r="J371" s="444"/>
      <c r="K371" s="446"/>
    </row>
    <row r="372" spans="1:11" s="447" customFormat="1" ht="15" customHeight="1">
      <c r="A372" s="440"/>
      <c r="B372" s="441"/>
      <c r="C372" s="440" t="s">
        <v>1295</v>
      </c>
      <c r="D372" s="442" t="s">
        <v>435</v>
      </c>
      <c r="E372" s="443" t="s">
        <v>1298</v>
      </c>
      <c r="F372" s="444"/>
      <c r="G372" s="445"/>
      <c r="H372" s="444"/>
      <c r="I372" s="446"/>
      <c r="J372" s="444"/>
      <c r="K372" s="446"/>
    </row>
    <row r="373" spans="1:11" s="447" customFormat="1" ht="15" customHeight="1">
      <c r="A373" s="453"/>
      <c r="B373" s="471"/>
      <c r="C373" s="453" t="s">
        <v>1295</v>
      </c>
      <c r="D373" s="467" t="s">
        <v>441</v>
      </c>
      <c r="E373" s="472" t="s">
        <v>1299</v>
      </c>
      <c r="F373" s="444"/>
      <c r="G373" s="445"/>
      <c r="H373" s="444"/>
      <c r="I373" s="446"/>
      <c r="J373" s="444"/>
      <c r="K373" s="446"/>
    </row>
    <row r="374" spans="1:11" s="447" customFormat="1" ht="15" customHeight="1">
      <c r="A374" s="480" t="s">
        <v>1300</v>
      </c>
      <c r="B374" s="481" t="s">
        <v>0</v>
      </c>
      <c r="C374" s="480" t="s">
        <v>1300</v>
      </c>
      <c r="D374" s="482" t="s">
        <v>435</v>
      </c>
      <c r="E374" s="483" t="s">
        <v>1301</v>
      </c>
      <c r="F374" s="460" t="s">
        <v>1302</v>
      </c>
      <c r="G374" s="461" t="s">
        <v>1301</v>
      </c>
      <c r="H374" s="473"/>
      <c r="I374" s="479"/>
      <c r="J374" s="444"/>
      <c r="K374" s="446"/>
    </row>
    <row r="375" spans="1:11" s="447" customFormat="1" ht="15" customHeight="1">
      <c r="A375" s="432" t="s">
        <v>1303</v>
      </c>
      <c r="B375" s="433" t="s">
        <v>0</v>
      </c>
      <c r="C375" s="432"/>
      <c r="D375" s="434"/>
      <c r="E375" s="435" t="s">
        <v>1304</v>
      </c>
      <c r="F375" s="444" t="s">
        <v>1305</v>
      </c>
      <c r="G375" s="445" t="s">
        <v>1304</v>
      </c>
      <c r="H375" s="444" t="s">
        <v>1306</v>
      </c>
      <c r="I375" s="446" t="s">
        <v>1304</v>
      </c>
      <c r="J375" s="444"/>
      <c r="K375" s="446"/>
    </row>
    <row r="376" spans="1:11" s="447" customFormat="1" ht="15" customHeight="1">
      <c r="A376" s="440"/>
      <c r="B376" s="441"/>
      <c r="C376" s="440" t="s">
        <v>1303</v>
      </c>
      <c r="D376" s="442" t="s">
        <v>435</v>
      </c>
      <c r="E376" s="443" t="s">
        <v>1307</v>
      </c>
      <c r="F376" s="444"/>
      <c r="G376" s="445"/>
      <c r="H376" s="444"/>
      <c r="I376" s="446"/>
      <c r="J376" s="444"/>
      <c r="K376" s="446"/>
    </row>
    <row r="377" spans="1:11" s="447" customFormat="1" ht="15" customHeight="1">
      <c r="A377" s="440"/>
      <c r="B377" s="441"/>
      <c r="C377" s="440" t="s">
        <v>1305</v>
      </c>
      <c r="D377" s="442" t="s">
        <v>441</v>
      </c>
      <c r="E377" s="443" t="s">
        <v>1308</v>
      </c>
      <c r="F377" s="444"/>
      <c r="G377" s="445"/>
      <c r="H377" s="444"/>
      <c r="I377" s="446"/>
      <c r="J377" s="444"/>
      <c r="K377" s="446"/>
    </row>
    <row r="378" spans="1:11" s="447" customFormat="1" ht="15" customHeight="1">
      <c r="A378" s="440"/>
      <c r="B378" s="441"/>
      <c r="C378" s="440" t="s">
        <v>1305</v>
      </c>
      <c r="D378" s="442" t="s">
        <v>502</v>
      </c>
      <c r="E378" s="443" t="s">
        <v>1309</v>
      </c>
      <c r="F378" s="444"/>
      <c r="G378" s="445"/>
      <c r="H378" s="444"/>
      <c r="I378" s="446"/>
      <c r="J378" s="444"/>
      <c r="K378" s="446"/>
    </row>
    <row r="379" spans="1:11" s="447" customFormat="1" ht="15" customHeight="1">
      <c r="A379" s="453"/>
      <c r="B379" s="471"/>
      <c r="C379" s="453" t="s">
        <v>1305</v>
      </c>
      <c r="D379" s="467" t="s">
        <v>559</v>
      </c>
      <c r="E379" s="472" t="s">
        <v>1310</v>
      </c>
      <c r="F379" s="444"/>
      <c r="G379" s="445"/>
      <c r="H379" s="444"/>
      <c r="I379" s="446"/>
      <c r="J379" s="444"/>
      <c r="K379" s="446"/>
    </row>
    <row r="380" spans="1:11" s="447" customFormat="1" ht="15" customHeight="1">
      <c r="A380" s="480" t="s">
        <v>1311</v>
      </c>
      <c r="B380" s="481" t="s">
        <v>0</v>
      </c>
      <c r="C380" s="480" t="s">
        <v>1311</v>
      </c>
      <c r="D380" s="482" t="s">
        <v>435</v>
      </c>
      <c r="E380" s="483" t="s">
        <v>1312</v>
      </c>
      <c r="F380" s="460" t="s">
        <v>1313</v>
      </c>
      <c r="G380" s="461" t="s">
        <v>1314</v>
      </c>
      <c r="H380" s="460" t="s">
        <v>1315</v>
      </c>
      <c r="I380" s="490" t="s">
        <v>1314</v>
      </c>
      <c r="J380" s="444"/>
      <c r="K380" s="446"/>
    </row>
    <row r="381" spans="1:11" s="447" customFormat="1" ht="15" customHeight="1">
      <c r="A381" s="480" t="s">
        <v>1316</v>
      </c>
      <c r="B381" s="481" t="s">
        <v>0</v>
      </c>
      <c r="C381" s="480" t="s">
        <v>1316</v>
      </c>
      <c r="D381" s="482" t="s">
        <v>435</v>
      </c>
      <c r="E381" s="483" t="s">
        <v>1317</v>
      </c>
      <c r="F381" s="444" t="s">
        <v>1318</v>
      </c>
      <c r="G381" s="445" t="s">
        <v>1317</v>
      </c>
      <c r="H381" s="460" t="s">
        <v>1319</v>
      </c>
      <c r="I381" s="490" t="s">
        <v>1317</v>
      </c>
      <c r="J381" s="444"/>
      <c r="K381" s="446"/>
    </row>
    <row r="382" spans="1:11" s="447" customFormat="1" ht="15" customHeight="1">
      <c r="A382" s="480" t="s">
        <v>1320</v>
      </c>
      <c r="B382" s="481" t="s">
        <v>0</v>
      </c>
      <c r="C382" s="480" t="s">
        <v>1320</v>
      </c>
      <c r="D382" s="482" t="s">
        <v>435</v>
      </c>
      <c r="E382" s="483" t="s">
        <v>1321</v>
      </c>
      <c r="F382" s="460" t="s">
        <v>1322</v>
      </c>
      <c r="G382" s="461" t="s">
        <v>1321</v>
      </c>
      <c r="H382" s="436" t="s">
        <v>1323</v>
      </c>
      <c r="I382" s="438" t="s">
        <v>1324</v>
      </c>
      <c r="J382" s="444"/>
      <c r="K382" s="446"/>
    </row>
    <row r="383" spans="1:11" s="447" customFormat="1" ht="15" customHeight="1">
      <c r="A383" s="455" t="s">
        <v>1325</v>
      </c>
      <c r="B383" s="456" t="s">
        <v>0</v>
      </c>
      <c r="C383" s="455" t="s">
        <v>1325</v>
      </c>
      <c r="D383" s="462" t="s">
        <v>435</v>
      </c>
      <c r="E383" s="463" t="s">
        <v>1326</v>
      </c>
      <c r="F383" s="444" t="s">
        <v>1325</v>
      </c>
      <c r="G383" s="594" t="s">
        <v>1327</v>
      </c>
      <c r="H383" s="444"/>
      <c r="I383" s="446"/>
      <c r="J383" s="444"/>
      <c r="K383" s="446"/>
    </row>
    <row r="384" spans="1:11" s="447" customFormat="1" ht="15" customHeight="1">
      <c r="A384" s="464" t="s">
        <v>1325</v>
      </c>
      <c r="B384" s="465" t="s">
        <v>444</v>
      </c>
      <c r="C384" s="464" t="s">
        <v>1325</v>
      </c>
      <c r="D384" s="469" t="s">
        <v>446</v>
      </c>
      <c r="E384" s="470" t="s">
        <v>1328</v>
      </c>
      <c r="F384" s="444"/>
      <c r="G384" s="595"/>
      <c r="H384" s="444"/>
      <c r="I384" s="446"/>
      <c r="J384" s="444"/>
      <c r="K384" s="446"/>
    </row>
    <row r="385" spans="1:11" s="447" customFormat="1" ht="15" customHeight="1">
      <c r="A385" s="464" t="s">
        <v>1325</v>
      </c>
      <c r="B385" s="465" t="s">
        <v>469</v>
      </c>
      <c r="C385" s="464" t="s">
        <v>1325</v>
      </c>
      <c r="D385" s="469" t="s">
        <v>470</v>
      </c>
      <c r="E385" s="470" t="s">
        <v>1329</v>
      </c>
      <c r="F385" s="444"/>
      <c r="G385" s="445"/>
      <c r="H385" s="444"/>
      <c r="I385" s="446"/>
      <c r="J385" s="444"/>
      <c r="K385" s="446"/>
    </row>
    <row r="386" spans="1:11" s="447" customFormat="1" ht="15" customHeight="1">
      <c r="A386" s="464" t="s">
        <v>1325</v>
      </c>
      <c r="B386" s="465" t="s">
        <v>572</v>
      </c>
      <c r="C386" s="464" t="s">
        <v>1325</v>
      </c>
      <c r="D386" s="469" t="s">
        <v>573</v>
      </c>
      <c r="E386" s="470" t="s">
        <v>1330</v>
      </c>
      <c r="F386" s="444"/>
      <c r="G386" s="445"/>
      <c r="H386" s="444"/>
      <c r="I386" s="446"/>
      <c r="J386" s="444"/>
      <c r="K386" s="446"/>
    </row>
    <row r="387" spans="1:11" s="447" customFormat="1" ht="15" customHeight="1">
      <c r="A387" s="464" t="s">
        <v>1325</v>
      </c>
      <c r="B387" s="465" t="s">
        <v>1331</v>
      </c>
      <c r="C387" s="464" t="s">
        <v>1325</v>
      </c>
      <c r="D387" s="469" t="s">
        <v>1171</v>
      </c>
      <c r="E387" s="470" t="s">
        <v>1332</v>
      </c>
      <c r="F387" s="444"/>
      <c r="G387" s="445"/>
      <c r="H387" s="444"/>
      <c r="I387" s="446"/>
      <c r="J387" s="444"/>
      <c r="K387" s="446"/>
    </row>
    <row r="388" spans="1:11" s="447" customFormat="1" ht="15" customHeight="1">
      <c r="A388" s="464" t="s">
        <v>1325</v>
      </c>
      <c r="B388" s="465" t="s">
        <v>1</v>
      </c>
      <c r="C388" s="464" t="s">
        <v>1325</v>
      </c>
      <c r="D388" s="469" t="s">
        <v>531</v>
      </c>
      <c r="E388" s="470" t="s">
        <v>1333</v>
      </c>
      <c r="F388" s="444"/>
      <c r="G388" s="445"/>
      <c r="H388" s="444"/>
      <c r="I388" s="446"/>
      <c r="J388" s="444"/>
      <c r="K388" s="446"/>
    </row>
    <row r="389" spans="1:11" s="447" customFormat="1" ht="15" customHeight="1">
      <c r="A389" s="464" t="s">
        <v>1325</v>
      </c>
      <c r="B389" s="465" t="s">
        <v>1334</v>
      </c>
      <c r="C389" s="464" t="s">
        <v>1325</v>
      </c>
      <c r="D389" s="469" t="s">
        <v>1335</v>
      </c>
      <c r="E389" s="470" t="s">
        <v>1336</v>
      </c>
      <c r="F389" s="444"/>
      <c r="G389" s="445"/>
      <c r="H389" s="444"/>
      <c r="I389" s="446"/>
      <c r="J389" s="444"/>
      <c r="K389" s="446"/>
    </row>
    <row r="390" spans="1:11" s="447" customFormat="1" ht="15" customHeight="1">
      <c r="A390" s="453" t="s">
        <v>1337</v>
      </c>
      <c r="B390" s="471" t="s">
        <v>461</v>
      </c>
      <c r="C390" s="453" t="s">
        <v>1337</v>
      </c>
      <c r="D390" s="467" t="s">
        <v>464</v>
      </c>
      <c r="E390" s="468" t="s">
        <v>1338</v>
      </c>
      <c r="F390" s="444"/>
      <c r="G390" s="445"/>
      <c r="H390" s="444"/>
      <c r="I390" s="446"/>
      <c r="J390" s="444"/>
      <c r="K390" s="446"/>
    </row>
    <row r="391" spans="1:11" s="447" customFormat="1" ht="15" customHeight="1">
      <c r="A391" s="432" t="s">
        <v>1339</v>
      </c>
      <c r="B391" s="433" t="s">
        <v>0</v>
      </c>
      <c r="C391" s="432" t="s">
        <v>1339</v>
      </c>
      <c r="D391" s="434" t="s">
        <v>435</v>
      </c>
      <c r="E391" s="443" t="s">
        <v>1340</v>
      </c>
      <c r="F391" s="460" t="s">
        <v>1341</v>
      </c>
      <c r="G391" s="461" t="s">
        <v>1342</v>
      </c>
      <c r="H391" s="460" t="s">
        <v>1343</v>
      </c>
      <c r="I391" s="490" t="s">
        <v>1342</v>
      </c>
      <c r="J391" s="473"/>
      <c r="K391" s="479"/>
    </row>
    <row r="392" spans="1:11" s="447" customFormat="1" ht="15" customHeight="1">
      <c r="A392" s="455" t="s">
        <v>1344</v>
      </c>
      <c r="B392" s="456" t="s">
        <v>711</v>
      </c>
      <c r="C392" s="455" t="s">
        <v>1344</v>
      </c>
      <c r="D392" s="462" t="s">
        <v>455</v>
      </c>
      <c r="E392" s="463" t="s">
        <v>1345</v>
      </c>
      <c r="F392" s="444" t="s">
        <v>1346</v>
      </c>
      <c r="G392" s="445" t="s">
        <v>1347</v>
      </c>
      <c r="H392" s="444" t="s">
        <v>1348</v>
      </c>
      <c r="I392" s="446" t="s">
        <v>1349</v>
      </c>
      <c r="J392" s="444" t="s">
        <v>153</v>
      </c>
      <c r="K392" s="446" t="s">
        <v>129</v>
      </c>
    </row>
    <row r="393" spans="1:11" s="447" customFormat="1" ht="15" customHeight="1">
      <c r="A393" s="464" t="s">
        <v>1350</v>
      </c>
      <c r="B393" s="465" t="s">
        <v>444</v>
      </c>
      <c r="C393" s="464" t="s">
        <v>1350</v>
      </c>
      <c r="D393" s="469" t="s">
        <v>446</v>
      </c>
      <c r="E393" s="470" t="s">
        <v>1351</v>
      </c>
      <c r="F393" s="444"/>
      <c r="G393" s="445"/>
      <c r="H393" s="444"/>
      <c r="I393" s="446"/>
      <c r="J393" s="444"/>
      <c r="K393" s="446"/>
    </row>
    <row r="394" spans="1:11" s="447" customFormat="1" ht="15" customHeight="1">
      <c r="A394" s="476" t="s">
        <v>1344</v>
      </c>
      <c r="B394" s="477" t="s">
        <v>488</v>
      </c>
      <c r="C394" s="476" t="s">
        <v>1344</v>
      </c>
      <c r="D394" s="478" t="s">
        <v>489</v>
      </c>
      <c r="E394" s="468" t="s">
        <v>1352</v>
      </c>
      <c r="F394" s="444"/>
      <c r="G394" s="445"/>
      <c r="H394" s="444"/>
      <c r="I394" s="446"/>
      <c r="J394" s="444"/>
      <c r="K394" s="446"/>
    </row>
    <row r="395" spans="1:11" s="447" customFormat="1" ht="15" customHeight="1">
      <c r="A395" s="455" t="s">
        <v>1353</v>
      </c>
      <c r="B395" s="456" t="s">
        <v>0</v>
      </c>
      <c r="C395" s="455" t="s">
        <v>1353</v>
      </c>
      <c r="D395" s="462" t="s">
        <v>435</v>
      </c>
      <c r="E395" s="463" t="s">
        <v>1354</v>
      </c>
      <c r="F395" s="436" t="s">
        <v>1355</v>
      </c>
      <c r="G395" s="437" t="s">
        <v>1356</v>
      </c>
      <c r="H395" s="436" t="s">
        <v>1357</v>
      </c>
      <c r="I395" s="438" t="s">
        <v>1356</v>
      </c>
      <c r="J395" s="444"/>
      <c r="K395" s="446"/>
    </row>
    <row r="396" spans="1:11" s="447" customFormat="1" ht="15" customHeight="1">
      <c r="A396" s="464" t="s">
        <v>1353</v>
      </c>
      <c r="B396" s="465" t="s">
        <v>444</v>
      </c>
      <c r="C396" s="464" t="s">
        <v>1353</v>
      </c>
      <c r="D396" s="469" t="s">
        <v>446</v>
      </c>
      <c r="E396" s="470" t="s">
        <v>1358</v>
      </c>
      <c r="F396" s="444"/>
      <c r="G396" s="445"/>
      <c r="H396" s="444"/>
      <c r="I396" s="446"/>
      <c r="J396" s="444"/>
      <c r="K396" s="446"/>
    </row>
    <row r="397" spans="1:11" s="447" customFormat="1" ht="15" customHeight="1">
      <c r="A397" s="453" t="s">
        <v>1353</v>
      </c>
      <c r="B397" s="471" t="s">
        <v>469</v>
      </c>
      <c r="C397" s="453" t="s">
        <v>1353</v>
      </c>
      <c r="D397" s="467" t="s">
        <v>470</v>
      </c>
      <c r="E397" s="468" t="s">
        <v>1359</v>
      </c>
      <c r="F397" s="473"/>
      <c r="G397" s="474"/>
      <c r="H397" s="473"/>
      <c r="I397" s="479"/>
      <c r="J397" s="444"/>
      <c r="K397" s="446"/>
    </row>
    <row r="398" spans="1:11" s="447" customFormat="1" ht="15" customHeight="1">
      <c r="A398" s="432" t="s">
        <v>1360</v>
      </c>
      <c r="B398" s="433" t="s">
        <v>882</v>
      </c>
      <c r="C398" s="432"/>
      <c r="D398" s="459"/>
      <c r="E398" s="458" t="s">
        <v>1361</v>
      </c>
      <c r="F398" s="444" t="s">
        <v>1362</v>
      </c>
      <c r="G398" s="445" t="s">
        <v>1363</v>
      </c>
      <c r="H398" s="444" t="s">
        <v>1364</v>
      </c>
      <c r="I398" s="446" t="s">
        <v>1363</v>
      </c>
      <c r="J398" s="444"/>
      <c r="K398" s="446"/>
    </row>
    <row r="399" spans="1:11" s="447" customFormat="1" ht="15" customHeight="1">
      <c r="A399" s="440"/>
      <c r="B399" s="441"/>
      <c r="C399" s="440" t="s">
        <v>1360</v>
      </c>
      <c r="D399" s="485" t="s">
        <v>439</v>
      </c>
      <c r="E399" s="443" t="s">
        <v>1365</v>
      </c>
      <c r="F399" s="444"/>
      <c r="G399" s="445"/>
      <c r="H399" s="444"/>
      <c r="I399" s="446"/>
      <c r="J399" s="444"/>
      <c r="K399" s="446"/>
    </row>
    <row r="400" spans="1:11" s="447" customFormat="1" ht="15" customHeight="1">
      <c r="A400" s="453"/>
      <c r="B400" s="471"/>
      <c r="C400" s="453" t="s">
        <v>1360</v>
      </c>
      <c r="D400" s="454" t="s">
        <v>533</v>
      </c>
      <c r="E400" s="450" t="s">
        <v>1366</v>
      </c>
      <c r="F400" s="444"/>
      <c r="G400" s="445"/>
      <c r="H400" s="444"/>
      <c r="I400" s="446"/>
      <c r="J400" s="444"/>
      <c r="K400" s="446"/>
    </row>
    <row r="401" spans="1:11" s="447" customFormat="1" ht="15" customHeight="1">
      <c r="A401" s="527" t="s">
        <v>1367</v>
      </c>
      <c r="B401" s="528" t="s">
        <v>882</v>
      </c>
      <c r="C401" s="527" t="s">
        <v>1367</v>
      </c>
      <c r="D401" s="529" t="s">
        <v>439</v>
      </c>
      <c r="E401" s="495" t="s">
        <v>1368</v>
      </c>
      <c r="F401" s="496" t="s">
        <v>1369</v>
      </c>
      <c r="G401" s="530" t="s">
        <v>1370</v>
      </c>
      <c r="H401" s="496" t="s">
        <v>1371</v>
      </c>
      <c r="I401" s="530" t="s">
        <v>1370</v>
      </c>
      <c r="J401" s="444"/>
      <c r="K401" s="446"/>
    </row>
    <row r="402" spans="1:11" s="447" customFormat="1" ht="15" customHeight="1">
      <c r="A402" s="455" t="s">
        <v>1372</v>
      </c>
      <c r="B402" s="531" t="s">
        <v>882</v>
      </c>
      <c r="C402" s="455" t="s">
        <v>1372</v>
      </c>
      <c r="D402" s="457" t="s">
        <v>439</v>
      </c>
      <c r="E402" s="463" t="s">
        <v>1373</v>
      </c>
      <c r="F402" s="444" t="s">
        <v>1374</v>
      </c>
      <c r="G402" s="594" t="s">
        <v>1375</v>
      </c>
      <c r="H402" s="444" t="s">
        <v>1376</v>
      </c>
      <c r="I402" s="594" t="s">
        <v>1375</v>
      </c>
      <c r="J402" s="444"/>
      <c r="K402" s="446"/>
    </row>
    <row r="403" spans="1:11" s="447" customFormat="1" ht="15" customHeight="1">
      <c r="A403" s="464" t="s">
        <v>1372</v>
      </c>
      <c r="B403" s="532" t="s">
        <v>561</v>
      </c>
      <c r="C403" s="464" t="s">
        <v>1372</v>
      </c>
      <c r="D403" s="466" t="s">
        <v>563</v>
      </c>
      <c r="E403" s="470" t="s">
        <v>1377</v>
      </c>
      <c r="F403" s="444"/>
      <c r="G403" s="595"/>
      <c r="H403" s="444"/>
      <c r="I403" s="595"/>
      <c r="J403" s="444"/>
      <c r="K403" s="446"/>
    </row>
    <row r="404" spans="1:11" s="447" customFormat="1" ht="15" customHeight="1">
      <c r="A404" s="476" t="s">
        <v>1372</v>
      </c>
      <c r="B404" s="533" t="s">
        <v>621</v>
      </c>
      <c r="C404" s="476" t="s">
        <v>1372</v>
      </c>
      <c r="D404" s="518" t="s">
        <v>622</v>
      </c>
      <c r="E404" s="468" t="s">
        <v>1378</v>
      </c>
      <c r="F404" s="444"/>
      <c r="G404" s="445"/>
      <c r="H404" s="444"/>
      <c r="I404" s="446"/>
      <c r="J404" s="444"/>
      <c r="K404" s="446"/>
    </row>
    <row r="405" spans="1:11" s="447" customFormat="1" ht="15" customHeight="1">
      <c r="A405" s="453" t="s">
        <v>1379</v>
      </c>
      <c r="B405" s="471" t="s">
        <v>0</v>
      </c>
      <c r="C405" s="453" t="s">
        <v>1379</v>
      </c>
      <c r="D405" s="467" t="s">
        <v>435</v>
      </c>
      <c r="E405" s="472" t="s">
        <v>1380</v>
      </c>
      <c r="F405" s="436" t="s">
        <v>1379</v>
      </c>
      <c r="G405" s="437" t="s">
        <v>1381</v>
      </c>
      <c r="H405" s="436" t="s">
        <v>1382</v>
      </c>
      <c r="I405" s="438" t="s">
        <v>34</v>
      </c>
      <c r="J405" s="436" t="s">
        <v>154</v>
      </c>
      <c r="K405" s="438" t="s">
        <v>34</v>
      </c>
    </row>
    <row r="406" spans="1:11" s="447" customFormat="1" ht="15" customHeight="1">
      <c r="A406" s="480" t="s">
        <v>1383</v>
      </c>
      <c r="B406" s="481" t="s">
        <v>0</v>
      </c>
      <c r="C406" s="480" t="s">
        <v>1383</v>
      </c>
      <c r="D406" s="482" t="s">
        <v>435</v>
      </c>
      <c r="E406" s="472" t="s">
        <v>1384</v>
      </c>
      <c r="F406" s="460" t="s">
        <v>1383</v>
      </c>
      <c r="G406" s="461" t="s">
        <v>1385</v>
      </c>
      <c r="H406" s="473"/>
      <c r="I406" s="479"/>
      <c r="J406" s="473"/>
      <c r="K406" s="479"/>
    </row>
    <row r="407" spans="1:11" s="447" customFormat="1" ht="15" customHeight="1">
      <c r="A407" s="455" t="s">
        <v>1386</v>
      </c>
      <c r="B407" s="456" t="s">
        <v>0</v>
      </c>
      <c r="C407" s="455" t="s">
        <v>1386</v>
      </c>
      <c r="D407" s="462" t="s">
        <v>435</v>
      </c>
      <c r="E407" s="463" t="s">
        <v>1387</v>
      </c>
      <c r="F407" s="436" t="s">
        <v>1388</v>
      </c>
      <c r="G407" s="437" t="s">
        <v>1389</v>
      </c>
      <c r="H407" s="444" t="s">
        <v>1390</v>
      </c>
      <c r="I407" s="446" t="s">
        <v>1391</v>
      </c>
      <c r="J407" s="436" t="s">
        <v>155</v>
      </c>
      <c r="K407" s="438" t="s">
        <v>35</v>
      </c>
    </row>
    <row r="408" spans="1:11" s="447" customFormat="1" ht="15" customHeight="1">
      <c r="A408" s="440" t="s">
        <v>1386</v>
      </c>
      <c r="B408" s="441" t="s">
        <v>444</v>
      </c>
      <c r="C408" s="440" t="s">
        <v>1386</v>
      </c>
      <c r="D408" s="442" t="s">
        <v>446</v>
      </c>
      <c r="E408" s="458" t="s">
        <v>1392</v>
      </c>
      <c r="F408" s="444"/>
      <c r="G408" s="445"/>
      <c r="H408" s="444"/>
      <c r="I408" s="446"/>
      <c r="J408" s="444"/>
      <c r="K408" s="446"/>
    </row>
    <row r="409" spans="1:11" s="447" customFormat="1" ht="15" customHeight="1">
      <c r="A409" s="464" t="s">
        <v>1388</v>
      </c>
      <c r="B409" s="465" t="s">
        <v>488</v>
      </c>
      <c r="C409" s="464" t="s">
        <v>1388</v>
      </c>
      <c r="D409" s="469" t="s">
        <v>489</v>
      </c>
      <c r="E409" s="470" t="s">
        <v>1393</v>
      </c>
      <c r="F409" s="444"/>
      <c r="G409" s="445"/>
      <c r="H409" s="444"/>
      <c r="I409" s="446"/>
      <c r="J409" s="444"/>
      <c r="K409" s="446"/>
    </row>
    <row r="410" spans="1:11" s="447" customFormat="1" ht="15" customHeight="1">
      <c r="A410" s="476" t="s">
        <v>1388</v>
      </c>
      <c r="B410" s="477" t="s">
        <v>491</v>
      </c>
      <c r="C410" s="476" t="s">
        <v>1388</v>
      </c>
      <c r="D410" s="478" t="s">
        <v>492</v>
      </c>
      <c r="E410" s="468" t="s">
        <v>1394</v>
      </c>
      <c r="F410" s="473"/>
      <c r="G410" s="474"/>
      <c r="H410" s="444"/>
      <c r="I410" s="446"/>
      <c r="J410" s="444"/>
      <c r="K410" s="446"/>
    </row>
    <row r="411" spans="1:11" s="447" customFormat="1" ht="15" customHeight="1">
      <c r="A411" s="455" t="s">
        <v>1395</v>
      </c>
      <c r="B411" s="456" t="s">
        <v>0</v>
      </c>
      <c r="C411" s="455" t="s">
        <v>1395</v>
      </c>
      <c r="D411" s="462" t="s">
        <v>435</v>
      </c>
      <c r="E411" s="463" t="s">
        <v>1396</v>
      </c>
      <c r="F411" s="436" t="s">
        <v>1395</v>
      </c>
      <c r="G411" s="437" t="s">
        <v>1397</v>
      </c>
      <c r="H411" s="444"/>
      <c r="I411" s="446"/>
      <c r="J411" s="444"/>
      <c r="K411" s="446"/>
    </row>
    <row r="412" spans="1:11" s="447" customFormat="1" ht="15" customHeight="1">
      <c r="A412" s="464" t="s">
        <v>1395</v>
      </c>
      <c r="B412" s="465" t="s">
        <v>444</v>
      </c>
      <c r="C412" s="464" t="s">
        <v>1395</v>
      </c>
      <c r="D412" s="469" t="s">
        <v>446</v>
      </c>
      <c r="E412" s="470" t="s">
        <v>1398</v>
      </c>
      <c r="F412" s="444"/>
      <c r="G412" s="445"/>
      <c r="H412" s="444"/>
      <c r="I412" s="446"/>
      <c r="J412" s="444"/>
      <c r="K412" s="446"/>
    </row>
    <row r="413" spans="1:11" s="447" customFormat="1" ht="15" customHeight="1">
      <c r="A413" s="464" t="s">
        <v>1395</v>
      </c>
      <c r="B413" s="465" t="s">
        <v>469</v>
      </c>
      <c r="C413" s="464" t="s">
        <v>1395</v>
      </c>
      <c r="D413" s="469" t="s">
        <v>470</v>
      </c>
      <c r="E413" s="470" t="s">
        <v>1399</v>
      </c>
      <c r="F413" s="444"/>
      <c r="G413" s="445"/>
      <c r="H413" s="444"/>
      <c r="I413" s="446"/>
      <c r="J413" s="444"/>
      <c r="K413" s="446"/>
    </row>
    <row r="414" spans="1:11" s="447" customFormat="1" ht="15" customHeight="1">
      <c r="A414" s="453" t="s">
        <v>1395</v>
      </c>
      <c r="B414" s="471" t="s">
        <v>572</v>
      </c>
      <c r="C414" s="453" t="s">
        <v>1395</v>
      </c>
      <c r="D414" s="467" t="s">
        <v>573</v>
      </c>
      <c r="E414" s="468" t="s">
        <v>1400</v>
      </c>
      <c r="F414" s="473"/>
      <c r="G414" s="474"/>
      <c r="H414" s="444"/>
      <c r="I414" s="446"/>
      <c r="J414" s="444"/>
      <c r="K414" s="446"/>
    </row>
    <row r="415" spans="1:11" s="447" customFormat="1" ht="15" customHeight="1">
      <c r="A415" s="455" t="s">
        <v>1401</v>
      </c>
      <c r="B415" s="456" t="s">
        <v>0</v>
      </c>
      <c r="C415" s="455" t="s">
        <v>1401</v>
      </c>
      <c r="D415" s="462" t="s">
        <v>435</v>
      </c>
      <c r="E415" s="463" t="s">
        <v>1402</v>
      </c>
      <c r="F415" s="436" t="s">
        <v>1401</v>
      </c>
      <c r="G415" s="437" t="s">
        <v>1403</v>
      </c>
      <c r="H415" s="488" t="s">
        <v>1404</v>
      </c>
      <c r="I415" s="438" t="s">
        <v>1405</v>
      </c>
      <c r="J415" s="444"/>
      <c r="K415" s="446"/>
    </row>
    <row r="416" spans="1:11" s="447" customFormat="1" ht="15" customHeight="1">
      <c r="A416" s="464" t="s">
        <v>1401</v>
      </c>
      <c r="B416" s="465" t="s">
        <v>444</v>
      </c>
      <c r="C416" s="464" t="s">
        <v>1401</v>
      </c>
      <c r="D416" s="469" t="s">
        <v>446</v>
      </c>
      <c r="E416" s="470" t="s">
        <v>1406</v>
      </c>
      <c r="F416" s="444"/>
      <c r="G416" s="445"/>
      <c r="H416" s="444"/>
      <c r="I416" s="446"/>
      <c r="J416" s="444"/>
      <c r="K416" s="446"/>
    </row>
    <row r="417" spans="1:11" s="447" customFormat="1" ht="15" customHeight="1">
      <c r="A417" s="464" t="s">
        <v>1401</v>
      </c>
      <c r="B417" s="465" t="s">
        <v>469</v>
      </c>
      <c r="C417" s="464" t="s">
        <v>1401</v>
      </c>
      <c r="D417" s="469" t="s">
        <v>470</v>
      </c>
      <c r="E417" s="470" t="s">
        <v>1407</v>
      </c>
      <c r="F417" s="444"/>
      <c r="G417" s="445"/>
      <c r="H417" s="444"/>
      <c r="I417" s="446"/>
      <c r="J417" s="444"/>
      <c r="K417" s="446"/>
    </row>
    <row r="418" spans="1:11" s="447" customFormat="1" ht="15" customHeight="1">
      <c r="A418" s="464" t="s">
        <v>1401</v>
      </c>
      <c r="B418" s="465" t="s">
        <v>572</v>
      </c>
      <c r="C418" s="464" t="s">
        <v>1401</v>
      </c>
      <c r="D418" s="469" t="s">
        <v>573</v>
      </c>
      <c r="E418" s="470" t="s">
        <v>1408</v>
      </c>
      <c r="F418" s="444"/>
      <c r="G418" s="445"/>
      <c r="H418" s="444"/>
      <c r="I418" s="446"/>
      <c r="J418" s="444"/>
      <c r="K418" s="446"/>
    </row>
    <row r="419" spans="1:11" s="447" customFormat="1" ht="15" customHeight="1">
      <c r="A419" s="464" t="s">
        <v>1401</v>
      </c>
      <c r="B419" s="465" t="s">
        <v>1331</v>
      </c>
      <c r="C419" s="464" t="s">
        <v>1401</v>
      </c>
      <c r="D419" s="469" t="s">
        <v>1171</v>
      </c>
      <c r="E419" s="470" t="s">
        <v>1409</v>
      </c>
      <c r="F419" s="444"/>
      <c r="G419" s="445"/>
      <c r="H419" s="444"/>
      <c r="I419" s="446"/>
      <c r="J419" s="444"/>
      <c r="K419" s="446"/>
    </row>
    <row r="420" spans="1:11" s="447" customFormat="1" ht="15" customHeight="1">
      <c r="A420" s="453" t="s">
        <v>1401</v>
      </c>
      <c r="B420" s="471" t="s">
        <v>1</v>
      </c>
      <c r="C420" s="453" t="s">
        <v>1401</v>
      </c>
      <c r="D420" s="467" t="s">
        <v>531</v>
      </c>
      <c r="E420" s="468" t="s">
        <v>1410</v>
      </c>
      <c r="F420" s="473"/>
      <c r="G420" s="474"/>
      <c r="H420" s="444"/>
      <c r="I420" s="446"/>
      <c r="J420" s="444"/>
      <c r="K420" s="446"/>
    </row>
    <row r="421" spans="1:11" s="447" customFormat="1" ht="15" customHeight="1">
      <c r="A421" s="480" t="s">
        <v>1411</v>
      </c>
      <c r="B421" s="481" t="s">
        <v>0</v>
      </c>
      <c r="C421" s="480" t="s">
        <v>1411</v>
      </c>
      <c r="D421" s="482" t="s">
        <v>435</v>
      </c>
      <c r="E421" s="472" t="s">
        <v>1412</v>
      </c>
      <c r="F421" s="444" t="s">
        <v>1413</v>
      </c>
      <c r="G421" s="445" t="s">
        <v>1412</v>
      </c>
      <c r="H421" s="444"/>
      <c r="I421" s="446"/>
      <c r="J421" s="473"/>
      <c r="K421" s="479"/>
    </row>
    <row r="422" spans="1:11" s="447" customFormat="1" ht="15" customHeight="1">
      <c r="A422" s="455" t="s">
        <v>1414</v>
      </c>
      <c r="B422" s="456" t="s">
        <v>0</v>
      </c>
      <c r="C422" s="455" t="s">
        <v>1414</v>
      </c>
      <c r="D422" s="462" t="s">
        <v>435</v>
      </c>
      <c r="E422" s="463" t="s">
        <v>1629</v>
      </c>
      <c r="F422" s="436" t="s">
        <v>1414</v>
      </c>
      <c r="G422" s="437" t="s">
        <v>1415</v>
      </c>
      <c r="H422" s="436" t="s">
        <v>1416</v>
      </c>
      <c r="I422" s="438" t="s">
        <v>1415</v>
      </c>
      <c r="J422" s="444" t="s">
        <v>156</v>
      </c>
      <c r="K422" s="446" t="s">
        <v>168</v>
      </c>
    </row>
    <row r="423" spans="1:11" s="447" customFormat="1" ht="15" customHeight="1">
      <c r="A423" s="464" t="s">
        <v>1414</v>
      </c>
      <c r="B423" s="465" t="s">
        <v>444</v>
      </c>
      <c r="C423" s="464" t="s">
        <v>1414</v>
      </c>
      <c r="D423" s="469" t="s">
        <v>446</v>
      </c>
      <c r="E423" s="470" t="s">
        <v>1630</v>
      </c>
      <c r="F423" s="444"/>
      <c r="G423" s="445"/>
      <c r="H423" s="444"/>
      <c r="I423" s="446"/>
      <c r="J423" s="444"/>
      <c r="K423" s="446"/>
    </row>
    <row r="424" spans="1:11" s="447" customFormat="1" ht="15" customHeight="1">
      <c r="A424" s="464" t="s">
        <v>1414</v>
      </c>
      <c r="B424" s="465" t="s">
        <v>469</v>
      </c>
      <c r="C424" s="464" t="s">
        <v>1414</v>
      </c>
      <c r="D424" s="469" t="s">
        <v>470</v>
      </c>
      <c r="E424" s="470" t="s">
        <v>1417</v>
      </c>
      <c r="F424" s="444"/>
      <c r="G424" s="445"/>
      <c r="H424" s="444"/>
      <c r="I424" s="446"/>
      <c r="J424" s="444"/>
      <c r="K424" s="446"/>
    </row>
    <row r="425" spans="1:11" s="447" customFormat="1" ht="15" customHeight="1">
      <c r="A425" s="464" t="s">
        <v>1418</v>
      </c>
      <c r="B425" s="465" t="s">
        <v>491</v>
      </c>
      <c r="C425" s="464" t="s">
        <v>1418</v>
      </c>
      <c r="D425" s="469" t="s">
        <v>492</v>
      </c>
      <c r="E425" s="470" t="s">
        <v>1419</v>
      </c>
      <c r="F425" s="444"/>
      <c r="G425" s="445"/>
      <c r="H425" s="444"/>
      <c r="I425" s="446"/>
      <c r="J425" s="444"/>
      <c r="K425" s="446"/>
    </row>
    <row r="426" spans="1:11" s="447" customFormat="1" ht="15" customHeight="1">
      <c r="A426" s="440" t="s">
        <v>1414</v>
      </c>
      <c r="B426" s="441" t="s">
        <v>607</v>
      </c>
      <c r="C426" s="440" t="s">
        <v>1414</v>
      </c>
      <c r="D426" s="442" t="s">
        <v>608</v>
      </c>
      <c r="E426" s="443" t="s">
        <v>1420</v>
      </c>
      <c r="F426" s="473"/>
      <c r="G426" s="474"/>
      <c r="H426" s="473"/>
      <c r="I426" s="479"/>
      <c r="J426" s="444"/>
      <c r="K426" s="446"/>
    </row>
    <row r="427" spans="1:11" s="447" customFormat="1" ht="15" customHeight="1">
      <c r="A427" s="455" t="s">
        <v>1421</v>
      </c>
      <c r="B427" s="456" t="s">
        <v>0</v>
      </c>
      <c r="C427" s="455" t="s">
        <v>1421</v>
      </c>
      <c r="D427" s="462" t="s">
        <v>435</v>
      </c>
      <c r="E427" s="463" t="s">
        <v>1422</v>
      </c>
      <c r="F427" s="444" t="s">
        <v>1421</v>
      </c>
      <c r="G427" s="445" t="s">
        <v>1423</v>
      </c>
      <c r="H427" s="444" t="s">
        <v>1424</v>
      </c>
      <c r="I427" s="446" t="s">
        <v>1423</v>
      </c>
      <c r="J427" s="444"/>
      <c r="K427" s="446"/>
    </row>
    <row r="428" spans="1:11" s="447" customFormat="1" ht="15" customHeight="1">
      <c r="A428" s="453" t="s">
        <v>1421</v>
      </c>
      <c r="B428" s="471" t="s">
        <v>444</v>
      </c>
      <c r="C428" s="453" t="s">
        <v>1421</v>
      </c>
      <c r="D428" s="467" t="s">
        <v>446</v>
      </c>
      <c r="E428" s="458" t="s">
        <v>1423</v>
      </c>
      <c r="F428" s="444"/>
      <c r="G428" s="445"/>
      <c r="H428" s="444"/>
      <c r="I428" s="446"/>
      <c r="J428" s="444"/>
      <c r="K428" s="446"/>
    </row>
    <row r="429" spans="1:11" s="447" customFormat="1" ht="15" customHeight="1">
      <c r="A429" s="455" t="s">
        <v>1425</v>
      </c>
      <c r="B429" s="456" t="s">
        <v>0</v>
      </c>
      <c r="C429" s="455" t="s">
        <v>1425</v>
      </c>
      <c r="D429" s="462" t="s">
        <v>435</v>
      </c>
      <c r="E429" s="463" t="s">
        <v>1426</v>
      </c>
      <c r="F429" s="436" t="s">
        <v>1425</v>
      </c>
      <c r="G429" s="437" t="s">
        <v>1427</v>
      </c>
      <c r="H429" s="436" t="s">
        <v>1428</v>
      </c>
      <c r="I429" s="438" t="s">
        <v>1427</v>
      </c>
      <c r="J429" s="444"/>
      <c r="K429" s="446"/>
    </row>
    <row r="430" spans="1:11" s="447" customFormat="1" ht="15" customHeight="1">
      <c r="A430" s="464" t="s">
        <v>1425</v>
      </c>
      <c r="B430" s="465" t="s">
        <v>485</v>
      </c>
      <c r="C430" s="464" t="s">
        <v>1425</v>
      </c>
      <c r="D430" s="469" t="s">
        <v>486</v>
      </c>
      <c r="E430" s="470" t="s">
        <v>1429</v>
      </c>
      <c r="F430" s="444"/>
      <c r="G430" s="445"/>
      <c r="H430" s="444"/>
      <c r="I430" s="446"/>
      <c r="J430" s="444"/>
      <c r="K430" s="446"/>
    </row>
    <row r="431" spans="1:11" s="447" customFormat="1" ht="15" customHeight="1">
      <c r="A431" s="440" t="s">
        <v>1425</v>
      </c>
      <c r="B431" s="441" t="s">
        <v>488</v>
      </c>
      <c r="C431" s="440" t="s">
        <v>1425</v>
      </c>
      <c r="D431" s="442" t="s">
        <v>489</v>
      </c>
      <c r="E431" s="470" t="s">
        <v>1430</v>
      </c>
      <c r="F431" s="444"/>
      <c r="G431" s="445"/>
      <c r="H431" s="444"/>
      <c r="I431" s="446"/>
      <c r="J431" s="444"/>
      <c r="K431" s="446"/>
    </row>
    <row r="432" spans="1:11" s="447" customFormat="1" ht="15" customHeight="1">
      <c r="A432" s="451" t="s">
        <v>1425</v>
      </c>
      <c r="B432" s="452" t="s">
        <v>1066</v>
      </c>
      <c r="C432" s="451" t="s">
        <v>1425</v>
      </c>
      <c r="D432" s="487" t="s">
        <v>1067</v>
      </c>
      <c r="E432" s="458" t="s">
        <v>1431</v>
      </c>
      <c r="F432" s="444"/>
      <c r="G432" s="445"/>
      <c r="H432" s="444"/>
      <c r="I432" s="446"/>
      <c r="J432" s="444"/>
      <c r="K432" s="446"/>
    </row>
    <row r="433" spans="1:11" s="447" customFormat="1" ht="15" customHeight="1">
      <c r="A433" s="476" t="s">
        <v>1432</v>
      </c>
      <c r="B433" s="477" t="s">
        <v>494</v>
      </c>
      <c r="C433" s="476" t="s">
        <v>1432</v>
      </c>
      <c r="D433" s="478" t="s">
        <v>495</v>
      </c>
      <c r="E433" s="468" t="s">
        <v>1433</v>
      </c>
      <c r="F433" s="473"/>
      <c r="G433" s="474"/>
      <c r="H433" s="473"/>
      <c r="I433" s="479"/>
      <c r="J433" s="444"/>
      <c r="K433" s="446"/>
    </row>
    <row r="434" spans="1:11" s="447" customFormat="1" ht="15" customHeight="1">
      <c r="A434" s="448" t="s">
        <v>1434</v>
      </c>
      <c r="B434" s="475" t="s">
        <v>882</v>
      </c>
      <c r="C434" s="448" t="s">
        <v>1434</v>
      </c>
      <c r="D434" s="449" t="s">
        <v>439</v>
      </c>
      <c r="E434" s="450" t="s">
        <v>1435</v>
      </c>
      <c r="F434" s="444" t="s">
        <v>1434</v>
      </c>
      <c r="G434" s="445" t="s">
        <v>1436</v>
      </c>
      <c r="H434" s="444" t="s">
        <v>1437</v>
      </c>
      <c r="I434" s="446" t="s">
        <v>1436</v>
      </c>
      <c r="J434" s="444"/>
      <c r="K434" s="446"/>
    </row>
    <row r="435" spans="1:11" s="447" customFormat="1" ht="15" customHeight="1">
      <c r="A435" s="448" t="s">
        <v>1434</v>
      </c>
      <c r="B435" s="475" t="s">
        <v>561</v>
      </c>
      <c r="C435" s="448" t="s">
        <v>1434</v>
      </c>
      <c r="D435" s="449" t="s">
        <v>563</v>
      </c>
      <c r="E435" s="450" t="s">
        <v>1438</v>
      </c>
      <c r="F435" s="444"/>
      <c r="G435" s="445"/>
      <c r="H435" s="444"/>
      <c r="I435" s="446"/>
      <c r="J435" s="444"/>
      <c r="K435" s="446"/>
    </row>
    <row r="436" spans="1:11" s="447" customFormat="1" ht="15" customHeight="1">
      <c r="A436" s="455" t="s">
        <v>1439</v>
      </c>
      <c r="B436" s="456" t="s">
        <v>0</v>
      </c>
      <c r="C436" s="455" t="s">
        <v>1439</v>
      </c>
      <c r="D436" s="462" t="s">
        <v>435</v>
      </c>
      <c r="E436" s="463" t="s">
        <v>1440</v>
      </c>
      <c r="F436" s="436" t="s">
        <v>1439</v>
      </c>
      <c r="G436" s="594" t="s">
        <v>1441</v>
      </c>
      <c r="H436" s="436" t="s">
        <v>1442</v>
      </c>
      <c r="I436" s="594" t="s">
        <v>1441</v>
      </c>
      <c r="J436" s="436" t="s">
        <v>157</v>
      </c>
      <c r="K436" s="594" t="s">
        <v>1441</v>
      </c>
    </row>
    <row r="437" spans="1:11" s="447" customFormat="1" ht="15" customHeight="1">
      <c r="A437" s="453" t="s">
        <v>1443</v>
      </c>
      <c r="B437" s="471" t="s">
        <v>444</v>
      </c>
      <c r="C437" s="453" t="s">
        <v>1443</v>
      </c>
      <c r="D437" s="467" t="s">
        <v>446</v>
      </c>
      <c r="E437" s="468" t="s">
        <v>1444</v>
      </c>
      <c r="F437" s="473"/>
      <c r="G437" s="596"/>
      <c r="H437" s="473"/>
      <c r="I437" s="597"/>
      <c r="J437" s="473"/>
      <c r="K437" s="597"/>
    </row>
    <row r="438" spans="1:11" s="447" customFormat="1" ht="15" customHeight="1">
      <c r="A438" s="432" t="s">
        <v>1445</v>
      </c>
      <c r="B438" s="433" t="s">
        <v>0</v>
      </c>
      <c r="C438" s="432"/>
      <c r="D438" s="434"/>
      <c r="E438" s="435" t="s">
        <v>1446</v>
      </c>
      <c r="F438" s="444" t="s">
        <v>1445</v>
      </c>
      <c r="G438" s="594" t="s">
        <v>1447</v>
      </c>
      <c r="H438" s="444" t="s">
        <v>1448</v>
      </c>
      <c r="I438" s="446" t="s">
        <v>1449</v>
      </c>
      <c r="J438" s="444" t="s">
        <v>158</v>
      </c>
      <c r="K438" s="446" t="s">
        <v>41</v>
      </c>
    </row>
    <row r="439" spans="1:11" s="447" customFormat="1" ht="15" customHeight="1">
      <c r="A439" s="440"/>
      <c r="B439" s="441"/>
      <c r="C439" s="440" t="s">
        <v>1445</v>
      </c>
      <c r="D439" s="442" t="s">
        <v>435</v>
      </c>
      <c r="E439" s="443" t="s">
        <v>1450</v>
      </c>
      <c r="F439" s="444"/>
      <c r="G439" s="595"/>
      <c r="H439" s="444"/>
      <c r="I439" s="446"/>
      <c r="J439" s="444"/>
      <c r="K439" s="446"/>
    </row>
    <row r="440" spans="1:11" s="447" customFormat="1" ht="15" customHeight="1">
      <c r="A440" s="440"/>
      <c r="B440" s="441"/>
      <c r="C440" s="440" t="s">
        <v>1445</v>
      </c>
      <c r="D440" s="442" t="s">
        <v>441</v>
      </c>
      <c r="E440" s="443" t="s">
        <v>1451</v>
      </c>
      <c r="F440" s="444"/>
      <c r="G440" s="445"/>
      <c r="H440" s="444"/>
      <c r="I440" s="446"/>
      <c r="J440" s="444"/>
      <c r="K440" s="446"/>
    </row>
    <row r="441" spans="1:11" s="447" customFormat="1" ht="15" customHeight="1">
      <c r="A441" s="440"/>
      <c r="B441" s="441"/>
      <c r="C441" s="440" t="s">
        <v>1445</v>
      </c>
      <c r="D441" s="442" t="s">
        <v>502</v>
      </c>
      <c r="E441" s="443" t="s">
        <v>1452</v>
      </c>
      <c r="F441" s="444"/>
      <c r="G441" s="445"/>
      <c r="H441" s="444"/>
      <c r="I441" s="446"/>
      <c r="J441" s="444"/>
      <c r="K441" s="446"/>
    </row>
    <row r="442" spans="1:11" s="447" customFormat="1" ht="15" customHeight="1">
      <c r="A442" s="440"/>
      <c r="B442" s="441"/>
      <c r="C442" s="440" t="s">
        <v>1445</v>
      </c>
      <c r="D442" s="442" t="s">
        <v>559</v>
      </c>
      <c r="E442" s="443" t="s">
        <v>1453</v>
      </c>
      <c r="F442" s="444"/>
      <c r="G442" s="445"/>
      <c r="H442" s="444"/>
      <c r="I442" s="446"/>
      <c r="J442" s="444"/>
      <c r="K442" s="446"/>
    </row>
    <row r="443" spans="1:11" s="447" customFormat="1" ht="15" customHeight="1">
      <c r="A443" s="453"/>
      <c r="B443" s="471"/>
      <c r="C443" s="453" t="s">
        <v>1445</v>
      </c>
      <c r="D443" s="467" t="s">
        <v>506</v>
      </c>
      <c r="E443" s="472" t="s">
        <v>1454</v>
      </c>
      <c r="F443" s="444"/>
      <c r="G443" s="445"/>
      <c r="H443" s="444"/>
      <c r="I443" s="446"/>
      <c r="J443" s="444"/>
      <c r="K443" s="446"/>
    </row>
    <row r="444" spans="1:11" s="447" customFormat="1" ht="15" customHeight="1">
      <c r="A444" s="480" t="s">
        <v>1455</v>
      </c>
      <c r="B444" s="481" t="s">
        <v>0</v>
      </c>
      <c r="C444" s="480" t="s">
        <v>1455</v>
      </c>
      <c r="D444" s="482" t="s">
        <v>435</v>
      </c>
      <c r="E444" s="472" t="s">
        <v>1456</v>
      </c>
      <c r="F444" s="460" t="s">
        <v>1455</v>
      </c>
      <c r="G444" s="461" t="s">
        <v>1456</v>
      </c>
      <c r="H444" s="473"/>
      <c r="I444" s="479"/>
      <c r="J444" s="473"/>
      <c r="K444" s="479"/>
    </row>
    <row r="445" spans="1:11" s="447" customFormat="1" ht="15" customHeight="1">
      <c r="A445" s="432" t="s">
        <v>1457</v>
      </c>
      <c r="B445" s="433" t="s">
        <v>0</v>
      </c>
      <c r="C445" s="432"/>
      <c r="D445" s="434"/>
      <c r="E445" s="435" t="s">
        <v>1458</v>
      </c>
      <c r="F445" s="436" t="s">
        <v>1457</v>
      </c>
      <c r="G445" s="437" t="s">
        <v>1458</v>
      </c>
      <c r="H445" s="436" t="s">
        <v>1459</v>
      </c>
      <c r="I445" s="438" t="s">
        <v>1458</v>
      </c>
      <c r="J445" s="436" t="s">
        <v>158</v>
      </c>
      <c r="K445" s="594" t="s">
        <v>1631</v>
      </c>
    </row>
    <row r="446" spans="1:11" s="447" customFormat="1" ht="15" customHeight="1">
      <c r="A446" s="440"/>
      <c r="B446" s="441"/>
      <c r="C446" s="440" t="s">
        <v>1457</v>
      </c>
      <c r="D446" s="442" t="s">
        <v>435</v>
      </c>
      <c r="E446" s="443" t="s">
        <v>1460</v>
      </c>
      <c r="F446" s="444"/>
      <c r="G446" s="445"/>
      <c r="H446" s="444"/>
      <c r="I446" s="446"/>
      <c r="J446" s="444"/>
      <c r="K446" s="595"/>
    </row>
    <row r="447" spans="1:11" s="447" customFormat="1" ht="15" customHeight="1">
      <c r="A447" s="453"/>
      <c r="B447" s="471"/>
      <c r="C447" s="453" t="s">
        <v>1457</v>
      </c>
      <c r="D447" s="467" t="s">
        <v>441</v>
      </c>
      <c r="E447" s="472" t="s">
        <v>1461</v>
      </c>
      <c r="F447" s="473"/>
      <c r="G447" s="474"/>
      <c r="H447" s="473"/>
      <c r="I447" s="479"/>
      <c r="J447" s="444"/>
      <c r="K447" s="446"/>
    </row>
    <row r="448" spans="1:11" s="447" customFormat="1" ht="15" customHeight="1">
      <c r="A448" s="480" t="s">
        <v>1462</v>
      </c>
      <c r="B448" s="481" t="s">
        <v>1141</v>
      </c>
      <c r="C448" s="480" t="s">
        <v>1462</v>
      </c>
      <c r="D448" s="482" t="s">
        <v>1142</v>
      </c>
      <c r="E448" s="483" t="s">
        <v>1463</v>
      </c>
      <c r="F448" s="460" t="s">
        <v>1462</v>
      </c>
      <c r="G448" s="461" t="s">
        <v>1464</v>
      </c>
      <c r="H448" s="436" t="s">
        <v>1465</v>
      </c>
      <c r="I448" s="438" t="s">
        <v>1466</v>
      </c>
      <c r="J448" s="444"/>
      <c r="K448" s="446"/>
    </row>
    <row r="449" spans="1:11" s="447" customFormat="1" ht="15" customHeight="1">
      <c r="A449" s="480" t="s">
        <v>1467</v>
      </c>
      <c r="B449" s="481" t="s">
        <v>1141</v>
      </c>
      <c r="C449" s="480" t="s">
        <v>1467</v>
      </c>
      <c r="D449" s="482" t="s">
        <v>1142</v>
      </c>
      <c r="E449" s="483" t="s">
        <v>1468</v>
      </c>
      <c r="F449" s="473" t="s">
        <v>1467</v>
      </c>
      <c r="G449" s="474" t="s">
        <v>1468</v>
      </c>
      <c r="H449" s="473"/>
      <c r="I449" s="479"/>
      <c r="J449" s="444"/>
      <c r="K449" s="446"/>
    </row>
    <row r="450" spans="1:11" s="447" customFormat="1" ht="15" customHeight="1">
      <c r="A450" s="455" t="s">
        <v>1469</v>
      </c>
      <c r="B450" s="456" t="s">
        <v>882</v>
      </c>
      <c r="C450" s="455" t="s">
        <v>1469</v>
      </c>
      <c r="D450" s="462" t="s">
        <v>439</v>
      </c>
      <c r="E450" s="463" t="s">
        <v>1470</v>
      </c>
      <c r="F450" s="436" t="s">
        <v>1469</v>
      </c>
      <c r="G450" s="594" t="s">
        <v>1471</v>
      </c>
      <c r="H450" s="436" t="s">
        <v>1472</v>
      </c>
      <c r="I450" s="594" t="s">
        <v>1473</v>
      </c>
      <c r="J450" s="444"/>
      <c r="K450" s="595"/>
    </row>
    <row r="451" spans="1:11" s="447" customFormat="1" ht="15" customHeight="1">
      <c r="A451" s="464" t="s">
        <v>1469</v>
      </c>
      <c r="B451" s="465" t="s">
        <v>561</v>
      </c>
      <c r="C451" s="464" t="s">
        <v>1469</v>
      </c>
      <c r="D451" s="469" t="s">
        <v>563</v>
      </c>
      <c r="E451" s="470" t="s">
        <v>1474</v>
      </c>
      <c r="F451" s="444"/>
      <c r="G451" s="595"/>
      <c r="H451" s="444"/>
      <c r="I451" s="595"/>
      <c r="J451" s="444"/>
      <c r="K451" s="595"/>
    </row>
    <row r="452" spans="1:11" s="447" customFormat="1" ht="15" customHeight="1">
      <c r="A452" s="464" t="s">
        <v>1469</v>
      </c>
      <c r="B452" s="465" t="s">
        <v>621</v>
      </c>
      <c r="C452" s="464" t="s">
        <v>1469</v>
      </c>
      <c r="D452" s="466" t="s">
        <v>622</v>
      </c>
      <c r="E452" s="470" t="s">
        <v>1475</v>
      </c>
      <c r="F452" s="444"/>
      <c r="G452" s="445"/>
      <c r="H452" s="444"/>
      <c r="I452" s="446"/>
      <c r="J452" s="444"/>
      <c r="K452" s="446"/>
    </row>
    <row r="453" spans="1:11" s="447" customFormat="1" ht="15" customHeight="1">
      <c r="A453" s="448" t="s">
        <v>1469</v>
      </c>
      <c r="B453" s="475" t="s">
        <v>1066</v>
      </c>
      <c r="C453" s="448" t="s">
        <v>1469</v>
      </c>
      <c r="D453" s="449" t="s">
        <v>1067</v>
      </c>
      <c r="E453" s="470" t="s">
        <v>1476</v>
      </c>
      <c r="F453" s="444"/>
      <c r="G453" s="445"/>
      <c r="H453" s="444"/>
      <c r="I453" s="446"/>
      <c r="J453" s="444"/>
      <c r="K453" s="446"/>
    </row>
    <row r="454" spans="1:11" s="447" customFormat="1" ht="15" customHeight="1">
      <c r="A454" s="451" t="s">
        <v>1469</v>
      </c>
      <c r="B454" s="452" t="s">
        <v>607</v>
      </c>
      <c r="C454" s="451" t="s">
        <v>1469</v>
      </c>
      <c r="D454" s="521" t="s">
        <v>608</v>
      </c>
      <c r="E454" s="458" t="s">
        <v>1477</v>
      </c>
      <c r="F454" s="444"/>
      <c r="G454" s="445"/>
      <c r="H454" s="444"/>
      <c r="I454" s="446"/>
      <c r="J454" s="444"/>
      <c r="K454" s="446"/>
    </row>
    <row r="455" spans="1:11" s="447" customFormat="1" ht="15" customHeight="1">
      <c r="A455" s="451" t="s">
        <v>1469</v>
      </c>
      <c r="B455" s="452" t="s">
        <v>1</v>
      </c>
      <c r="C455" s="451" t="s">
        <v>1469</v>
      </c>
      <c r="D455" s="521" t="s">
        <v>531</v>
      </c>
      <c r="E455" s="470" t="s">
        <v>1632</v>
      </c>
      <c r="F455" s="444"/>
      <c r="G455" s="445"/>
      <c r="H455" s="444"/>
      <c r="I455" s="446"/>
      <c r="J455" s="444"/>
      <c r="K455" s="446"/>
    </row>
    <row r="456" spans="1:11" s="447" customFormat="1" ht="15" customHeight="1">
      <c r="A456" s="464" t="s">
        <v>1469</v>
      </c>
      <c r="B456" s="465" t="s">
        <v>1334</v>
      </c>
      <c r="C456" s="464" t="s">
        <v>1469</v>
      </c>
      <c r="D456" s="466" t="s">
        <v>1335</v>
      </c>
      <c r="E456" s="470" t="s">
        <v>1633</v>
      </c>
      <c r="F456" s="444"/>
      <c r="G456" s="445"/>
      <c r="H456" s="444"/>
      <c r="I456" s="446"/>
      <c r="J456" s="444"/>
      <c r="K456" s="446"/>
    </row>
    <row r="457" spans="1:11" s="447" customFormat="1" ht="15" customHeight="1">
      <c r="A457" s="453" t="s">
        <v>1469</v>
      </c>
      <c r="B457" s="471" t="s">
        <v>461</v>
      </c>
      <c r="C457" s="453" t="s">
        <v>1469</v>
      </c>
      <c r="D457" s="467" t="s">
        <v>464</v>
      </c>
      <c r="E457" s="472" t="s">
        <v>1473</v>
      </c>
      <c r="F457" s="473"/>
      <c r="G457" s="474"/>
      <c r="H457" s="473"/>
      <c r="I457" s="479"/>
      <c r="J457" s="444"/>
      <c r="K457" s="446"/>
    </row>
    <row r="458" spans="1:11" s="447" customFormat="1" ht="15" customHeight="1">
      <c r="A458" s="480" t="s">
        <v>1478</v>
      </c>
      <c r="B458" s="481" t="s">
        <v>0</v>
      </c>
      <c r="C458" s="480" t="s">
        <v>1478</v>
      </c>
      <c r="D458" s="482" t="s">
        <v>435</v>
      </c>
      <c r="E458" s="483" t="s">
        <v>1479</v>
      </c>
      <c r="F458" s="444" t="s">
        <v>1478</v>
      </c>
      <c r="G458" s="445" t="s">
        <v>1480</v>
      </c>
      <c r="H458" s="444" t="s">
        <v>1481</v>
      </c>
      <c r="I458" s="446" t="s">
        <v>1480</v>
      </c>
      <c r="J458" s="436" t="s">
        <v>159</v>
      </c>
      <c r="K458" s="438" t="s">
        <v>36</v>
      </c>
    </row>
    <row r="459" spans="1:11" s="447" customFormat="1" ht="15" customHeight="1">
      <c r="A459" s="432" t="s">
        <v>1482</v>
      </c>
      <c r="B459" s="433" t="s">
        <v>711</v>
      </c>
      <c r="C459" s="432" t="s">
        <v>1482</v>
      </c>
      <c r="D459" s="434" t="s">
        <v>455</v>
      </c>
      <c r="E459" s="435" t="s">
        <v>1483</v>
      </c>
      <c r="F459" s="436" t="s">
        <v>1482</v>
      </c>
      <c r="G459" s="437" t="s">
        <v>1484</v>
      </c>
      <c r="H459" s="436" t="s">
        <v>1485</v>
      </c>
      <c r="I459" s="438" t="s">
        <v>1484</v>
      </c>
      <c r="J459" s="444"/>
      <c r="K459" s="446"/>
    </row>
    <row r="460" spans="1:11" s="447" customFormat="1" ht="15" customHeight="1">
      <c r="A460" s="476" t="s">
        <v>1482</v>
      </c>
      <c r="B460" s="477" t="s">
        <v>485</v>
      </c>
      <c r="C460" s="476" t="s">
        <v>1482</v>
      </c>
      <c r="D460" s="478" t="s">
        <v>486</v>
      </c>
      <c r="E460" s="468" t="s">
        <v>1486</v>
      </c>
      <c r="F460" s="473"/>
      <c r="G460" s="474"/>
      <c r="H460" s="473"/>
      <c r="I460" s="479"/>
      <c r="J460" s="444"/>
      <c r="K460" s="446"/>
    </row>
    <row r="461" spans="1:11" s="447" customFormat="1" ht="15" customHeight="1">
      <c r="A461" s="455" t="s">
        <v>1487</v>
      </c>
      <c r="B461" s="456" t="s">
        <v>0</v>
      </c>
      <c r="C461" s="455" t="s">
        <v>1487</v>
      </c>
      <c r="D461" s="462" t="s">
        <v>435</v>
      </c>
      <c r="E461" s="463" t="s">
        <v>1488</v>
      </c>
      <c r="F461" s="444" t="s">
        <v>1487</v>
      </c>
      <c r="G461" s="594" t="s">
        <v>1489</v>
      </c>
      <c r="H461" s="444" t="s">
        <v>1490</v>
      </c>
      <c r="I461" s="594" t="s">
        <v>1489</v>
      </c>
      <c r="J461" s="444"/>
      <c r="K461" s="446"/>
    </row>
    <row r="462" spans="1:11" s="447" customFormat="1" ht="15" customHeight="1">
      <c r="A462" s="464" t="s">
        <v>1487</v>
      </c>
      <c r="B462" s="465" t="s">
        <v>444</v>
      </c>
      <c r="C462" s="464" t="s">
        <v>1487</v>
      </c>
      <c r="D462" s="469" t="s">
        <v>446</v>
      </c>
      <c r="E462" s="470" t="s">
        <v>1491</v>
      </c>
      <c r="F462" s="444"/>
      <c r="G462" s="595"/>
      <c r="H462" s="444"/>
      <c r="I462" s="595"/>
      <c r="J462" s="444"/>
      <c r="K462" s="446"/>
    </row>
    <row r="463" spans="1:11" s="447" customFormat="1" ht="15" customHeight="1">
      <c r="A463" s="464" t="s">
        <v>1487</v>
      </c>
      <c r="B463" s="465" t="s">
        <v>469</v>
      </c>
      <c r="C463" s="464" t="s">
        <v>1487</v>
      </c>
      <c r="D463" s="469" t="s">
        <v>470</v>
      </c>
      <c r="E463" s="470" t="s">
        <v>1492</v>
      </c>
      <c r="F463" s="444"/>
      <c r="G463" s="445"/>
      <c r="H463" s="444"/>
      <c r="I463" s="446"/>
      <c r="J463" s="444"/>
      <c r="K463" s="446"/>
    </row>
    <row r="464" spans="1:11" s="447" customFormat="1" ht="15" customHeight="1">
      <c r="A464" s="464" t="s">
        <v>1487</v>
      </c>
      <c r="B464" s="465" t="s">
        <v>572</v>
      </c>
      <c r="C464" s="464" t="s">
        <v>1487</v>
      </c>
      <c r="D464" s="469" t="s">
        <v>573</v>
      </c>
      <c r="E464" s="470" t="s">
        <v>1493</v>
      </c>
      <c r="F464" s="444"/>
      <c r="G464" s="445"/>
      <c r="H464" s="444"/>
      <c r="I464" s="446"/>
      <c r="J464" s="444"/>
      <c r="K464" s="446"/>
    </row>
    <row r="465" spans="1:11" s="447" customFormat="1" ht="15" customHeight="1">
      <c r="A465" s="476" t="s">
        <v>1487</v>
      </c>
      <c r="B465" s="477" t="s">
        <v>543</v>
      </c>
      <c r="C465" s="476" t="s">
        <v>1487</v>
      </c>
      <c r="D465" s="478" t="s">
        <v>663</v>
      </c>
      <c r="E465" s="468" t="s">
        <v>1494</v>
      </c>
      <c r="F465" s="444"/>
      <c r="G465" s="445"/>
      <c r="H465" s="444"/>
      <c r="I465" s="446"/>
      <c r="J465" s="444"/>
      <c r="K465" s="446"/>
    </row>
    <row r="466" spans="1:11" s="447" customFormat="1" ht="15" customHeight="1">
      <c r="A466" s="455" t="s">
        <v>1495</v>
      </c>
      <c r="B466" s="456" t="s">
        <v>0</v>
      </c>
      <c r="C466" s="455" t="s">
        <v>1495</v>
      </c>
      <c r="D466" s="462" t="s">
        <v>435</v>
      </c>
      <c r="E466" s="463" t="s">
        <v>1496</v>
      </c>
      <c r="F466" s="436" t="s">
        <v>1495</v>
      </c>
      <c r="G466" s="437" t="s">
        <v>1497</v>
      </c>
      <c r="H466" s="436" t="s">
        <v>1498</v>
      </c>
      <c r="I466" s="438" t="s">
        <v>1497</v>
      </c>
      <c r="J466" s="444"/>
      <c r="K466" s="446"/>
    </row>
    <row r="467" spans="1:11" s="447" customFormat="1" ht="15" customHeight="1">
      <c r="A467" s="464" t="s">
        <v>1495</v>
      </c>
      <c r="B467" s="465" t="s">
        <v>444</v>
      </c>
      <c r="C467" s="464" t="s">
        <v>1495</v>
      </c>
      <c r="D467" s="469" t="s">
        <v>446</v>
      </c>
      <c r="E467" s="470" t="s">
        <v>1499</v>
      </c>
      <c r="F467" s="444"/>
      <c r="G467" s="445"/>
      <c r="H467" s="444"/>
      <c r="I467" s="446"/>
      <c r="J467" s="444"/>
      <c r="K467" s="446"/>
    </row>
    <row r="468" spans="1:11" s="447" customFormat="1" ht="15" customHeight="1">
      <c r="A468" s="464" t="s">
        <v>1495</v>
      </c>
      <c r="B468" s="465" t="s">
        <v>621</v>
      </c>
      <c r="C468" s="464" t="s">
        <v>1495</v>
      </c>
      <c r="D468" s="469" t="s">
        <v>622</v>
      </c>
      <c r="E468" s="470" t="s">
        <v>1500</v>
      </c>
      <c r="F468" s="444"/>
      <c r="G468" s="445"/>
      <c r="H468" s="444"/>
      <c r="I468" s="446"/>
      <c r="J468" s="444"/>
      <c r="K468" s="446"/>
    </row>
    <row r="469" spans="1:11" s="447" customFormat="1" ht="15" customHeight="1">
      <c r="A469" s="464" t="s">
        <v>1495</v>
      </c>
      <c r="B469" s="465" t="s">
        <v>1066</v>
      </c>
      <c r="C469" s="464" t="s">
        <v>1495</v>
      </c>
      <c r="D469" s="469" t="s">
        <v>1067</v>
      </c>
      <c r="E469" s="470" t="s">
        <v>1501</v>
      </c>
      <c r="F469" s="444"/>
      <c r="G469" s="445"/>
      <c r="H469" s="444"/>
      <c r="I469" s="446"/>
      <c r="J469" s="444"/>
      <c r="K469" s="446"/>
    </row>
    <row r="470" spans="1:11" s="447" customFormat="1" ht="15" customHeight="1">
      <c r="A470" s="451" t="s">
        <v>1495</v>
      </c>
      <c r="B470" s="452" t="s">
        <v>607</v>
      </c>
      <c r="C470" s="451" t="s">
        <v>1495</v>
      </c>
      <c r="D470" s="487" t="s">
        <v>608</v>
      </c>
      <c r="E470" s="458" t="s">
        <v>1634</v>
      </c>
      <c r="F470" s="534"/>
      <c r="G470" s="445"/>
      <c r="H470" s="473"/>
      <c r="I470" s="479"/>
      <c r="J470" s="444"/>
      <c r="K470" s="446"/>
    </row>
    <row r="471" spans="1:11" s="447" customFormat="1" ht="15" customHeight="1">
      <c r="A471" s="480" t="s">
        <v>1635</v>
      </c>
      <c r="B471" s="481" t="s">
        <v>0</v>
      </c>
      <c r="C471" s="480" t="s">
        <v>1635</v>
      </c>
      <c r="D471" s="484" t="s">
        <v>435</v>
      </c>
      <c r="E471" s="483" t="s">
        <v>500</v>
      </c>
      <c r="F471" s="535" t="s">
        <v>1635</v>
      </c>
      <c r="G471" s="483" t="s">
        <v>500</v>
      </c>
      <c r="H471" s="535" t="s">
        <v>1636</v>
      </c>
      <c r="I471" s="483" t="s">
        <v>500</v>
      </c>
      <c r="J471" s="444"/>
      <c r="K471" s="446"/>
    </row>
    <row r="472" spans="1:11" ht="15" customHeight="1">
      <c r="A472" s="448" t="s">
        <v>1502</v>
      </c>
      <c r="B472" s="475" t="s">
        <v>882</v>
      </c>
      <c r="C472" s="448" t="s">
        <v>1502</v>
      </c>
      <c r="D472" s="449" t="s">
        <v>439</v>
      </c>
      <c r="E472" s="450" t="s">
        <v>1503</v>
      </c>
      <c r="F472" s="444" t="s">
        <v>1502</v>
      </c>
      <c r="G472" s="445" t="s">
        <v>1504</v>
      </c>
      <c r="H472" s="444" t="s">
        <v>1505</v>
      </c>
      <c r="I472" s="446" t="s">
        <v>1504</v>
      </c>
      <c r="J472" s="444"/>
      <c r="K472" s="446"/>
    </row>
    <row r="473" spans="1:11" ht="15" customHeight="1">
      <c r="A473" s="464" t="s">
        <v>1502</v>
      </c>
      <c r="B473" s="465" t="s">
        <v>561</v>
      </c>
      <c r="C473" s="464" t="s">
        <v>1502</v>
      </c>
      <c r="D473" s="469" t="s">
        <v>563</v>
      </c>
      <c r="E473" s="470" t="s">
        <v>1506</v>
      </c>
      <c r="F473" s="444"/>
      <c r="G473" s="445"/>
      <c r="H473" s="444"/>
      <c r="I473" s="446"/>
      <c r="J473" s="444"/>
      <c r="K473" s="446"/>
    </row>
    <row r="474" spans="1:11" ht="15" customHeight="1">
      <c r="A474" s="464" t="s">
        <v>1502</v>
      </c>
      <c r="B474" s="465" t="s">
        <v>621</v>
      </c>
      <c r="C474" s="464" t="s">
        <v>1502</v>
      </c>
      <c r="D474" s="469" t="s">
        <v>622</v>
      </c>
      <c r="E474" s="470" t="s">
        <v>1507</v>
      </c>
      <c r="F474" s="444"/>
      <c r="G474" s="445"/>
      <c r="H474" s="444"/>
      <c r="I474" s="446"/>
      <c r="J474" s="444"/>
      <c r="K474" s="446"/>
    </row>
    <row r="475" spans="1:11" ht="15" customHeight="1">
      <c r="A475" s="464" t="s">
        <v>1502</v>
      </c>
      <c r="B475" s="465" t="s">
        <v>1066</v>
      </c>
      <c r="C475" s="464" t="s">
        <v>1502</v>
      </c>
      <c r="D475" s="469" t="s">
        <v>1067</v>
      </c>
      <c r="E475" s="470" t="s">
        <v>1508</v>
      </c>
      <c r="F475" s="444"/>
      <c r="G475" s="445"/>
      <c r="H475" s="444"/>
      <c r="I475" s="446"/>
      <c r="J475" s="444"/>
      <c r="K475" s="446"/>
    </row>
    <row r="476" spans="1:11" ht="15" customHeight="1">
      <c r="A476" s="453" t="s">
        <v>1502</v>
      </c>
      <c r="B476" s="471" t="s">
        <v>461</v>
      </c>
      <c r="C476" s="453" t="s">
        <v>1502</v>
      </c>
      <c r="D476" s="467" t="s">
        <v>464</v>
      </c>
      <c r="E476" s="468" t="s">
        <v>1509</v>
      </c>
      <c r="F476" s="473"/>
      <c r="G476" s="445"/>
      <c r="H476" s="473"/>
      <c r="I476" s="446"/>
      <c r="J476" s="473"/>
      <c r="K476" s="479"/>
    </row>
    <row r="477" spans="1:11" ht="15" customHeight="1">
      <c r="A477" s="480" t="s">
        <v>1510</v>
      </c>
      <c r="B477" s="481" t="s">
        <v>1511</v>
      </c>
      <c r="C477" s="480" t="s">
        <v>1510</v>
      </c>
      <c r="D477" s="482" t="s">
        <v>1512</v>
      </c>
      <c r="E477" s="472" t="s">
        <v>1513</v>
      </c>
      <c r="F477" s="536" t="s">
        <v>1514</v>
      </c>
      <c r="G477" s="461" t="s">
        <v>229</v>
      </c>
      <c r="H477" s="536" t="s">
        <v>1515</v>
      </c>
      <c r="I477" s="490" t="s">
        <v>229</v>
      </c>
      <c r="J477" s="536" t="s">
        <v>1516</v>
      </c>
      <c r="K477" s="438" t="s">
        <v>229</v>
      </c>
    </row>
    <row r="478" spans="1:11" ht="15" customHeight="1">
      <c r="A478" s="480" t="s">
        <v>1517</v>
      </c>
      <c r="B478" s="481" t="s">
        <v>1518</v>
      </c>
      <c r="C478" s="480" t="s">
        <v>1517</v>
      </c>
      <c r="D478" s="482" t="s">
        <v>1519</v>
      </c>
      <c r="E478" s="483" t="s">
        <v>1520</v>
      </c>
      <c r="F478" s="536" t="s">
        <v>1521</v>
      </c>
      <c r="G478" s="461" t="s">
        <v>230</v>
      </c>
      <c r="H478" s="536" t="s">
        <v>1522</v>
      </c>
      <c r="I478" s="490" t="s">
        <v>230</v>
      </c>
      <c r="J478" s="536" t="s">
        <v>1523</v>
      </c>
      <c r="K478" s="490" t="s">
        <v>230</v>
      </c>
    </row>
    <row r="479" spans="1:11" ht="15" customHeight="1">
      <c r="A479" s="453" t="s">
        <v>1524</v>
      </c>
      <c r="B479" s="471" t="s">
        <v>1518</v>
      </c>
      <c r="C479" s="453" t="s">
        <v>1524</v>
      </c>
      <c r="D479" s="467" t="s">
        <v>1519</v>
      </c>
      <c r="E479" s="472" t="s">
        <v>37</v>
      </c>
      <c r="F479" s="536" t="s">
        <v>1525</v>
      </c>
      <c r="G479" s="474" t="s">
        <v>37</v>
      </c>
      <c r="H479" s="536" t="s">
        <v>1526</v>
      </c>
      <c r="I479" s="490" t="s">
        <v>37</v>
      </c>
      <c r="J479" s="536" t="s">
        <v>1527</v>
      </c>
      <c r="K479" s="490" t="s">
        <v>37</v>
      </c>
    </row>
    <row r="480" spans="1:11">
      <c r="A480" s="537"/>
      <c r="B480" s="537"/>
      <c r="C480" s="537"/>
      <c r="D480" s="537"/>
      <c r="E480" s="537"/>
      <c r="F480" s="537"/>
      <c r="G480" s="537"/>
      <c r="I480" s="538"/>
      <c r="K480" s="538"/>
    </row>
  </sheetData>
  <mergeCells count="43">
    <mergeCell ref="K436:K437"/>
    <mergeCell ref="G438:G439"/>
    <mergeCell ref="K445:K446"/>
    <mergeCell ref="G450:G451"/>
    <mergeCell ref="I450:I451"/>
    <mergeCell ref="K450:K451"/>
    <mergeCell ref="G402:G403"/>
    <mergeCell ref="I402:I403"/>
    <mergeCell ref="G436:G437"/>
    <mergeCell ref="I436:I437"/>
    <mergeCell ref="G461:G462"/>
    <mergeCell ref="I461:I462"/>
    <mergeCell ref="G87:G88"/>
    <mergeCell ref="I87:I88"/>
    <mergeCell ref="I4:I5"/>
    <mergeCell ref="I365:I366"/>
    <mergeCell ref="G383:G384"/>
    <mergeCell ref="K317:K318"/>
    <mergeCell ref="I97:I98"/>
    <mergeCell ref="I111:I112"/>
    <mergeCell ref="I132:I134"/>
    <mergeCell ref="G144:G145"/>
    <mergeCell ref="I144:I145"/>
    <mergeCell ref="K184:K185"/>
    <mergeCell ref="I229:I230"/>
    <mergeCell ref="I285:I286"/>
    <mergeCell ref="G298:G299"/>
    <mergeCell ref="I298:I299"/>
    <mergeCell ref="I311:I312"/>
    <mergeCell ref="A1:K1"/>
    <mergeCell ref="A3:E3"/>
    <mergeCell ref="F3:G3"/>
    <mergeCell ref="H3:I3"/>
    <mergeCell ref="J3:K3"/>
    <mergeCell ref="J4:J5"/>
    <mergeCell ref="K4:K5"/>
    <mergeCell ref="A5:B5"/>
    <mergeCell ref="A4:D4"/>
    <mergeCell ref="E4:E5"/>
    <mergeCell ref="F4:F5"/>
    <mergeCell ref="G4:G5"/>
    <mergeCell ref="H4:H5"/>
    <mergeCell ref="C5:D5"/>
  </mergeCells>
  <phoneticPr fontId="4"/>
  <printOptions horizontalCentered="1"/>
  <pageMargins left="0.78740157480314965" right="0.78740157480314965" top="0.78740157480314965" bottom="0.78740157480314965" header="0.43307086614173229" footer="0.19685039370078741"/>
  <pageSetup paperSize="9" firstPageNumber="148" fitToHeight="0" orientation="portrait" r:id="rId1"/>
  <headerFooter alignWithMargins="0"/>
  <rowBreaks count="7" manualBreakCount="7">
    <brk id="60" max="16383" man="1"/>
    <brk id="123" max="16383" man="1"/>
    <brk id="170" max="16383" man="1"/>
    <brk id="228" max="16383" man="1"/>
    <brk id="290" max="16383" man="1"/>
    <brk id="367" max="16383" man="1"/>
    <brk id="44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2:BC303"/>
  <sheetViews>
    <sheetView zoomScaleNormal="100" zoomScaleSheetLayoutView="75" workbookViewId="0">
      <pane xSplit="3" ySplit="8" topLeftCell="D9" activePane="bottomRight" state="frozen"/>
      <selection activeCell="BC44" sqref="BC44"/>
      <selection pane="topRight" activeCell="BC44" sqref="BC44"/>
      <selection pane="bottomLeft" activeCell="BC44" sqref="BC44"/>
      <selection pane="bottomRight"/>
    </sheetView>
  </sheetViews>
  <sheetFormatPr defaultColWidth="9.109375" defaultRowHeight="12"/>
  <cols>
    <col min="1" max="1" width="4.6640625" style="3" customWidth="1"/>
    <col min="2" max="2" width="3.88671875" style="3" customWidth="1"/>
    <col min="3" max="3" width="26.33203125" style="3" customWidth="1"/>
    <col min="4" max="4" width="10.88671875" style="3" customWidth="1"/>
    <col min="5" max="5" width="3.88671875" style="3" customWidth="1"/>
    <col min="6" max="6" width="3.109375" style="3" customWidth="1"/>
    <col min="7" max="7" width="10.33203125" style="3" customWidth="1"/>
    <col min="8" max="8" width="4.44140625" style="3" customWidth="1"/>
    <col min="9" max="9" width="11.5546875" style="7" customWidth="1"/>
    <col min="10" max="10" width="3.5546875" style="3" customWidth="1"/>
    <col min="11" max="11" width="12.109375" style="3" customWidth="1"/>
    <col min="12" max="12" width="3.88671875" style="3" customWidth="1"/>
    <col min="13" max="13" width="4" style="3" customWidth="1"/>
    <col min="14" max="14" width="18.6640625" style="47" customWidth="1"/>
    <col min="15" max="51" width="10.6640625" style="3" customWidth="1"/>
    <col min="52" max="52" width="4.109375" style="3" customWidth="1"/>
    <col min="53" max="53" width="14.33203125" style="3" customWidth="1"/>
    <col min="54" max="54" width="4.109375" style="3" customWidth="1"/>
    <col min="55" max="55" width="14.33203125" style="3" customWidth="1"/>
    <col min="56" max="56" width="2.5546875" style="3" customWidth="1"/>
    <col min="57" max="57" width="13" style="3" customWidth="1"/>
    <col min="58" max="58" width="4.6640625" style="3" customWidth="1"/>
    <col min="59" max="59" width="9.109375" style="3" customWidth="1"/>
    <col min="60" max="60" width="4.5546875" style="3" customWidth="1"/>
    <col min="61" max="16384" width="9.109375" style="3"/>
  </cols>
  <sheetData>
    <row r="2" spans="1:55" ht="27" customHeight="1">
      <c r="A2" s="145" t="s">
        <v>88</v>
      </c>
    </row>
    <row r="4" spans="1:55" ht="13.2">
      <c r="A4" s="15" t="s">
        <v>248</v>
      </c>
    </row>
    <row r="5" spans="1:55">
      <c r="C5" s="14"/>
      <c r="I5" s="260" t="s">
        <v>251</v>
      </c>
      <c r="M5" s="601" t="s">
        <v>252</v>
      </c>
      <c r="N5" s="601"/>
      <c r="AC5" s="5" t="s">
        <v>124</v>
      </c>
    </row>
    <row r="6" spans="1:55" ht="14.4">
      <c r="C6" s="42" t="s">
        <v>1554</v>
      </c>
      <c r="E6" s="598" t="s">
        <v>69</v>
      </c>
      <c r="F6" s="598"/>
      <c r="G6" s="598"/>
      <c r="I6" s="3" t="s">
        <v>52</v>
      </c>
      <c r="J6"/>
      <c r="K6"/>
      <c r="M6" s="1" t="s">
        <v>105</v>
      </c>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BC6" s="11" t="s">
        <v>70</v>
      </c>
    </row>
    <row r="7" spans="1:55">
      <c r="N7" s="48"/>
      <c r="O7" s="78" t="s">
        <v>0</v>
      </c>
      <c r="P7" s="78" t="s">
        <v>1</v>
      </c>
      <c r="Q7" s="78" t="s">
        <v>2</v>
      </c>
      <c r="R7" s="78" t="s">
        <v>3</v>
      </c>
      <c r="S7" s="78" t="s">
        <v>4</v>
      </c>
      <c r="T7" s="78" t="s">
        <v>5</v>
      </c>
      <c r="U7" s="78" t="s">
        <v>6</v>
      </c>
      <c r="V7" s="78" t="s">
        <v>7</v>
      </c>
      <c r="W7" s="78" t="s">
        <v>8</v>
      </c>
      <c r="X7" s="78" t="s">
        <v>9</v>
      </c>
      <c r="Y7" s="78" t="s">
        <v>10</v>
      </c>
      <c r="Z7" s="78" t="s">
        <v>11</v>
      </c>
      <c r="AA7" s="78" t="s">
        <v>12</v>
      </c>
      <c r="AB7" s="78" t="s">
        <v>13</v>
      </c>
      <c r="AC7" s="78" t="s">
        <v>14</v>
      </c>
      <c r="AD7" s="78" t="s">
        <v>15</v>
      </c>
      <c r="AE7" s="78" t="s">
        <v>16</v>
      </c>
      <c r="AF7" s="78" t="s">
        <v>17</v>
      </c>
      <c r="AG7" s="78" t="s">
        <v>18</v>
      </c>
      <c r="AH7" s="78" t="s">
        <v>19</v>
      </c>
      <c r="AI7" s="78" t="s">
        <v>130</v>
      </c>
      <c r="AJ7" s="78" t="s">
        <v>132</v>
      </c>
      <c r="AK7" s="78" t="s">
        <v>147</v>
      </c>
      <c r="AL7" s="78" t="s">
        <v>148</v>
      </c>
      <c r="AM7" s="78" t="s">
        <v>149</v>
      </c>
      <c r="AN7" s="78" t="s">
        <v>150</v>
      </c>
      <c r="AO7" s="78" t="s">
        <v>151</v>
      </c>
      <c r="AP7" s="78" t="s">
        <v>152</v>
      </c>
      <c r="AQ7" s="78" t="s">
        <v>153</v>
      </c>
      <c r="AR7" s="78" t="s">
        <v>154</v>
      </c>
      <c r="AS7" s="78" t="s">
        <v>155</v>
      </c>
      <c r="AT7" s="78" t="s">
        <v>156</v>
      </c>
      <c r="AU7" s="79" t="s">
        <v>157</v>
      </c>
      <c r="AV7" s="79" t="s">
        <v>158</v>
      </c>
      <c r="AW7" s="79" t="s">
        <v>159</v>
      </c>
      <c r="AX7" s="79" t="s">
        <v>160</v>
      </c>
      <c r="AY7" s="79" t="s">
        <v>161</v>
      </c>
    </row>
    <row r="8" spans="1:55" s="21" customFormat="1" ht="42" customHeight="1">
      <c r="B8" s="602"/>
      <c r="C8" s="603"/>
      <c r="D8" s="19" t="s">
        <v>64</v>
      </c>
      <c r="G8" s="6" t="s">
        <v>249</v>
      </c>
      <c r="I8" s="25" t="s">
        <v>50</v>
      </c>
      <c r="K8" s="19" t="s">
        <v>144</v>
      </c>
      <c r="M8" s="602"/>
      <c r="N8" s="603"/>
      <c r="O8" s="20" t="s">
        <v>225</v>
      </c>
      <c r="P8" s="20" t="s">
        <v>20</v>
      </c>
      <c r="Q8" s="20" t="s">
        <v>127</v>
      </c>
      <c r="R8" s="20" t="s">
        <v>21</v>
      </c>
      <c r="S8" s="20" t="s">
        <v>66</v>
      </c>
      <c r="T8" s="20" t="s">
        <v>22</v>
      </c>
      <c r="U8" s="20" t="s">
        <v>23</v>
      </c>
      <c r="V8" s="20" t="s">
        <v>226</v>
      </c>
      <c r="W8" s="20" t="s">
        <v>24</v>
      </c>
      <c r="X8" s="20" t="s">
        <v>25</v>
      </c>
      <c r="Y8" s="20" t="s">
        <v>26</v>
      </c>
      <c r="Z8" s="20" t="s">
        <v>27</v>
      </c>
      <c r="AA8" s="20" t="s">
        <v>162</v>
      </c>
      <c r="AB8" s="20" t="s">
        <v>163</v>
      </c>
      <c r="AC8" s="20" t="s">
        <v>164</v>
      </c>
      <c r="AD8" s="20" t="s">
        <v>128</v>
      </c>
      <c r="AE8" s="20" t="s">
        <v>28</v>
      </c>
      <c r="AF8" s="20" t="s">
        <v>227</v>
      </c>
      <c r="AG8" s="20" t="s">
        <v>29</v>
      </c>
      <c r="AH8" s="20" t="s">
        <v>40</v>
      </c>
      <c r="AI8" s="20" t="s">
        <v>30</v>
      </c>
      <c r="AJ8" s="20" t="s">
        <v>1585</v>
      </c>
      <c r="AK8" s="20" t="s">
        <v>165</v>
      </c>
      <c r="AL8" s="20" t="s">
        <v>166</v>
      </c>
      <c r="AM8" s="20" t="s">
        <v>31</v>
      </c>
      <c r="AN8" s="20" t="s">
        <v>32</v>
      </c>
      <c r="AO8" s="20" t="s">
        <v>33</v>
      </c>
      <c r="AP8" s="20" t="s">
        <v>167</v>
      </c>
      <c r="AQ8" s="20" t="s">
        <v>129</v>
      </c>
      <c r="AR8" s="20" t="s">
        <v>34</v>
      </c>
      <c r="AS8" s="20" t="s">
        <v>35</v>
      </c>
      <c r="AT8" s="20" t="s">
        <v>168</v>
      </c>
      <c r="AU8" s="20" t="s">
        <v>228</v>
      </c>
      <c r="AV8" s="20" t="s">
        <v>41</v>
      </c>
      <c r="AW8" s="20" t="s">
        <v>36</v>
      </c>
      <c r="AX8" s="20" t="s">
        <v>1513</v>
      </c>
      <c r="AY8" s="20" t="s">
        <v>1586</v>
      </c>
      <c r="BA8" s="19" t="str">
        <f>K8</f>
        <v>県産品
需要増加額</v>
      </c>
      <c r="BC8" s="158" t="s">
        <v>121</v>
      </c>
    </row>
    <row r="9" spans="1:55">
      <c r="B9" s="263" t="s">
        <v>0</v>
      </c>
      <c r="C9" s="264" t="s">
        <v>225</v>
      </c>
      <c r="D9" s="359">
        <f>Ⅱ入力シート!H25</f>
        <v>0</v>
      </c>
      <c r="F9" s="11"/>
      <c r="G9" s="361">
        <f>Ⅳ一次附属!AN6</f>
        <v>0</v>
      </c>
      <c r="H9" s="11" t="s">
        <v>106</v>
      </c>
      <c r="I9" s="256">
        <f>Ⅸ自給率!E6</f>
        <v>0.41619808368628408</v>
      </c>
      <c r="J9" s="11" t="s">
        <v>107</v>
      </c>
      <c r="K9" s="33">
        <f t="shared" ref="K9:K42" si="0">G9*I9</f>
        <v>0</v>
      </c>
      <c r="M9" s="263" t="s">
        <v>0</v>
      </c>
      <c r="N9" s="264" t="s">
        <v>225</v>
      </c>
      <c r="O9" s="265">
        <f>Ⅷ逆行列係数表!C7</f>
        <v>1.032591263</v>
      </c>
      <c r="P9" s="265">
        <f>Ⅷ逆行列係数表!D7</f>
        <v>2.2900000000000001E-5</v>
      </c>
      <c r="Q9" s="265">
        <f>Ⅷ逆行列係数表!E7</f>
        <v>4.1665878000000003E-2</v>
      </c>
      <c r="R9" s="265">
        <f>Ⅷ逆行列係数表!F7</f>
        <v>1.809314E-3</v>
      </c>
      <c r="S9" s="265">
        <f>Ⅷ逆行列係数表!G7</f>
        <v>1.0561454E-2</v>
      </c>
      <c r="T9" s="265">
        <f>Ⅷ逆行列係数表!H7</f>
        <v>8.37891E-4</v>
      </c>
      <c r="U9" s="265">
        <f>Ⅷ逆行列係数表!I7</f>
        <v>1.63E-5</v>
      </c>
      <c r="V9" s="265">
        <f>Ⅷ逆行列係数表!J7</f>
        <v>1.1899230000000001E-3</v>
      </c>
      <c r="W9" s="265">
        <f>Ⅷ逆行列係数表!K7</f>
        <v>1.8900000000000001E-4</v>
      </c>
      <c r="X9" s="265">
        <f>Ⅷ逆行列係数表!L7</f>
        <v>3.7400000000000001E-5</v>
      </c>
      <c r="Y9" s="265">
        <f>Ⅷ逆行列係数表!M7</f>
        <v>5.0699999999999999E-5</v>
      </c>
      <c r="Z9" s="265">
        <f>Ⅷ逆行列係数表!N7</f>
        <v>2.1299999999999999E-5</v>
      </c>
      <c r="AA9" s="265">
        <f>Ⅷ逆行列係数表!O7</f>
        <v>1.8899999999999999E-5</v>
      </c>
      <c r="AB9" s="265">
        <f>Ⅷ逆行列係数表!P7</f>
        <v>1.6699999999999999E-5</v>
      </c>
      <c r="AC9" s="265">
        <f>Ⅷ逆行列係数表!Q7</f>
        <v>3.7200000000000003E-5</v>
      </c>
      <c r="AD9" s="265">
        <f>Ⅷ逆行列係数表!R7</f>
        <v>2.7900000000000001E-5</v>
      </c>
      <c r="AE9" s="265">
        <f>Ⅷ逆行列係数表!S7</f>
        <v>2.23E-5</v>
      </c>
      <c r="AF9" s="265">
        <f>Ⅷ逆行列係数表!T7</f>
        <v>3.1600000000000002E-5</v>
      </c>
      <c r="AG9" s="265">
        <f>Ⅷ逆行列係数表!U7</f>
        <v>1.6099999999999998E-5</v>
      </c>
      <c r="AH9" s="265">
        <f>Ⅷ逆行列係数表!V7</f>
        <v>1.3519847999999999E-2</v>
      </c>
      <c r="AI9" s="265">
        <f>Ⅷ逆行列係数表!W7</f>
        <v>4.84344E-4</v>
      </c>
      <c r="AJ9" s="265">
        <f>Ⅷ逆行列係数表!X7</f>
        <v>4.1900000000000002E-5</v>
      </c>
      <c r="AK9" s="265">
        <f>Ⅷ逆行列係数表!Y7</f>
        <v>6.7199999999999994E-5</v>
      </c>
      <c r="AL9" s="265">
        <f>Ⅷ逆行列係数表!Z7</f>
        <v>3.93E-5</v>
      </c>
      <c r="AM9" s="265">
        <f>Ⅷ逆行列係数表!AA7</f>
        <v>1.11327E-4</v>
      </c>
      <c r="AN9" s="265">
        <f>Ⅷ逆行列係数表!AB7</f>
        <v>7.3899999999999994E-5</v>
      </c>
      <c r="AO9" s="265">
        <f>Ⅷ逆行列係数表!AC7</f>
        <v>1.95E-5</v>
      </c>
      <c r="AP9" s="265">
        <f>Ⅷ逆行列係数表!AD7</f>
        <v>3.8899999999999997E-5</v>
      </c>
      <c r="AQ9" s="265">
        <f>Ⅷ逆行列係数表!AE7</f>
        <v>2.0216599999999999E-4</v>
      </c>
      <c r="AR9" s="265">
        <f>Ⅷ逆行列係数表!AF7</f>
        <v>5.63E-5</v>
      </c>
      <c r="AS9" s="265">
        <f>Ⅷ逆行列係数表!AG7</f>
        <v>7.4649299999999998E-4</v>
      </c>
      <c r="AT9" s="265">
        <f>Ⅷ逆行列係数表!AH7</f>
        <v>1.1726600000000001E-3</v>
      </c>
      <c r="AU9" s="265">
        <f>Ⅷ逆行列係数表!AI7</f>
        <v>1.1724719999999999E-3</v>
      </c>
      <c r="AV9" s="265">
        <f>Ⅷ逆行列係数表!AJ7</f>
        <v>6.1699999999999995E-5</v>
      </c>
      <c r="AW9" s="265">
        <f>Ⅷ逆行列係数表!AK7</f>
        <v>8.9241500000000005E-3</v>
      </c>
      <c r="AX9" s="265">
        <f>Ⅷ逆行列係数表!AL7</f>
        <v>7.2433999999999997E-4</v>
      </c>
      <c r="AY9" s="265">
        <f>Ⅷ逆行列係数表!AM7</f>
        <v>1.0518099999999999E-4</v>
      </c>
      <c r="AZ9" s="11" t="s">
        <v>106</v>
      </c>
      <c r="BA9" s="31">
        <f>K9</f>
        <v>0</v>
      </c>
      <c r="BB9" s="11" t="s">
        <v>108</v>
      </c>
      <c r="BC9" s="255">
        <f t="array" ref="BC9:BC45">MMULT(O9:AY45,BA9:BA45)</f>
        <v>0</v>
      </c>
    </row>
    <row r="10" spans="1:55">
      <c r="B10" s="263" t="s">
        <v>1</v>
      </c>
      <c r="C10" s="264" t="s">
        <v>20</v>
      </c>
      <c r="D10" s="359">
        <f>Ⅱ入力シート!H26</f>
        <v>0</v>
      </c>
      <c r="G10" s="361">
        <f>Ⅳ一次附属!AN7</f>
        <v>0</v>
      </c>
      <c r="I10" s="256">
        <f>Ⅸ自給率!E7</f>
        <v>0.17037133989672582</v>
      </c>
      <c r="K10" s="33">
        <f t="shared" si="0"/>
        <v>0</v>
      </c>
      <c r="M10" s="263" t="s">
        <v>1</v>
      </c>
      <c r="N10" s="264" t="s">
        <v>20</v>
      </c>
      <c r="O10" s="265">
        <f>Ⅷ逆行列係数表!C8</f>
        <v>6.5699999999999998E-5</v>
      </c>
      <c r="P10" s="265">
        <f>Ⅷ逆行列係数表!D8</f>
        <v>1.000080439</v>
      </c>
      <c r="Q10" s="265">
        <f>Ⅷ逆行列係数表!E8</f>
        <v>1.2477899999999999E-4</v>
      </c>
      <c r="R10" s="265">
        <f>Ⅷ逆行列係数表!F8</f>
        <v>2.2200599999999999E-4</v>
      </c>
      <c r="S10" s="265">
        <f>Ⅷ逆行列係数表!G8</f>
        <v>1.2819200000000001E-4</v>
      </c>
      <c r="T10" s="265">
        <f>Ⅷ逆行列係数表!H8</f>
        <v>1.237003E-3</v>
      </c>
      <c r="U10" s="265">
        <f>Ⅷ逆行列係数表!I8</f>
        <v>7.9541739999999996E-3</v>
      </c>
      <c r="V10" s="265">
        <f>Ⅷ逆行列係数表!J8</f>
        <v>1.70383E-4</v>
      </c>
      <c r="W10" s="265">
        <f>Ⅷ逆行列係数表!K8</f>
        <v>7.2835230000000001E-3</v>
      </c>
      <c r="X10" s="265">
        <f>Ⅷ逆行列係数表!L8</f>
        <v>5.2140400000000005E-4</v>
      </c>
      <c r="Y10" s="265">
        <f>Ⅷ逆行列係数表!M8</f>
        <v>4.4120979999999997E-3</v>
      </c>
      <c r="Z10" s="265">
        <f>Ⅷ逆行列係数表!N8</f>
        <v>1.1940899999999999E-4</v>
      </c>
      <c r="AA10" s="265">
        <f>Ⅷ逆行列係数表!O8</f>
        <v>9.3200000000000002E-5</v>
      </c>
      <c r="AB10" s="265">
        <f>Ⅷ逆行列係数表!P8</f>
        <v>6.0399999999999998E-5</v>
      </c>
      <c r="AC10" s="265">
        <f>Ⅷ逆行列係数表!Q8</f>
        <v>1.10103E-4</v>
      </c>
      <c r="AD10" s="265">
        <f>Ⅷ逆行列係数表!R8</f>
        <v>1.81948E-4</v>
      </c>
      <c r="AE10" s="265">
        <f>Ⅷ逆行列係数表!S8</f>
        <v>4.3300000000000002E-5</v>
      </c>
      <c r="AF10" s="265">
        <f>Ⅷ逆行列係数表!T8</f>
        <v>3.8699999999999999E-5</v>
      </c>
      <c r="AG10" s="265">
        <f>Ⅷ逆行列係数表!U8</f>
        <v>9.3599999999999998E-5</v>
      </c>
      <c r="AH10" s="265">
        <f>Ⅷ逆行列係数表!V8</f>
        <v>3.6325399999999997E-4</v>
      </c>
      <c r="AI10" s="265">
        <f>Ⅷ逆行列係数表!W8</f>
        <v>4.7565200000000002E-4</v>
      </c>
      <c r="AJ10" s="265">
        <f>Ⅷ逆行列係数表!X8</f>
        <v>2.4489060999999999E-2</v>
      </c>
      <c r="AK10" s="265">
        <f>Ⅷ逆行列係数表!Y8</f>
        <v>3.8617099999999999E-4</v>
      </c>
      <c r="AL10" s="265">
        <f>Ⅷ逆行列係数表!Z8</f>
        <v>3.6750500000000001E-4</v>
      </c>
      <c r="AM10" s="265">
        <f>Ⅷ逆行列係数表!AA8</f>
        <v>1.3695999999999999E-4</v>
      </c>
      <c r="AN10" s="265">
        <f>Ⅷ逆行列係数表!AB8</f>
        <v>3.9700000000000003E-5</v>
      </c>
      <c r="AO10" s="265">
        <f>Ⅷ逆行列係数表!AC8</f>
        <v>2.55E-5</v>
      </c>
      <c r="AP10" s="265">
        <f>Ⅷ逆行列係数表!AD8</f>
        <v>1.01198E-4</v>
      </c>
      <c r="AQ10" s="265">
        <f>Ⅷ逆行列係数表!AE8</f>
        <v>5.4700000000000001E-5</v>
      </c>
      <c r="AR10" s="265">
        <f>Ⅷ逆行列係数表!AF8</f>
        <v>7.47E-5</v>
      </c>
      <c r="AS10" s="265">
        <f>Ⅷ逆行列係数表!AG8</f>
        <v>9.2100000000000003E-5</v>
      </c>
      <c r="AT10" s="265">
        <f>Ⅷ逆行列係数表!AH8</f>
        <v>8.0799999999999999E-5</v>
      </c>
      <c r="AU10" s="265">
        <f>Ⅷ逆行列係数表!AI8</f>
        <v>3.8999999999999999E-5</v>
      </c>
      <c r="AV10" s="265">
        <f>Ⅷ逆行列係数表!AJ8</f>
        <v>3.7599999999999999E-5</v>
      </c>
      <c r="AW10" s="265">
        <f>Ⅷ逆行列係数表!AK8</f>
        <v>1.7875599999999999E-4</v>
      </c>
      <c r="AX10" s="265">
        <f>Ⅷ逆行列係数表!AL8</f>
        <v>4.3399999999999998E-5</v>
      </c>
      <c r="AY10" s="265">
        <f>Ⅷ逆行列係数表!AM8</f>
        <v>7.2799999999999994E-5</v>
      </c>
      <c r="BA10" s="31">
        <f t="shared" ref="BA10:BA42" si="1">K10</f>
        <v>0</v>
      </c>
      <c r="BC10" s="255">
        <v>0</v>
      </c>
    </row>
    <row r="11" spans="1:55">
      <c r="B11" s="263" t="s">
        <v>2</v>
      </c>
      <c r="C11" s="264" t="s">
        <v>127</v>
      </c>
      <c r="D11" s="359">
        <f>Ⅱ入力シート!H27</f>
        <v>0</v>
      </c>
      <c r="G11" s="361">
        <f>Ⅳ一次附属!AN8</f>
        <v>0</v>
      </c>
      <c r="I11" s="256">
        <f>Ⅸ自給率!E8</f>
        <v>0.27019712466569845</v>
      </c>
      <c r="K11" s="33">
        <f t="shared" si="0"/>
        <v>0</v>
      </c>
      <c r="M11" s="263" t="s">
        <v>2</v>
      </c>
      <c r="N11" s="264" t="s">
        <v>127</v>
      </c>
      <c r="O11" s="265">
        <f>Ⅷ逆行列係数表!C9</f>
        <v>1.4909607E-2</v>
      </c>
      <c r="P11" s="265">
        <f>Ⅷ逆行列係数表!D9</f>
        <v>1.8600000000000001E-5</v>
      </c>
      <c r="Q11" s="265">
        <f>Ⅷ逆行列係数表!E9</f>
        <v>1.0601537459999999</v>
      </c>
      <c r="R11" s="265">
        <f>Ⅷ逆行列係数表!F9</f>
        <v>2.7520890000000001E-3</v>
      </c>
      <c r="S11" s="265">
        <f>Ⅷ逆行列係数表!G9</f>
        <v>4.2977800000000002E-4</v>
      </c>
      <c r="T11" s="265">
        <f>Ⅷ逆行列係数表!H9</f>
        <v>3.329977E-3</v>
      </c>
      <c r="U11" s="265">
        <f>Ⅷ逆行列係数表!I9</f>
        <v>3.5200000000000002E-5</v>
      </c>
      <c r="V11" s="265">
        <f>Ⅷ逆行列係数表!J9</f>
        <v>5.7200000000000001E-5</v>
      </c>
      <c r="W11" s="265">
        <f>Ⅷ逆行列係数表!K9</f>
        <v>6.41E-5</v>
      </c>
      <c r="X11" s="265">
        <f>Ⅷ逆行列係数表!L9</f>
        <v>2.8200000000000001E-5</v>
      </c>
      <c r="Y11" s="265">
        <f>Ⅷ逆行列係数表!M9</f>
        <v>1.73E-5</v>
      </c>
      <c r="Z11" s="265">
        <f>Ⅷ逆行列係数表!N9</f>
        <v>1.63E-5</v>
      </c>
      <c r="AA11" s="265">
        <f>Ⅷ逆行列係数表!O9</f>
        <v>2.2900000000000001E-5</v>
      </c>
      <c r="AB11" s="265">
        <f>Ⅷ逆行列係数表!P9</f>
        <v>1.7799999999999999E-5</v>
      </c>
      <c r="AC11" s="265">
        <f>Ⅷ逆行列係数表!Q9</f>
        <v>1.8300000000000001E-5</v>
      </c>
      <c r="AD11" s="265">
        <f>Ⅷ逆行列係数表!R9</f>
        <v>1.9899999999999999E-5</v>
      </c>
      <c r="AE11" s="265">
        <f>Ⅷ逆行列係数表!S9</f>
        <v>1.52E-5</v>
      </c>
      <c r="AF11" s="265">
        <f>Ⅷ逆行列係数表!T9</f>
        <v>3.1600000000000002E-5</v>
      </c>
      <c r="AG11" s="265">
        <f>Ⅷ逆行列係数表!U9</f>
        <v>1.17E-5</v>
      </c>
      <c r="AH11" s="265">
        <f>Ⅷ逆行列係数表!V9</f>
        <v>7.7721699999999997E-4</v>
      </c>
      <c r="AI11" s="265">
        <f>Ⅷ逆行列係数表!W9</f>
        <v>6.4599999999999998E-5</v>
      </c>
      <c r="AJ11" s="265">
        <f>Ⅷ逆行列係数表!X9</f>
        <v>2.7699999999999999E-5</v>
      </c>
      <c r="AK11" s="265">
        <f>Ⅷ逆行列係数表!Y9</f>
        <v>5.8600000000000001E-5</v>
      </c>
      <c r="AL11" s="265">
        <f>Ⅷ逆行列係数表!Z9</f>
        <v>2.5000000000000001E-5</v>
      </c>
      <c r="AM11" s="265">
        <f>Ⅷ逆行列係数表!AA9</f>
        <v>8.3599999999999999E-5</v>
      </c>
      <c r="AN11" s="265">
        <f>Ⅷ逆行列係数表!AB9</f>
        <v>4.85E-5</v>
      </c>
      <c r="AO11" s="265">
        <f>Ⅷ逆行列係数表!AC9</f>
        <v>2.87E-5</v>
      </c>
      <c r="AP11" s="265">
        <f>Ⅷ逆行列係数表!AD9</f>
        <v>3.4199999999999998E-5</v>
      </c>
      <c r="AQ11" s="265">
        <f>Ⅷ逆行列係数表!AE9</f>
        <v>4.7035499999999999E-4</v>
      </c>
      <c r="AR11" s="265">
        <f>Ⅷ逆行列係数表!AF9</f>
        <v>2.3176199999999999E-4</v>
      </c>
      <c r="AS11" s="265">
        <f>Ⅷ逆行列係数表!AG9</f>
        <v>1.577298E-3</v>
      </c>
      <c r="AT11" s="265">
        <f>Ⅷ逆行列係数表!AH9</f>
        <v>2.7888829999999998E-3</v>
      </c>
      <c r="AU11" s="265">
        <f>Ⅷ逆行列係数表!AI9</f>
        <v>6.0756099999999995E-4</v>
      </c>
      <c r="AV11" s="265">
        <f>Ⅷ逆行列係数表!AJ9</f>
        <v>8.7899999999999995E-5</v>
      </c>
      <c r="AW11" s="265">
        <f>Ⅷ逆行列係数表!AK9</f>
        <v>3.1171892E-2</v>
      </c>
      <c r="AX11" s="265">
        <f>Ⅷ逆行列係数表!AL9</f>
        <v>4.9200000000000003E-5</v>
      </c>
      <c r="AY11" s="265">
        <f>Ⅷ逆行列係数表!AM9</f>
        <v>1.402901E-3</v>
      </c>
      <c r="BA11" s="31">
        <f t="shared" si="1"/>
        <v>0</v>
      </c>
      <c r="BC11" s="255">
        <v>0</v>
      </c>
    </row>
    <row r="12" spans="1:55">
      <c r="B12" s="263" t="s">
        <v>3</v>
      </c>
      <c r="C12" s="264" t="s">
        <v>21</v>
      </c>
      <c r="D12" s="359">
        <f>Ⅱ入力シート!H28</f>
        <v>0</v>
      </c>
      <c r="G12" s="361">
        <f>Ⅳ一次附属!AN9</f>
        <v>0</v>
      </c>
      <c r="I12" s="256">
        <f>Ⅸ自給率!E9</f>
        <v>1.382386282514636E-4</v>
      </c>
      <c r="K12" s="33">
        <f t="shared" si="0"/>
        <v>0</v>
      </c>
      <c r="M12" s="263" t="s">
        <v>3</v>
      </c>
      <c r="N12" s="264" t="s">
        <v>21</v>
      </c>
      <c r="O12" s="265">
        <f>Ⅷ逆行列係数表!C10</f>
        <v>3.6699999999999999E-7</v>
      </c>
      <c r="P12" s="265">
        <f>Ⅷ逆行列係数表!D10</f>
        <v>3.0899999999999997E-7</v>
      </c>
      <c r="Q12" s="265">
        <f>Ⅷ逆行列係数表!E10</f>
        <v>1.7599999999999999E-7</v>
      </c>
      <c r="R12" s="265">
        <f>Ⅷ逆行列係数表!F10</f>
        <v>1.0000293010000001</v>
      </c>
      <c r="S12" s="265">
        <f>Ⅷ逆行列係数表!G10</f>
        <v>4.0600000000000001E-7</v>
      </c>
      <c r="T12" s="265">
        <f>Ⅷ逆行列係数表!H10</f>
        <v>2.2999999999999999E-7</v>
      </c>
      <c r="U12" s="265">
        <f>Ⅷ逆行列係数表!I10</f>
        <v>1.2700000000000001E-7</v>
      </c>
      <c r="V12" s="265">
        <f>Ⅷ逆行列係数表!J10</f>
        <v>4.3099999999999998E-7</v>
      </c>
      <c r="W12" s="265">
        <f>Ⅷ逆行列係数表!K10</f>
        <v>4.6800000000000001E-7</v>
      </c>
      <c r="X12" s="265">
        <f>Ⅷ逆行列係数表!L10</f>
        <v>1.7800000000000001E-7</v>
      </c>
      <c r="Y12" s="265">
        <f>Ⅷ逆行列係数表!M10</f>
        <v>3.2899999999999999E-7</v>
      </c>
      <c r="Z12" s="265">
        <f>Ⅷ逆行列係数表!N10</f>
        <v>1.9600000000000001E-7</v>
      </c>
      <c r="AA12" s="265">
        <f>Ⅷ逆行列係数表!O10</f>
        <v>2.03E-7</v>
      </c>
      <c r="AB12" s="265">
        <f>Ⅷ逆行列係数表!P10</f>
        <v>3.0800000000000001E-7</v>
      </c>
      <c r="AC12" s="265">
        <f>Ⅷ逆行列係数表!Q10</f>
        <v>3.22E-7</v>
      </c>
      <c r="AD12" s="265">
        <f>Ⅷ逆行列係数表!R10</f>
        <v>4.7899999999999999E-7</v>
      </c>
      <c r="AE12" s="265">
        <f>Ⅷ逆行列係数表!S10</f>
        <v>1.4000000000000001E-7</v>
      </c>
      <c r="AF12" s="265">
        <f>Ⅷ逆行列係数表!T10</f>
        <v>2.5899999999999998E-7</v>
      </c>
      <c r="AG12" s="265">
        <f>Ⅷ逆行列係数表!U10</f>
        <v>2.03E-7</v>
      </c>
      <c r="AH12" s="265">
        <f>Ⅷ逆行列係数表!V10</f>
        <v>7.2600000000000002E-7</v>
      </c>
      <c r="AI12" s="265">
        <f>Ⅷ逆行列係数表!W10</f>
        <v>4.9399999999999995E-7</v>
      </c>
      <c r="AJ12" s="265">
        <f>Ⅷ逆行列係数表!X10</f>
        <v>1.2499999999999999E-7</v>
      </c>
      <c r="AK12" s="265">
        <f>Ⅷ逆行列係数表!Y10</f>
        <v>2.5899999999999998E-7</v>
      </c>
      <c r="AL12" s="265">
        <f>Ⅷ逆行列係数表!Z10</f>
        <v>4.4200000000000001E-7</v>
      </c>
      <c r="AM12" s="265">
        <f>Ⅷ逆行列係数表!AA10</f>
        <v>6.5300000000000004E-7</v>
      </c>
      <c r="AN12" s="265">
        <f>Ⅷ逆行列係数表!AB10</f>
        <v>2.8500000000000002E-7</v>
      </c>
      <c r="AO12" s="265">
        <f>Ⅷ逆行列係数表!AC10</f>
        <v>3.6599999999999997E-8</v>
      </c>
      <c r="AP12" s="265">
        <f>Ⅷ逆行列係数表!AD10</f>
        <v>2.7399999999999999E-7</v>
      </c>
      <c r="AQ12" s="265">
        <f>Ⅷ逆行列係数表!AE10</f>
        <v>1.9500000000000001E-7</v>
      </c>
      <c r="AR12" s="265">
        <f>Ⅷ逆行列係数表!AF10</f>
        <v>6.7999999999999995E-7</v>
      </c>
      <c r="AS12" s="265">
        <f>Ⅷ逆行列係数表!AG10</f>
        <v>1.5900000000000001E-7</v>
      </c>
      <c r="AT12" s="265">
        <f>Ⅷ逆行列係数表!AH10</f>
        <v>5.1799999999999995E-7</v>
      </c>
      <c r="AU12" s="265">
        <f>Ⅷ逆行列係数表!AI10</f>
        <v>2.6800000000000002E-6</v>
      </c>
      <c r="AV12" s="265">
        <f>Ⅷ逆行列係数表!AJ10</f>
        <v>3.1300000000000001E-7</v>
      </c>
      <c r="AW12" s="265">
        <f>Ⅷ逆行列係数表!AK10</f>
        <v>7.2399999999999997E-7</v>
      </c>
      <c r="AX12" s="265">
        <f>Ⅷ逆行列係数表!AL10</f>
        <v>2.9100000000000001E-6</v>
      </c>
      <c r="AY12" s="265">
        <f>Ⅷ逆行列係数表!AM10</f>
        <v>1.3799999999999999E-7</v>
      </c>
      <c r="BA12" s="31">
        <f t="shared" si="1"/>
        <v>0</v>
      </c>
      <c r="BC12" s="255">
        <v>0</v>
      </c>
    </row>
    <row r="13" spans="1:55">
      <c r="B13" s="263" t="s">
        <v>4</v>
      </c>
      <c r="C13" s="264" t="s">
        <v>66</v>
      </c>
      <c r="D13" s="359">
        <f>Ⅱ入力シート!H29</f>
        <v>0</v>
      </c>
      <c r="G13" s="361">
        <f>Ⅳ一次附属!AN10</f>
        <v>0</v>
      </c>
      <c r="I13" s="256">
        <f>Ⅸ自給率!E10</f>
        <v>7.536141537029073E-2</v>
      </c>
      <c r="K13" s="33">
        <f t="shared" si="0"/>
        <v>0</v>
      </c>
      <c r="M13" s="263" t="s">
        <v>4</v>
      </c>
      <c r="N13" s="264" t="s">
        <v>66</v>
      </c>
      <c r="O13" s="265">
        <f>Ⅷ逆行列係数表!C11</f>
        <v>3.4966889999999999E-3</v>
      </c>
      <c r="P13" s="265">
        <f>Ⅷ逆行列係数表!D11</f>
        <v>3.5245399999999998E-4</v>
      </c>
      <c r="Q13" s="265">
        <f>Ⅷ逆行列係数表!E11</f>
        <v>1.8582570000000001E-3</v>
      </c>
      <c r="R13" s="265">
        <f>Ⅷ逆行列係数表!F11</f>
        <v>5.4138500000000002E-4</v>
      </c>
      <c r="S13" s="265">
        <f>Ⅷ逆行列係数表!G11</f>
        <v>1.0209146410000001</v>
      </c>
      <c r="T13" s="265">
        <f>Ⅷ逆行列係数表!H11</f>
        <v>1.775198E-3</v>
      </c>
      <c r="U13" s="265">
        <f>Ⅷ逆行列係数表!I11</f>
        <v>1.8800300000000001E-4</v>
      </c>
      <c r="V13" s="265">
        <f>Ⅷ逆行列係数表!J11</f>
        <v>5.80881E-4</v>
      </c>
      <c r="W13" s="265">
        <f>Ⅷ逆行列係数表!K11</f>
        <v>3.1863360000000001E-3</v>
      </c>
      <c r="X13" s="265">
        <f>Ⅷ逆行列係数表!L11</f>
        <v>2.17364E-4</v>
      </c>
      <c r="Y13" s="265">
        <f>Ⅷ逆行列係数表!M11</f>
        <v>4.6106899999999999E-4</v>
      </c>
      <c r="Z13" s="265">
        <f>Ⅷ逆行列係数表!N11</f>
        <v>5.15286E-4</v>
      </c>
      <c r="AA13" s="265">
        <f>Ⅷ逆行列係数表!O11</f>
        <v>3.19833E-4</v>
      </c>
      <c r="AB13" s="265">
        <f>Ⅷ逆行列係数表!P11</f>
        <v>2.3990700000000001E-4</v>
      </c>
      <c r="AC13" s="265">
        <f>Ⅷ逆行列係数表!Q11</f>
        <v>7.4834100000000002E-4</v>
      </c>
      <c r="AD13" s="265">
        <f>Ⅷ逆行列係数表!R11</f>
        <v>4.52552E-4</v>
      </c>
      <c r="AE13" s="265">
        <f>Ⅷ逆行列係数表!S11</f>
        <v>2.5740399999999998E-4</v>
      </c>
      <c r="AF13" s="265">
        <f>Ⅷ逆行列係数表!T11</f>
        <v>4.60846E-4</v>
      </c>
      <c r="AG13" s="265">
        <f>Ⅷ逆行列係数表!U11</f>
        <v>2.0702399999999999E-4</v>
      </c>
      <c r="AH13" s="265">
        <f>Ⅷ逆行列係数表!V11</f>
        <v>4.2387930000000002E-3</v>
      </c>
      <c r="AI13" s="265">
        <f>Ⅷ逆行列係数表!W11</f>
        <v>2.9159939999999999E-3</v>
      </c>
      <c r="AJ13" s="265">
        <f>Ⅷ逆行列係数表!X11</f>
        <v>2.4377000000000001E-4</v>
      </c>
      <c r="AK13" s="265">
        <f>Ⅷ逆行列係数表!Y11</f>
        <v>6.6770600000000001E-4</v>
      </c>
      <c r="AL13" s="265">
        <f>Ⅷ逆行列係数表!Z11</f>
        <v>7.0743399999999995E-4</v>
      </c>
      <c r="AM13" s="265">
        <f>Ⅷ逆行列係数表!AA11</f>
        <v>8.5162300000000003E-4</v>
      </c>
      <c r="AN13" s="265">
        <f>Ⅷ逆行列係数表!AB11</f>
        <v>7.9721800000000004E-4</v>
      </c>
      <c r="AO13" s="265">
        <f>Ⅷ逆行列係数表!AC11</f>
        <v>1.4272300000000001E-4</v>
      </c>
      <c r="AP13" s="265">
        <f>Ⅷ逆行列係数表!AD11</f>
        <v>9.6757799999999997E-4</v>
      </c>
      <c r="AQ13" s="265">
        <f>Ⅷ逆行列係数表!AE11</f>
        <v>9.77344E-4</v>
      </c>
      <c r="AR13" s="265">
        <f>Ⅷ逆行列係数表!AF11</f>
        <v>4.4950900000000001E-4</v>
      </c>
      <c r="AS13" s="265">
        <f>Ⅷ逆行列係数表!AG11</f>
        <v>1.106185E-3</v>
      </c>
      <c r="AT13" s="265">
        <f>Ⅷ逆行列係数表!AH11</f>
        <v>7.2424399999999997E-4</v>
      </c>
      <c r="AU13" s="265">
        <f>Ⅷ逆行列係数表!AI11</f>
        <v>1.9095189999999999E-3</v>
      </c>
      <c r="AV13" s="265">
        <f>Ⅷ逆行列係数表!AJ11</f>
        <v>5.5911299999999997E-4</v>
      </c>
      <c r="AW13" s="265">
        <f>Ⅷ逆行列係数表!AK11</f>
        <v>7.57133E-4</v>
      </c>
      <c r="AX13" s="265">
        <f>Ⅷ逆行列係数表!AL11</f>
        <v>3.3540678999999997E-2</v>
      </c>
      <c r="AY13" s="265">
        <f>Ⅷ逆行列係数表!AM11</f>
        <v>2.46405E-4</v>
      </c>
      <c r="BA13" s="31">
        <f t="shared" si="1"/>
        <v>0</v>
      </c>
      <c r="BC13" s="255">
        <v>0</v>
      </c>
    </row>
    <row r="14" spans="1:55">
      <c r="B14" s="263" t="s">
        <v>5</v>
      </c>
      <c r="C14" s="264" t="s">
        <v>22</v>
      </c>
      <c r="D14" s="359">
        <f>Ⅱ入力シート!H30</f>
        <v>0</v>
      </c>
      <c r="G14" s="361">
        <f>Ⅳ一次附属!AN11</f>
        <v>0</v>
      </c>
      <c r="I14" s="256">
        <f>Ⅸ自給率!E11</f>
        <v>4.2288979726443743E-2</v>
      </c>
      <c r="K14" s="33">
        <f t="shared" si="0"/>
        <v>0</v>
      </c>
      <c r="M14" s="263" t="s">
        <v>5</v>
      </c>
      <c r="N14" s="264" t="s">
        <v>22</v>
      </c>
      <c r="O14" s="265">
        <f>Ⅷ逆行列係数表!C12</f>
        <v>2.305306E-3</v>
      </c>
      <c r="P14" s="265">
        <f>Ⅷ逆行列係数表!D12</f>
        <v>9.5699999999999995E-5</v>
      </c>
      <c r="Q14" s="265">
        <f>Ⅷ逆行列係数表!E12</f>
        <v>6.55621E-4</v>
      </c>
      <c r="R14" s="265">
        <f>Ⅷ逆行列係数表!F12</f>
        <v>5.969645E-3</v>
      </c>
      <c r="S14" s="265">
        <f>Ⅷ逆行列係数表!G12</f>
        <v>1.5102399999999999E-3</v>
      </c>
      <c r="T14" s="265">
        <f>Ⅷ逆行列係数表!H12</f>
        <v>1.011023285</v>
      </c>
      <c r="U14" s="265">
        <f>Ⅷ逆行列係数表!I12</f>
        <v>1.6335329999999999E-3</v>
      </c>
      <c r="V14" s="265">
        <f>Ⅷ逆行列係数表!J12</f>
        <v>6.6809149999999999E-3</v>
      </c>
      <c r="W14" s="265">
        <f>Ⅷ逆行列係数表!K12</f>
        <v>2.1022660000000002E-3</v>
      </c>
      <c r="X14" s="265">
        <f>Ⅷ逆行列係数表!L12</f>
        <v>2.3899500000000001E-4</v>
      </c>
      <c r="Y14" s="265">
        <f>Ⅷ逆行列係数表!M12</f>
        <v>5.3111300000000005E-4</v>
      </c>
      <c r="Z14" s="265">
        <f>Ⅷ逆行列係数表!N12</f>
        <v>3.20556E-4</v>
      </c>
      <c r="AA14" s="265">
        <f>Ⅷ逆行列係数表!O12</f>
        <v>1.7858699999999999E-4</v>
      </c>
      <c r="AB14" s="265">
        <f>Ⅷ逆行列係数表!P12</f>
        <v>2.3313000000000001E-4</v>
      </c>
      <c r="AC14" s="265">
        <f>Ⅷ逆行列係数表!Q12</f>
        <v>9.5465399999999998E-4</v>
      </c>
      <c r="AD14" s="265">
        <f>Ⅷ逆行列係数表!R12</f>
        <v>5.4051200000000005E-4</v>
      </c>
      <c r="AE14" s="265">
        <f>Ⅷ逆行列係数表!S12</f>
        <v>2.8270200000000002E-4</v>
      </c>
      <c r="AF14" s="265">
        <f>Ⅷ逆行列係数表!T12</f>
        <v>3.9042500000000002E-4</v>
      </c>
      <c r="AG14" s="265">
        <f>Ⅷ逆行列係数表!U12</f>
        <v>7.5664799999999996E-4</v>
      </c>
      <c r="AH14" s="265">
        <f>Ⅷ逆行列係数表!V12</f>
        <v>1.42143E-3</v>
      </c>
      <c r="AI14" s="265">
        <f>Ⅷ逆行列係数表!W12</f>
        <v>2.2878699999999999E-4</v>
      </c>
      <c r="AJ14" s="265">
        <f>Ⅷ逆行列係数表!X12</f>
        <v>1.271E-4</v>
      </c>
      <c r="AK14" s="265">
        <f>Ⅷ逆行列係数表!Y12</f>
        <v>5.3566799999999999E-4</v>
      </c>
      <c r="AL14" s="265">
        <f>Ⅷ逆行列係数表!Z12</f>
        <v>6.9502799999999999E-4</v>
      </c>
      <c r="AM14" s="265">
        <f>Ⅷ逆行列係数表!AA12</f>
        <v>3.0700000000000001E-5</v>
      </c>
      <c r="AN14" s="265">
        <f>Ⅷ逆行列係数表!AB12</f>
        <v>4.3099999999999997E-5</v>
      </c>
      <c r="AO14" s="265">
        <f>Ⅷ逆行列係数表!AC12</f>
        <v>1.1199999999999999E-5</v>
      </c>
      <c r="AP14" s="265">
        <f>Ⅷ逆行列係数表!AD12</f>
        <v>8.7100000000000003E-5</v>
      </c>
      <c r="AQ14" s="265">
        <f>Ⅷ逆行列係数表!AE12</f>
        <v>9.1000000000000003E-5</v>
      </c>
      <c r="AR14" s="265">
        <f>Ⅷ逆行列係数表!AF12</f>
        <v>8.92E-5</v>
      </c>
      <c r="AS14" s="265">
        <f>Ⅷ逆行列係数表!AG12</f>
        <v>4.8386700000000002E-4</v>
      </c>
      <c r="AT14" s="265">
        <f>Ⅷ逆行列係数表!AH12</f>
        <v>6.8177899999999998E-3</v>
      </c>
      <c r="AU14" s="265">
        <f>Ⅷ逆行列係数表!AI12</f>
        <v>1.3576899999999999E-4</v>
      </c>
      <c r="AV14" s="265">
        <f>Ⅷ逆行列係数表!AJ12</f>
        <v>2.33114E-4</v>
      </c>
      <c r="AW14" s="265">
        <f>Ⅷ逆行列係数表!AK12</f>
        <v>4.4147899999999999E-4</v>
      </c>
      <c r="AX14" s="265">
        <f>Ⅷ逆行列係数表!AL12</f>
        <v>5.1596599999999997E-4</v>
      </c>
      <c r="AY14" s="265">
        <f>Ⅷ逆行列係数表!AM12</f>
        <v>2.1669199999999999E-4</v>
      </c>
      <c r="BA14" s="31">
        <f t="shared" si="1"/>
        <v>0</v>
      </c>
      <c r="BC14" s="255">
        <v>0</v>
      </c>
    </row>
    <row r="15" spans="1:55">
      <c r="B15" s="263" t="s">
        <v>6</v>
      </c>
      <c r="C15" s="264" t="s">
        <v>23</v>
      </c>
      <c r="D15" s="359">
        <f>Ⅱ入力シート!H31</f>
        <v>0</v>
      </c>
      <c r="G15" s="361">
        <f>Ⅳ一次附属!AN12</f>
        <v>0</v>
      </c>
      <c r="I15" s="256">
        <f>Ⅸ自給率!E12</f>
        <v>4.0804182148989843E-2</v>
      </c>
      <c r="K15" s="33">
        <f t="shared" si="0"/>
        <v>0</v>
      </c>
      <c r="M15" s="263" t="s">
        <v>6</v>
      </c>
      <c r="N15" s="264" t="s">
        <v>23</v>
      </c>
      <c r="O15" s="265">
        <f>Ⅷ逆行列係数表!C13</f>
        <v>7.9142199999999996E-4</v>
      </c>
      <c r="P15" s="265">
        <f>Ⅷ逆行列係数表!D13</f>
        <v>1.683438E-3</v>
      </c>
      <c r="Q15" s="265">
        <f>Ⅷ逆行列係数表!E13</f>
        <v>3.35144E-4</v>
      </c>
      <c r="R15" s="265">
        <f>Ⅷ逆行列係数表!F13</f>
        <v>2.8993399999999999E-4</v>
      </c>
      <c r="S15" s="265">
        <f>Ⅷ逆行列係数表!G13</f>
        <v>2.5754899999999998E-4</v>
      </c>
      <c r="T15" s="265">
        <f>Ⅷ逆行列係数表!H13</f>
        <v>3.8640199999999999E-4</v>
      </c>
      <c r="U15" s="265">
        <f>Ⅷ逆行列係数表!I13</f>
        <v>1.0101797050000001</v>
      </c>
      <c r="V15" s="265">
        <f>Ⅷ逆行列係数表!J13</f>
        <v>1.4409000000000001E-4</v>
      </c>
      <c r="W15" s="265">
        <f>Ⅷ逆行列係数表!K13</f>
        <v>1.092722E-3</v>
      </c>
      <c r="X15" s="265">
        <f>Ⅷ逆行列係数表!L13</f>
        <v>8.8413900000000004E-4</v>
      </c>
      <c r="Y15" s="265">
        <f>Ⅷ逆行列係数表!M13</f>
        <v>4.0749699999999999E-4</v>
      </c>
      <c r="Z15" s="265">
        <f>Ⅷ逆行列係数表!N13</f>
        <v>2.8876500000000002E-4</v>
      </c>
      <c r="AA15" s="265">
        <f>Ⅷ逆行列係数表!O13</f>
        <v>1.46002E-4</v>
      </c>
      <c r="AB15" s="265">
        <f>Ⅷ逆行列係数表!P13</f>
        <v>1.52366E-4</v>
      </c>
      <c r="AC15" s="265">
        <f>Ⅷ逆行列係数表!Q13</f>
        <v>1.6350199999999999E-4</v>
      </c>
      <c r="AD15" s="265">
        <f>Ⅷ逆行列係数表!R13</f>
        <v>1.3515000000000001E-4</v>
      </c>
      <c r="AE15" s="265">
        <f>Ⅷ逆行列係数表!S13</f>
        <v>1.01582E-4</v>
      </c>
      <c r="AF15" s="265">
        <f>Ⅷ逆行列係数表!T13</f>
        <v>1.32368E-4</v>
      </c>
      <c r="AG15" s="265">
        <f>Ⅷ逆行列係数表!U13</f>
        <v>1.4838199999999999E-4</v>
      </c>
      <c r="AH15" s="265">
        <f>Ⅷ逆行列係数表!V13</f>
        <v>4.5601499999999999E-4</v>
      </c>
      <c r="AI15" s="265">
        <f>Ⅷ逆行列係数表!W13</f>
        <v>8.1279599999999996E-4</v>
      </c>
      <c r="AJ15" s="265">
        <f>Ⅷ逆行列係数表!X13</f>
        <v>5.5519200000000003E-4</v>
      </c>
      <c r="AK15" s="265">
        <f>Ⅷ逆行列係数表!Y13</f>
        <v>7.6014500000000005E-4</v>
      </c>
      <c r="AL15" s="265">
        <f>Ⅷ逆行列係数表!Z13</f>
        <v>8.1611100000000001E-4</v>
      </c>
      <c r="AM15" s="265">
        <f>Ⅷ逆行列係数表!AA13</f>
        <v>3.0142999999999999E-4</v>
      </c>
      <c r="AN15" s="265">
        <f>Ⅷ逆行列係数表!AB13</f>
        <v>1.9644500000000001E-4</v>
      </c>
      <c r="AO15" s="265">
        <f>Ⅷ逆行列係数表!AC13</f>
        <v>4.71E-5</v>
      </c>
      <c r="AP15" s="265">
        <f>Ⅷ逆行列係数表!AD13</f>
        <v>5.3085789999999999E-3</v>
      </c>
      <c r="AQ15" s="265">
        <f>Ⅷ逆行列係数表!AE13</f>
        <v>1.8073699999999999E-4</v>
      </c>
      <c r="AR15" s="265">
        <f>Ⅷ逆行列係数表!AF13</f>
        <v>4.9593399999999996E-4</v>
      </c>
      <c r="AS15" s="265">
        <f>Ⅷ逆行列係数表!AG13</f>
        <v>2.9636899999999999E-4</v>
      </c>
      <c r="AT15" s="265">
        <f>Ⅷ逆行列係数表!AH13</f>
        <v>1.90865E-4</v>
      </c>
      <c r="AU15" s="265">
        <f>Ⅷ逆行列係数表!AI13</f>
        <v>3.1620200000000002E-4</v>
      </c>
      <c r="AV15" s="265">
        <f>Ⅷ逆行列係数表!AJ13</f>
        <v>1.83897E-4</v>
      </c>
      <c r="AW15" s="265">
        <f>Ⅷ逆行列係数表!AK13</f>
        <v>4.0907399999999999E-4</v>
      </c>
      <c r="AX15" s="265">
        <f>Ⅷ逆行列係数表!AL13</f>
        <v>2.8013700000000002E-4</v>
      </c>
      <c r="AY15" s="265">
        <f>Ⅷ逆行列係数表!AM13</f>
        <v>7.0474199999999996E-4</v>
      </c>
      <c r="BA15" s="31">
        <f t="shared" si="1"/>
        <v>0</v>
      </c>
      <c r="BC15" s="255">
        <v>0</v>
      </c>
    </row>
    <row r="16" spans="1:55">
      <c r="B16" s="263" t="s">
        <v>7</v>
      </c>
      <c r="C16" s="264" t="s">
        <v>226</v>
      </c>
      <c r="D16" s="359">
        <f>Ⅱ入力シート!H32</f>
        <v>0</v>
      </c>
      <c r="G16" s="361">
        <f>Ⅳ一次附属!AN13</f>
        <v>0</v>
      </c>
      <c r="I16" s="256">
        <f>Ⅸ自給率!E13</f>
        <v>6.361628179631329E-2</v>
      </c>
      <c r="K16" s="33">
        <f t="shared" si="0"/>
        <v>0</v>
      </c>
      <c r="M16" s="263" t="s">
        <v>7</v>
      </c>
      <c r="N16" s="264" t="s">
        <v>226</v>
      </c>
      <c r="O16" s="265">
        <f>Ⅷ逆行列係数表!C14</f>
        <v>9.1012099999999996E-4</v>
      </c>
      <c r="P16" s="265">
        <f>Ⅷ逆行列係数表!D14</f>
        <v>2.92737E-4</v>
      </c>
      <c r="Q16" s="265">
        <f>Ⅷ逆行列係数表!E14</f>
        <v>1.959662E-3</v>
      </c>
      <c r="R16" s="265">
        <f>Ⅷ逆行列係数表!F14</f>
        <v>6.3340100000000002E-4</v>
      </c>
      <c r="S16" s="265">
        <f>Ⅷ逆行列係数表!G14</f>
        <v>1.4397780000000001E-3</v>
      </c>
      <c r="T16" s="265">
        <f>Ⅷ逆行列係数表!H14</f>
        <v>2.4407299999999999E-3</v>
      </c>
      <c r="U16" s="265">
        <f>Ⅷ逆行列係数表!I14</f>
        <v>1.3059500000000001E-4</v>
      </c>
      <c r="V16" s="265">
        <f>Ⅷ逆行列係数表!J14</f>
        <v>1.013053797</v>
      </c>
      <c r="W16" s="265">
        <f>Ⅷ逆行列係数表!K14</f>
        <v>9.04863E-4</v>
      </c>
      <c r="X16" s="265">
        <f>Ⅷ逆行列係数表!L14</f>
        <v>1.07019E-4</v>
      </c>
      <c r="Y16" s="265">
        <f>Ⅷ逆行列係数表!M14</f>
        <v>9.7303699999999995E-4</v>
      </c>
      <c r="Z16" s="265">
        <f>Ⅷ逆行列係数表!N14</f>
        <v>5.1066000000000002E-4</v>
      </c>
      <c r="AA16" s="265">
        <f>Ⅷ逆行列係数表!O14</f>
        <v>1.099409E-3</v>
      </c>
      <c r="AB16" s="265">
        <f>Ⅷ逆行列係数表!P14</f>
        <v>8.4941900000000002E-4</v>
      </c>
      <c r="AC16" s="265">
        <f>Ⅷ逆行列係数表!Q14</f>
        <v>4.0888390000000004E-3</v>
      </c>
      <c r="AD16" s="265">
        <f>Ⅷ逆行列係数表!R14</f>
        <v>1.21671E-3</v>
      </c>
      <c r="AE16" s="265">
        <f>Ⅷ逆行列係数表!S14</f>
        <v>6.0766200000000002E-4</v>
      </c>
      <c r="AF16" s="265">
        <f>Ⅷ逆行列係数表!T14</f>
        <v>1.6296730000000001E-3</v>
      </c>
      <c r="AG16" s="265">
        <f>Ⅷ逆行列係数表!U14</f>
        <v>3.5493780000000002E-3</v>
      </c>
      <c r="AH16" s="265">
        <f>Ⅷ逆行列係数表!V14</f>
        <v>2.9647660000000002E-3</v>
      </c>
      <c r="AI16" s="265">
        <f>Ⅷ逆行列係数表!W14</f>
        <v>9.5851400000000005E-4</v>
      </c>
      <c r="AJ16" s="265">
        <f>Ⅷ逆行列係数表!X14</f>
        <v>1.74181E-4</v>
      </c>
      <c r="AK16" s="265">
        <f>Ⅷ逆行列係数表!Y14</f>
        <v>3.3226419999999998E-3</v>
      </c>
      <c r="AL16" s="265">
        <f>Ⅷ逆行列係数表!Z14</f>
        <v>1.455694E-3</v>
      </c>
      <c r="AM16" s="265">
        <f>Ⅷ逆行列係数表!AA14</f>
        <v>5.01487E-4</v>
      </c>
      <c r="AN16" s="265">
        <f>Ⅷ逆行列係数表!AB14</f>
        <v>3.4216900000000002E-4</v>
      </c>
      <c r="AO16" s="265">
        <f>Ⅷ逆行列係数表!AC14</f>
        <v>9.2999999999999997E-5</v>
      </c>
      <c r="AP16" s="265">
        <f>Ⅷ逆行列係数表!AD14</f>
        <v>5.6598E-4</v>
      </c>
      <c r="AQ16" s="265">
        <f>Ⅷ逆行列係数表!AE14</f>
        <v>3.71746E-4</v>
      </c>
      <c r="AR16" s="265">
        <f>Ⅷ逆行列係数表!AF14</f>
        <v>2.85066E-4</v>
      </c>
      <c r="AS16" s="265">
        <f>Ⅷ逆行列係数表!AG14</f>
        <v>4.6884900000000002E-4</v>
      </c>
      <c r="AT16" s="265">
        <f>Ⅷ逆行列係数表!AH14</f>
        <v>2.7433500000000001E-4</v>
      </c>
      <c r="AU16" s="265">
        <f>Ⅷ逆行列係数表!AI14</f>
        <v>6.0036900000000001E-4</v>
      </c>
      <c r="AV16" s="265">
        <f>Ⅷ逆行列係数表!AJ14</f>
        <v>1.1350080000000001E-3</v>
      </c>
      <c r="AW16" s="265">
        <f>Ⅷ逆行列係数表!AK14</f>
        <v>4.1003900000000001E-4</v>
      </c>
      <c r="AX16" s="265">
        <f>Ⅷ逆行列係数表!AL14</f>
        <v>3.1914170000000002E-3</v>
      </c>
      <c r="AY16" s="265">
        <f>Ⅷ逆行列係数表!AM14</f>
        <v>2.78917E-4</v>
      </c>
      <c r="BA16" s="31">
        <f t="shared" si="1"/>
        <v>0</v>
      </c>
      <c r="BC16" s="255">
        <v>0</v>
      </c>
    </row>
    <row r="17" spans="2:55">
      <c r="B17" s="263" t="s">
        <v>8</v>
      </c>
      <c r="C17" s="264" t="s">
        <v>24</v>
      </c>
      <c r="D17" s="359">
        <f>Ⅱ入力シート!H33</f>
        <v>0</v>
      </c>
      <c r="G17" s="361">
        <f>Ⅳ一次附属!AN14</f>
        <v>0</v>
      </c>
      <c r="I17" s="256">
        <f>Ⅸ自給率!E14</f>
        <v>0.15773947566277413</v>
      </c>
      <c r="K17" s="33">
        <f>G17*I17</f>
        <v>0</v>
      </c>
      <c r="M17" s="263" t="s">
        <v>8</v>
      </c>
      <c r="N17" s="264" t="s">
        <v>24</v>
      </c>
      <c r="O17" s="265">
        <f>Ⅷ逆行列係数表!C15</f>
        <v>5.9325700000000003E-4</v>
      </c>
      <c r="P17" s="265">
        <f>Ⅷ逆行列係数表!D15</f>
        <v>6.2000000000000003E-5</v>
      </c>
      <c r="Q17" s="265">
        <f>Ⅷ逆行列係数表!E15</f>
        <v>6.5377700000000003E-4</v>
      </c>
      <c r="R17" s="265">
        <f>Ⅷ逆行列係数表!F15</f>
        <v>8.0799999999999999E-5</v>
      </c>
      <c r="S17" s="265">
        <f>Ⅷ逆行列係数表!G15</f>
        <v>2.7275299999999998E-4</v>
      </c>
      <c r="T17" s="265">
        <f>Ⅷ逆行列係数表!H15</f>
        <v>2.0220889999999999E-3</v>
      </c>
      <c r="U17" s="265">
        <f>Ⅷ逆行列係数表!I15</f>
        <v>4.2804469999999997E-3</v>
      </c>
      <c r="V17" s="265">
        <f>Ⅷ逆行列係数表!J15</f>
        <v>5.0085899999999998E-4</v>
      </c>
      <c r="W17" s="265">
        <f>Ⅷ逆行列係数表!K15</f>
        <v>1.014546935</v>
      </c>
      <c r="X17" s="265">
        <f>Ⅷ逆行列係数表!L15</f>
        <v>1.3585120000000001E-3</v>
      </c>
      <c r="Y17" s="265">
        <f>Ⅷ逆行列係数表!M15</f>
        <v>7.7166099999999998E-4</v>
      </c>
      <c r="Z17" s="265">
        <f>Ⅷ逆行列係数表!N15</f>
        <v>9.25039E-4</v>
      </c>
      <c r="AA17" s="265">
        <f>Ⅷ逆行列係数表!O15</f>
        <v>1.35906E-3</v>
      </c>
      <c r="AB17" s="265">
        <f>Ⅷ逆行列係数表!P15</f>
        <v>4.5770199999999999E-4</v>
      </c>
      <c r="AC17" s="265">
        <f>Ⅷ逆行列係数表!Q15</f>
        <v>1.093915E-3</v>
      </c>
      <c r="AD17" s="265">
        <f>Ⅷ逆行列係数表!R15</f>
        <v>4.7277489999999998E-3</v>
      </c>
      <c r="AE17" s="265">
        <f>Ⅷ逆行列係数表!S15</f>
        <v>5.7048600000000004E-4</v>
      </c>
      <c r="AF17" s="265">
        <f>Ⅷ逆行列係数表!T15</f>
        <v>5.2227100000000004E-4</v>
      </c>
      <c r="AG17" s="265">
        <f>Ⅷ逆行列係数表!U15</f>
        <v>4.5126600000000003E-4</v>
      </c>
      <c r="AH17" s="265">
        <f>Ⅷ逆行列係数表!V15</f>
        <v>8.3140000000000004E-4</v>
      </c>
      <c r="AI17" s="265">
        <f>Ⅷ逆行列係数表!W15</f>
        <v>7.6429719999999996E-3</v>
      </c>
      <c r="AJ17" s="265">
        <f>Ⅷ逆行列係数表!X15</f>
        <v>1.7673600000000001E-4</v>
      </c>
      <c r="AK17" s="265">
        <f>Ⅷ逆行列係数表!Y15</f>
        <v>1.269577E-3</v>
      </c>
      <c r="AL17" s="265">
        <f>Ⅷ逆行列係数表!Z15</f>
        <v>1.4118900000000001E-4</v>
      </c>
      <c r="AM17" s="265">
        <f>Ⅷ逆行列係数表!AA15</f>
        <v>8.7000000000000001E-5</v>
      </c>
      <c r="AN17" s="265">
        <f>Ⅷ逆行列係数表!AB15</f>
        <v>6.7899999999999997E-5</v>
      </c>
      <c r="AO17" s="265">
        <f>Ⅷ逆行列係数表!AC15</f>
        <v>8.0400000000000003E-5</v>
      </c>
      <c r="AP17" s="265">
        <f>Ⅷ逆行列係数表!AD15</f>
        <v>1.41679E-4</v>
      </c>
      <c r="AQ17" s="265">
        <f>Ⅷ逆行列係数表!AE15</f>
        <v>8.8700000000000001E-5</v>
      </c>
      <c r="AR17" s="265">
        <f>Ⅷ逆行列係数表!AF15</f>
        <v>1.10111E-4</v>
      </c>
      <c r="AS17" s="265">
        <f>Ⅷ逆行列係数表!AG15</f>
        <v>4.36208E-4</v>
      </c>
      <c r="AT17" s="265">
        <f>Ⅷ逆行列係数表!AH15</f>
        <v>1.7309700000000001E-4</v>
      </c>
      <c r="AU17" s="265">
        <f>Ⅷ逆行列係数表!AI15</f>
        <v>1.18923E-4</v>
      </c>
      <c r="AV17" s="265">
        <f>Ⅷ逆行列係数表!AJ15</f>
        <v>3.2090299999999999E-4</v>
      </c>
      <c r="AW17" s="265">
        <f>Ⅷ逆行列係数表!AK15</f>
        <v>2.5734500000000002E-4</v>
      </c>
      <c r="AX17" s="265">
        <f>Ⅷ逆行列係数表!AL15</f>
        <v>9.1682899999999997E-4</v>
      </c>
      <c r="AY17" s="265">
        <f>Ⅷ逆行列係数表!AM15</f>
        <v>5.8928500000000005E-4</v>
      </c>
      <c r="BA17" s="31">
        <f t="shared" si="1"/>
        <v>0</v>
      </c>
      <c r="BC17" s="255">
        <v>0</v>
      </c>
    </row>
    <row r="18" spans="2:55">
      <c r="B18" s="263" t="s">
        <v>9</v>
      </c>
      <c r="C18" s="264" t="s">
        <v>25</v>
      </c>
      <c r="D18" s="359">
        <f>Ⅱ入力シート!H34</f>
        <v>0</v>
      </c>
      <c r="G18" s="361">
        <f>Ⅳ一次附属!AN15</f>
        <v>0</v>
      </c>
      <c r="I18" s="256">
        <f>Ⅸ自給率!E15</f>
        <v>6.0568846811263066E-3</v>
      </c>
      <c r="K18" s="33">
        <f t="shared" si="0"/>
        <v>0</v>
      </c>
      <c r="M18" s="263" t="s">
        <v>9</v>
      </c>
      <c r="N18" s="264" t="s">
        <v>25</v>
      </c>
      <c r="O18" s="265">
        <f>Ⅷ逆行列係数表!C16</f>
        <v>1.2899999999999999E-6</v>
      </c>
      <c r="P18" s="265">
        <f>Ⅷ逆行列係数表!D16</f>
        <v>1.01E-5</v>
      </c>
      <c r="Q18" s="265">
        <f>Ⅷ逆行列係数表!E16</f>
        <v>2.6299999999999998E-6</v>
      </c>
      <c r="R18" s="265">
        <f>Ⅷ逆行列係数表!F16</f>
        <v>1.19E-6</v>
      </c>
      <c r="S18" s="265">
        <f>Ⅷ逆行列係数表!G16</f>
        <v>4.7200000000000002E-5</v>
      </c>
      <c r="T18" s="265">
        <f>Ⅷ逆行列係数表!H16</f>
        <v>2.3199999999999998E-6</v>
      </c>
      <c r="U18" s="265">
        <f>Ⅷ逆行列係数表!I16</f>
        <v>1.19E-6</v>
      </c>
      <c r="V18" s="265">
        <f>Ⅷ逆行列係数表!J16</f>
        <v>1.52E-5</v>
      </c>
      <c r="W18" s="265">
        <f>Ⅷ逆行列係数表!K16</f>
        <v>2.27E-5</v>
      </c>
      <c r="X18" s="265">
        <f>Ⅷ逆行列係数表!L16</f>
        <v>1.0019181539999999</v>
      </c>
      <c r="Y18" s="265">
        <f>Ⅷ逆行列係数表!M16</f>
        <v>1.43E-5</v>
      </c>
      <c r="Z18" s="265">
        <f>Ⅷ逆行列係数表!N16</f>
        <v>1.1209519999999999E-3</v>
      </c>
      <c r="AA18" s="265">
        <f>Ⅷ逆行列係数表!O16</f>
        <v>6.0981000000000002E-4</v>
      </c>
      <c r="AB18" s="265">
        <f>Ⅷ逆行列係数表!P16</f>
        <v>3.3262899999999998E-4</v>
      </c>
      <c r="AC18" s="265">
        <f>Ⅷ逆行列係数表!Q16</f>
        <v>1.13899E-4</v>
      </c>
      <c r="AD18" s="265">
        <f>Ⅷ逆行列係数表!R16</f>
        <v>3.7799999999999997E-5</v>
      </c>
      <c r="AE18" s="265">
        <f>Ⅷ逆行列係数表!S16</f>
        <v>9.2299999999999994E-5</v>
      </c>
      <c r="AF18" s="265">
        <f>Ⅷ逆行列係数表!T16</f>
        <v>4.5000000000000003E-5</v>
      </c>
      <c r="AG18" s="265">
        <f>Ⅷ逆行列係数表!U16</f>
        <v>2.9670500000000003E-4</v>
      </c>
      <c r="AH18" s="265">
        <f>Ⅷ逆行列係数表!V16</f>
        <v>2.58E-5</v>
      </c>
      <c r="AI18" s="265">
        <f>Ⅷ逆行列係数表!W16</f>
        <v>1.2276299999999999E-4</v>
      </c>
      <c r="AJ18" s="265">
        <f>Ⅷ逆行列係数表!X16</f>
        <v>2.5799999999999999E-6</v>
      </c>
      <c r="AK18" s="265">
        <f>Ⅷ逆行列係数表!Y16</f>
        <v>4.3699999999999997E-6</v>
      </c>
      <c r="AL18" s="265">
        <f>Ⅷ逆行列係数表!Z16</f>
        <v>8.3099999999999996E-7</v>
      </c>
      <c r="AM18" s="265">
        <f>Ⅷ逆行列係数表!AA16</f>
        <v>9.9900000000000009E-7</v>
      </c>
      <c r="AN18" s="265">
        <f>Ⅷ逆行列係数表!AB16</f>
        <v>9.0299999999999997E-7</v>
      </c>
      <c r="AO18" s="265">
        <f>Ⅷ逆行列係数表!AC16</f>
        <v>1.0699999999999999E-6</v>
      </c>
      <c r="AP18" s="265">
        <f>Ⅷ逆行列係数表!AD16</f>
        <v>4.33E-6</v>
      </c>
      <c r="AQ18" s="265">
        <f>Ⅷ逆行列係数表!AE16</f>
        <v>1.1200000000000001E-6</v>
      </c>
      <c r="AR18" s="265">
        <f>Ⅷ逆行列係数表!AF16</f>
        <v>1.3799999999999999E-6</v>
      </c>
      <c r="AS18" s="265">
        <f>Ⅷ逆行列係数表!AG16</f>
        <v>1.04E-6</v>
      </c>
      <c r="AT18" s="265">
        <f>Ⅷ逆行列係数表!AH16</f>
        <v>6.1200000000000003E-7</v>
      </c>
      <c r="AU18" s="265">
        <f>Ⅷ逆行列係数表!AI16</f>
        <v>1.11E-6</v>
      </c>
      <c r="AV18" s="265">
        <f>Ⅷ逆行列係数表!AJ16</f>
        <v>2.57E-6</v>
      </c>
      <c r="AW18" s="265">
        <f>Ⅷ逆行列係数表!AK16</f>
        <v>1.1999999999999999E-6</v>
      </c>
      <c r="AX18" s="265">
        <f>Ⅷ逆行列係数表!AL16</f>
        <v>2.8899999999999999E-6</v>
      </c>
      <c r="AY18" s="265">
        <f>Ⅷ逆行列係数表!AM16</f>
        <v>1.88E-5</v>
      </c>
      <c r="BA18" s="31">
        <f t="shared" si="1"/>
        <v>0</v>
      </c>
      <c r="BC18" s="255">
        <v>0</v>
      </c>
    </row>
    <row r="19" spans="2:55">
      <c r="B19" s="263" t="s">
        <v>10</v>
      </c>
      <c r="C19" s="264" t="s">
        <v>26</v>
      </c>
      <c r="D19" s="359">
        <f>Ⅱ入力シート!H35</f>
        <v>0</v>
      </c>
      <c r="G19" s="361">
        <f>Ⅳ一次附属!AN16</f>
        <v>0</v>
      </c>
      <c r="I19" s="256">
        <f>Ⅸ自給率!E16</f>
        <v>3.1533772517522429E-4</v>
      </c>
      <c r="K19" s="33">
        <f t="shared" si="0"/>
        <v>0</v>
      </c>
      <c r="M19" s="263" t="s">
        <v>10</v>
      </c>
      <c r="N19" s="264" t="s">
        <v>26</v>
      </c>
      <c r="O19" s="265">
        <f>Ⅷ逆行列係数表!C17</f>
        <v>5.2800000000000003E-8</v>
      </c>
      <c r="P19" s="265">
        <f>Ⅷ逆行列係数表!D17</f>
        <v>5.5700000000000002E-8</v>
      </c>
      <c r="Q19" s="265">
        <f>Ⅷ逆行列係数表!E17</f>
        <v>6.2300000000000001E-7</v>
      </c>
      <c r="R19" s="265">
        <f>Ⅷ逆行列係数表!F17</f>
        <v>6.1900000000000005E-8</v>
      </c>
      <c r="S19" s="265">
        <f>Ⅷ逆行列係数表!G17</f>
        <v>7.4700000000000001E-7</v>
      </c>
      <c r="T19" s="265">
        <f>Ⅷ逆行列係数表!H17</f>
        <v>2.7800000000000001E-6</v>
      </c>
      <c r="U19" s="265">
        <f>Ⅷ逆行列係数表!I17</f>
        <v>6.5400000000000003E-8</v>
      </c>
      <c r="V19" s="265">
        <f>Ⅷ逆行列係数表!J17</f>
        <v>7.9599999999999998E-7</v>
      </c>
      <c r="W19" s="265">
        <f>Ⅷ逆行列係数表!K17</f>
        <v>3.7000000000000002E-6</v>
      </c>
      <c r="X19" s="265">
        <f>Ⅷ逆行列係数表!L17</f>
        <v>6.7400000000000003E-7</v>
      </c>
      <c r="Y19" s="265">
        <f>Ⅷ逆行列係数表!M17</f>
        <v>1.000165038</v>
      </c>
      <c r="Z19" s="265">
        <f>Ⅷ逆行列係数表!N17</f>
        <v>2.2099999999999998E-5</v>
      </c>
      <c r="AA19" s="265">
        <f>Ⅷ逆行列係数表!O17</f>
        <v>8.0399999999999993E-6</v>
      </c>
      <c r="AB19" s="265">
        <f>Ⅷ逆行列係数表!P17</f>
        <v>7.8399999999999995E-6</v>
      </c>
      <c r="AC19" s="265">
        <f>Ⅷ逆行列係数表!Q17</f>
        <v>1.63E-5</v>
      </c>
      <c r="AD19" s="265">
        <f>Ⅷ逆行列係数表!R17</f>
        <v>1.06E-5</v>
      </c>
      <c r="AE19" s="265">
        <f>Ⅷ逆行列係数表!S17</f>
        <v>1.0900000000000001E-5</v>
      </c>
      <c r="AF19" s="265">
        <f>Ⅷ逆行列係数表!T17</f>
        <v>1.01E-5</v>
      </c>
      <c r="AG19" s="265">
        <f>Ⅷ逆行列係数表!U17</f>
        <v>1.1E-5</v>
      </c>
      <c r="AH19" s="265">
        <f>Ⅷ逆行列係数表!V17</f>
        <v>1.04E-5</v>
      </c>
      <c r="AI19" s="265">
        <f>Ⅷ逆行列係数表!W17</f>
        <v>5.4099999999999999E-6</v>
      </c>
      <c r="AJ19" s="265">
        <f>Ⅷ逆行列係数表!X17</f>
        <v>3.5999999999999999E-7</v>
      </c>
      <c r="AK19" s="265">
        <f>Ⅷ逆行列係数表!Y17</f>
        <v>2.9200000000000002E-7</v>
      </c>
      <c r="AL19" s="265">
        <f>Ⅷ逆行列係数表!Z17</f>
        <v>5.6099999999999999E-8</v>
      </c>
      <c r="AM19" s="265">
        <f>Ⅷ逆行列係数表!AA17</f>
        <v>5.8299999999999999E-8</v>
      </c>
      <c r="AN19" s="265">
        <f>Ⅷ逆行列係数表!AB17</f>
        <v>7.8899999999999998E-8</v>
      </c>
      <c r="AO19" s="265">
        <f>Ⅷ逆行列係数表!AC17</f>
        <v>5.0600000000000003E-8</v>
      </c>
      <c r="AP19" s="265">
        <f>Ⅷ逆行列係数表!AD17</f>
        <v>8.4299999999999994E-8</v>
      </c>
      <c r="AQ19" s="265">
        <f>Ⅷ逆行列係数表!AE17</f>
        <v>1.1300000000000001E-7</v>
      </c>
      <c r="AR19" s="265">
        <f>Ⅷ逆行列係数表!AF17</f>
        <v>1.1899999999999999E-7</v>
      </c>
      <c r="AS19" s="265">
        <f>Ⅷ逆行列係数表!AG17</f>
        <v>1.24E-7</v>
      </c>
      <c r="AT19" s="265">
        <f>Ⅷ逆行列係数表!AH17</f>
        <v>5.8100000000000003E-7</v>
      </c>
      <c r="AU19" s="265">
        <f>Ⅷ逆行列係数表!AI17</f>
        <v>1.8900000000000001E-7</v>
      </c>
      <c r="AV19" s="265">
        <f>Ⅷ逆行列係数表!AJ17</f>
        <v>1.86E-7</v>
      </c>
      <c r="AW19" s="265">
        <f>Ⅷ逆行列係数表!AK17</f>
        <v>1.9399999999999999E-7</v>
      </c>
      <c r="AX19" s="265">
        <f>Ⅷ逆行列係数表!AL17</f>
        <v>6.4199999999999995E-7</v>
      </c>
      <c r="AY19" s="265">
        <f>Ⅷ逆行列係数表!AM17</f>
        <v>8.54E-7</v>
      </c>
      <c r="BA19" s="31">
        <f t="shared" si="1"/>
        <v>0</v>
      </c>
      <c r="BC19" s="255">
        <v>0</v>
      </c>
    </row>
    <row r="20" spans="2:55">
      <c r="B20" s="263" t="s">
        <v>11</v>
      </c>
      <c r="C20" s="264" t="s">
        <v>27</v>
      </c>
      <c r="D20" s="359">
        <f>Ⅱ入力シート!H36</f>
        <v>0</v>
      </c>
      <c r="G20" s="361">
        <f>Ⅳ一次附属!AN17</f>
        <v>0</v>
      </c>
      <c r="I20" s="256">
        <f>Ⅸ自給率!E17</f>
        <v>7.765107850631825E-2</v>
      </c>
      <c r="K20" s="33">
        <f t="shared" si="0"/>
        <v>0</v>
      </c>
      <c r="M20" s="263" t="s">
        <v>11</v>
      </c>
      <c r="N20" s="264" t="s">
        <v>27</v>
      </c>
      <c r="O20" s="265">
        <f>Ⅷ逆行列係数表!C18</f>
        <v>2.31676E-4</v>
      </c>
      <c r="P20" s="265">
        <f>Ⅷ逆行列係数表!D18</f>
        <v>4.7811799999999998E-4</v>
      </c>
      <c r="Q20" s="265">
        <f>Ⅷ逆行列係数表!E18</f>
        <v>1.8563570000000001E-3</v>
      </c>
      <c r="R20" s="265">
        <f>Ⅷ逆行列係数表!F18</f>
        <v>8.9699999999999998E-5</v>
      </c>
      <c r="S20" s="265">
        <f>Ⅷ逆行列係数表!G18</f>
        <v>1.0007219999999999E-3</v>
      </c>
      <c r="T20" s="265">
        <f>Ⅷ逆行列係数表!H18</f>
        <v>1.474022E-3</v>
      </c>
      <c r="U20" s="265">
        <f>Ⅷ逆行列係数表!I18</f>
        <v>6.1699999999999995E-5</v>
      </c>
      <c r="V20" s="265">
        <f>Ⅷ逆行列係数表!J18</f>
        <v>6.90491E-4</v>
      </c>
      <c r="W20" s="265">
        <f>Ⅷ逆行列係数表!K18</f>
        <v>5.5373200000000003E-4</v>
      </c>
      <c r="X20" s="265">
        <f>Ⅷ逆行列係数表!L18</f>
        <v>8.2486099999999998E-4</v>
      </c>
      <c r="Y20" s="265">
        <f>Ⅷ逆行列係数表!M18</f>
        <v>4.6805799999999998E-4</v>
      </c>
      <c r="Z20" s="265">
        <f>Ⅷ逆行列係数表!N18</f>
        <v>1.006446462</v>
      </c>
      <c r="AA20" s="265">
        <f>Ⅷ逆行列係数表!O18</f>
        <v>2.0294269999999999E-3</v>
      </c>
      <c r="AB20" s="265">
        <f>Ⅷ逆行列係数表!P18</f>
        <v>2.3132249999999999E-3</v>
      </c>
      <c r="AC20" s="265">
        <f>Ⅷ逆行列係数表!Q18</f>
        <v>2.1004959999999999E-3</v>
      </c>
      <c r="AD20" s="265">
        <f>Ⅷ逆行列係数表!R18</f>
        <v>1.3479309999999999E-3</v>
      </c>
      <c r="AE20" s="265">
        <f>Ⅷ逆行列係数表!S18</f>
        <v>1.8052700000000001E-3</v>
      </c>
      <c r="AF20" s="265">
        <f>Ⅷ逆行列係数表!T18</f>
        <v>1.4317850000000001E-3</v>
      </c>
      <c r="AG20" s="265">
        <f>Ⅷ逆行列係数表!U18</f>
        <v>8.0224300000000001E-4</v>
      </c>
      <c r="AH20" s="265">
        <f>Ⅷ逆行列係数表!V18</f>
        <v>1.08624E-3</v>
      </c>
      <c r="AI20" s="265">
        <f>Ⅷ逆行列係数表!W18</f>
        <v>5.8377610000000003E-3</v>
      </c>
      <c r="AJ20" s="265">
        <f>Ⅷ逆行列係数表!X18</f>
        <v>2.04188E-4</v>
      </c>
      <c r="AK20" s="265">
        <f>Ⅷ逆行列係数表!Y18</f>
        <v>2.6017500000000002E-4</v>
      </c>
      <c r="AL20" s="265">
        <f>Ⅷ逆行列係数表!Z18</f>
        <v>5.2299999999999997E-5</v>
      </c>
      <c r="AM20" s="265">
        <f>Ⅷ逆行列係数表!AA18</f>
        <v>2.42976E-4</v>
      </c>
      <c r="AN20" s="265">
        <f>Ⅷ逆行列係数表!AB18</f>
        <v>5.0099999999999998E-5</v>
      </c>
      <c r="AO20" s="265">
        <f>Ⅷ逆行列係数表!AC18</f>
        <v>7.64E-5</v>
      </c>
      <c r="AP20" s="265">
        <f>Ⅷ逆行列係数表!AD18</f>
        <v>2.0275600000000001E-4</v>
      </c>
      <c r="AQ20" s="265">
        <f>Ⅷ逆行列係数表!AE18</f>
        <v>9.1299999999999997E-5</v>
      </c>
      <c r="AR20" s="265">
        <f>Ⅷ逆行列係数表!AF18</f>
        <v>2.8984799999999999E-4</v>
      </c>
      <c r="AS20" s="265">
        <f>Ⅷ逆行列係数表!AG18</f>
        <v>6.9499999999999995E-5</v>
      </c>
      <c r="AT20" s="265">
        <f>Ⅷ逆行列係数表!AH18</f>
        <v>7.5400000000000003E-5</v>
      </c>
      <c r="AU20" s="265">
        <f>Ⅷ逆行列係数表!AI18</f>
        <v>2.0389599999999999E-4</v>
      </c>
      <c r="AV20" s="265">
        <f>Ⅷ逆行列係数表!AJ18</f>
        <v>1.2731900000000001E-4</v>
      </c>
      <c r="AW20" s="265">
        <f>Ⅷ逆行列係数表!AK18</f>
        <v>2.8273799999999999E-4</v>
      </c>
      <c r="AX20" s="265">
        <f>Ⅷ逆行列係数表!AL18</f>
        <v>1.37584E-4</v>
      </c>
      <c r="AY20" s="265">
        <f>Ⅷ逆行列係数表!AM18</f>
        <v>3.5603799999999998E-4</v>
      </c>
      <c r="BA20" s="31">
        <f t="shared" si="1"/>
        <v>0</v>
      </c>
      <c r="BC20" s="255">
        <v>0</v>
      </c>
    </row>
    <row r="21" spans="2:55">
      <c r="B21" s="263" t="s">
        <v>12</v>
      </c>
      <c r="C21" s="264" t="s">
        <v>162</v>
      </c>
      <c r="D21" s="359">
        <f>Ⅱ入力シート!H37</f>
        <v>0</v>
      </c>
      <c r="G21" s="361">
        <f>Ⅳ一次附属!AN18</f>
        <v>0</v>
      </c>
      <c r="I21" s="256">
        <f>Ⅸ自給率!E18</f>
        <v>2.6698036197493669E-2</v>
      </c>
      <c r="K21" s="33">
        <f t="shared" si="0"/>
        <v>0</v>
      </c>
      <c r="M21" s="263" t="s">
        <v>12</v>
      </c>
      <c r="N21" s="264" t="s">
        <v>162</v>
      </c>
      <c r="O21" s="265">
        <f>Ⅷ逆行列係数表!C19</f>
        <v>4.7899999999999999E-6</v>
      </c>
      <c r="P21" s="265">
        <f>Ⅷ逆行列係数表!D19</f>
        <v>7.9300000000000003E-5</v>
      </c>
      <c r="Q21" s="265">
        <f>Ⅷ逆行列係数表!E19</f>
        <v>9.4599999999999992E-6</v>
      </c>
      <c r="R21" s="265">
        <f>Ⅷ逆行列係数表!F19</f>
        <v>4.4100000000000001E-6</v>
      </c>
      <c r="S21" s="265">
        <f>Ⅷ逆行列係数表!G19</f>
        <v>8.9500000000000007E-6</v>
      </c>
      <c r="T21" s="265">
        <f>Ⅷ逆行列係数表!H19</f>
        <v>1.01E-5</v>
      </c>
      <c r="U21" s="265">
        <f>Ⅷ逆行列係数表!I19</f>
        <v>6.7700000000000004E-6</v>
      </c>
      <c r="V21" s="265">
        <f>Ⅷ逆行列係数表!J19</f>
        <v>1.63E-5</v>
      </c>
      <c r="W21" s="265">
        <f>Ⅷ逆行列係数表!K19</f>
        <v>1.2E-5</v>
      </c>
      <c r="X21" s="265">
        <f>Ⅷ逆行列係数表!L19</f>
        <v>4.1199999999999999E-5</v>
      </c>
      <c r="Y21" s="265">
        <f>Ⅷ逆行列係数表!M19</f>
        <v>5.1499999999999998E-6</v>
      </c>
      <c r="Z21" s="265">
        <f>Ⅷ逆行列係数表!N19</f>
        <v>2.5999999999999998E-5</v>
      </c>
      <c r="AA21" s="265">
        <f>Ⅷ逆行列係数表!O19</f>
        <v>1.004511039</v>
      </c>
      <c r="AB21" s="265">
        <f>Ⅷ逆行列係数表!P19</f>
        <v>1.3765069999999999E-3</v>
      </c>
      <c r="AC21" s="265">
        <f>Ⅷ逆行列係数表!Q19</f>
        <v>2.2026700000000001E-4</v>
      </c>
      <c r="AD21" s="265">
        <f>Ⅷ逆行列係数表!R19</f>
        <v>6.3800000000000006E-5</v>
      </c>
      <c r="AE21" s="265">
        <f>Ⅷ逆行列係数表!S19</f>
        <v>1.18619E-4</v>
      </c>
      <c r="AF21" s="265">
        <f>Ⅷ逆行列係数表!T19</f>
        <v>1.0403000000000001E-4</v>
      </c>
      <c r="AG21" s="265">
        <f>Ⅷ逆行列係数表!U19</f>
        <v>2.8332999999999999E-4</v>
      </c>
      <c r="AH21" s="265">
        <f>Ⅷ逆行列係数表!V19</f>
        <v>2.2500000000000001E-5</v>
      </c>
      <c r="AI21" s="265">
        <f>Ⅷ逆行列係数表!W19</f>
        <v>1.51125E-4</v>
      </c>
      <c r="AJ21" s="265">
        <f>Ⅷ逆行列係数表!X19</f>
        <v>2.3200000000000001E-5</v>
      </c>
      <c r="AK21" s="265">
        <f>Ⅷ逆行列係数表!Y19</f>
        <v>3.9391399999999998E-4</v>
      </c>
      <c r="AL21" s="265">
        <f>Ⅷ逆行列係数表!Z19</f>
        <v>1.2099999999999999E-5</v>
      </c>
      <c r="AM21" s="265">
        <f>Ⅷ逆行列係数表!AA19</f>
        <v>1.1800000000000001E-5</v>
      </c>
      <c r="AN21" s="265">
        <f>Ⅷ逆行列係数表!AB19</f>
        <v>1.5800000000000001E-5</v>
      </c>
      <c r="AO21" s="265">
        <f>Ⅷ逆行列係数表!AC19</f>
        <v>4.4599999999999996E-6</v>
      </c>
      <c r="AP21" s="265">
        <f>Ⅷ逆行列係数表!AD19</f>
        <v>2.9899999999999998E-5</v>
      </c>
      <c r="AQ21" s="265">
        <f>Ⅷ逆行列係数表!AE19</f>
        <v>2.02E-5</v>
      </c>
      <c r="AR21" s="265">
        <f>Ⅷ逆行列係数表!AF19</f>
        <v>1.8899999999999999E-5</v>
      </c>
      <c r="AS21" s="265">
        <f>Ⅷ逆行列係数表!AG19</f>
        <v>1.6099999999999998E-5</v>
      </c>
      <c r="AT21" s="265">
        <f>Ⅷ逆行列係数表!AH19</f>
        <v>8.1899999999999995E-6</v>
      </c>
      <c r="AU21" s="265">
        <f>Ⅷ逆行列係数表!AI19</f>
        <v>1.06E-5</v>
      </c>
      <c r="AV21" s="265">
        <f>Ⅷ逆行列係数表!AJ19</f>
        <v>1.69433E-4</v>
      </c>
      <c r="AW21" s="265">
        <f>Ⅷ逆行列係数表!AK19</f>
        <v>1.04E-5</v>
      </c>
      <c r="AX21" s="265">
        <f>Ⅷ逆行列係数表!AL19</f>
        <v>3.9199999999999997E-6</v>
      </c>
      <c r="AY21" s="265">
        <f>Ⅷ逆行列係数表!AM19</f>
        <v>8.8300000000000002E-6</v>
      </c>
      <c r="BA21" s="31">
        <f t="shared" si="1"/>
        <v>0</v>
      </c>
      <c r="BC21" s="255">
        <v>0</v>
      </c>
    </row>
    <row r="22" spans="2:55">
      <c r="B22" s="263" t="s">
        <v>13</v>
      </c>
      <c r="C22" s="264" t="s">
        <v>163</v>
      </c>
      <c r="D22" s="359">
        <f>Ⅱ入力シート!H38</f>
        <v>0</v>
      </c>
      <c r="G22" s="361">
        <f>Ⅳ一次附属!AN19</f>
        <v>0</v>
      </c>
      <c r="I22" s="256">
        <f>Ⅸ自給率!E19</f>
        <v>0.12685813027960113</v>
      </c>
      <c r="K22" s="33">
        <f t="shared" si="0"/>
        <v>0</v>
      </c>
      <c r="M22" s="263" t="s">
        <v>13</v>
      </c>
      <c r="N22" s="264" t="s">
        <v>163</v>
      </c>
      <c r="O22" s="265">
        <f>Ⅷ逆行列係数表!C20</f>
        <v>2.8799999999999999E-5</v>
      </c>
      <c r="P22" s="265">
        <f>Ⅷ逆行列係数表!D20</f>
        <v>1.00849E-4</v>
      </c>
      <c r="Q22" s="265">
        <f>Ⅷ逆行列係数表!E20</f>
        <v>6.2600000000000004E-5</v>
      </c>
      <c r="R22" s="265">
        <f>Ⅷ逆行列係数表!F20</f>
        <v>2.69E-5</v>
      </c>
      <c r="S22" s="265">
        <f>Ⅷ逆行列係数表!G20</f>
        <v>4.3999999999999999E-5</v>
      </c>
      <c r="T22" s="265">
        <f>Ⅷ逆行列係数表!H20</f>
        <v>6.3899999999999995E-5</v>
      </c>
      <c r="U22" s="265">
        <f>Ⅷ逆行列係数表!I20</f>
        <v>4.9799999999999998E-5</v>
      </c>
      <c r="V22" s="265">
        <f>Ⅷ逆行列係数表!J20</f>
        <v>3.9584499999999998E-4</v>
      </c>
      <c r="W22" s="265">
        <f>Ⅷ逆行列係数表!K20</f>
        <v>7.9400000000000006E-5</v>
      </c>
      <c r="X22" s="265">
        <f>Ⅷ逆行列係数表!L20</f>
        <v>2.2428300000000001E-4</v>
      </c>
      <c r="Y22" s="265">
        <f>Ⅷ逆行列係数表!M20</f>
        <v>7.8200000000000003E-5</v>
      </c>
      <c r="Z22" s="265">
        <f>Ⅷ逆行列係数表!N20</f>
        <v>8.1000000000000004E-5</v>
      </c>
      <c r="AA22" s="265">
        <f>Ⅷ逆行列係数表!O20</f>
        <v>9.4460500000000005E-4</v>
      </c>
      <c r="AB22" s="265">
        <f>Ⅷ逆行列係数表!P20</f>
        <v>1.014362905</v>
      </c>
      <c r="AC22" s="265">
        <f>Ⅷ逆行列係数表!Q20</f>
        <v>1.2842800000000001E-4</v>
      </c>
      <c r="AD22" s="265">
        <f>Ⅷ逆行列係数表!R20</f>
        <v>3.7671699999999999E-4</v>
      </c>
      <c r="AE22" s="265">
        <f>Ⅷ逆行列係数表!S20</f>
        <v>3.4445E-4</v>
      </c>
      <c r="AF22" s="265">
        <f>Ⅷ逆行列係数表!T20</f>
        <v>1.4728399999999999E-4</v>
      </c>
      <c r="AG22" s="265">
        <f>Ⅷ逆行列係数表!U20</f>
        <v>1.49689E-4</v>
      </c>
      <c r="AH22" s="265">
        <f>Ⅷ逆行列係数表!V20</f>
        <v>5.94E-5</v>
      </c>
      <c r="AI22" s="265">
        <f>Ⅷ逆行列係数表!W20</f>
        <v>1.0003199999999999E-4</v>
      </c>
      <c r="AJ22" s="265">
        <f>Ⅷ逆行列係数表!X20</f>
        <v>1.40381E-4</v>
      </c>
      <c r="AK22" s="265">
        <f>Ⅷ逆行列係数表!Y20</f>
        <v>2.0748000000000001E-4</v>
      </c>
      <c r="AL22" s="265">
        <f>Ⅷ逆行列係数表!Z20</f>
        <v>6.41E-5</v>
      </c>
      <c r="AM22" s="265">
        <f>Ⅷ逆行列係数表!AA20</f>
        <v>7.4599999999999997E-5</v>
      </c>
      <c r="AN22" s="265">
        <f>Ⅷ逆行列係数表!AB20</f>
        <v>1.07748E-4</v>
      </c>
      <c r="AO22" s="265">
        <f>Ⅷ逆行列係数表!AC20</f>
        <v>2.37E-5</v>
      </c>
      <c r="AP22" s="265">
        <f>Ⅷ逆行列係数表!AD20</f>
        <v>1.74928E-4</v>
      </c>
      <c r="AQ22" s="265">
        <f>Ⅷ逆行列係数表!AE20</f>
        <v>1.33934E-4</v>
      </c>
      <c r="AR22" s="265">
        <f>Ⅷ逆行列係数表!AF20</f>
        <v>7.8200000000000003E-5</v>
      </c>
      <c r="AS22" s="265">
        <f>Ⅷ逆行列係数表!AG20</f>
        <v>9.2200000000000005E-5</v>
      </c>
      <c r="AT22" s="265">
        <f>Ⅷ逆行列係数表!AH20</f>
        <v>4.57E-5</v>
      </c>
      <c r="AU22" s="265">
        <f>Ⅷ逆行列係数表!AI20</f>
        <v>6.8700000000000003E-5</v>
      </c>
      <c r="AV22" s="265">
        <f>Ⅷ逆行列係数表!AJ20</f>
        <v>1.233725E-3</v>
      </c>
      <c r="AW22" s="265">
        <f>Ⅷ逆行列係数表!AK20</f>
        <v>4.9599999999999999E-5</v>
      </c>
      <c r="AX22" s="265">
        <f>Ⅷ逆行列係数表!AL20</f>
        <v>2.16E-5</v>
      </c>
      <c r="AY22" s="265">
        <f>Ⅷ逆行列係数表!AM20</f>
        <v>4.74E-5</v>
      </c>
      <c r="BA22" s="31">
        <f t="shared" si="1"/>
        <v>0</v>
      </c>
      <c r="BC22" s="255">
        <v>0</v>
      </c>
    </row>
    <row r="23" spans="2:55">
      <c r="B23" s="263" t="s">
        <v>14</v>
      </c>
      <c r="C23" s="264" t="s">
        <v>164</v>
      </c>
      <c r="D23" s="359">
        <f>Ⅱ入力シート!H39</f>
        <v>0</v>
      </c>
      <c r="G23" s="361">
        <f>Ⅳ一次附属!AN20</f>
        <v>0</v>
      </c>
      <c r="I23" s="256">
        <f>Ⅸ自給率!E20</f>
        <v>2.869524756307984E-2</v>
      </c>
      <c r="K23" s="33">
        <f t="shared" si="0"/>
        <v>0</v>
      </c>
      <c r="M23" s="263" t="s">
        <v>14</v>
      </c>
      <c r="N23" s="264" t="s">
        <v>164</v>
      </c>
      <c r="O23" s="265">
        <f>Ⅷ逆行列係数表!C21</f>
        <v>4.3100000000000002E-6</v>
      </c>
      <c r="P23" s="265">
        <f>Ⅷ逆行列係数表!D21</f>
        <v>6.4899999999999997E-6</v>
      </c>
      <c r="Q23" s="265">
        <f>Ⅷ逆行列係数表!E21</f>
        <v>6.8800000000000002E-6</v>
      </c>
      <c r="R23" s="265">
        <f>Ⅷ逆行列係数表!F21</f>
        <v>4.8199999999999996E-6</v>
      </c>
      <c r="S23" s="265">
        <f>Ⅷ逆行列係数表!G21</f>
        <v>4.9200000000000003E-6</v>
      </c>
      <c r="T23" s="265">
        <f>Ⅷ逆行列係数表!H21</f>
        <v>6.8499999999999996E-6</v>
      </c>
      <c r="U23" s="265">
        <f>Ⅷ逆行列係数表!I21</f>
        <v>4.0500000000000002E-6</v>
      </c>
      <c r="V23" s="265">
        <f>Ⅷ逆行列係数表!J21</f>
        <v>4.4399999999999998E-6</v>
      </c>
      <c r="W23" s="265">
        <f>Ⅷ逆行列係数表!K21</f>
        <v>7.1899999999999998E-6</v>
      </c>
      <c r="X23" s="265">
        <f>Ⅷ逆行列係数表!L21</f>
        <v>3.76E-6</v>
      </c>
      <c r="Y23" s="265">
        <f>Ⅷ逆行列係数表!M21</f>
        <v>3.7000000000000002E-6</v>
      </c>
      <c r="Z23" s="265">
        <f>Ⅷ逆行列係数表!N21</f>
        <v>4.2599999999999999E-6</v>
      </c>
      <c r="AA23" s="265">
        <f>Ⅷ逆行列係数表!O21</f>
        <v>9.2100000000000003E-5</v>
      </c>
      <c r="AB23" s="265">
        <f>Ⅷ逆行列係数表!P21</f>
        <v>1.0733799999999999E-4</v>
      </c>
      <c r="AC23" s="265">
        <f>Ⅷ逆行列係数表!Q21</f>
        <v>1.0026487980000001</v>
      </c>
      <c r="AD23" s="265">
        <f>Ⅷ逆行列係数表!R21</f>
        <v>6.4300000000000003E-6</v>
      </c>
      <c r="AE23" s="265">
        <f>Ⅷ逆行列係数表!S21</f>
        <v>2.3600000000000001E-5</v>
      </c>
      <c r="AF23" s="265">
        <f>Ⅷ逆行列係数表!T21</f>
        <v>1.7E-5</v>
      </c>
      <c r="AG23" s="265">
        <f>Ⅷ逆行列係数表!U21</f>
        <v>1.2799999999999999E-5</v>
      </c>
      <c r="AH23" s="265">
        <f>Ⅷ逆行列係数表!V21</f>
        <v>1.0200000000000001E-5</v>
      </c>
      <c r="AI23" s="265">
        <f>Ⅷ逆行列係数表!W21</f>
        <v>1.29E-5</v>
      </c>
      <c r="AJ23" s="265">
        <f>Ⅷ逆行列係数表!X21</f>
        <v>1.1E-5</v>
      </c>
      <c r="AK23" s="265">
        <f>Ⅷ逆行列係数表!Y21</f>
        <v>1.8600000000000001E-5</v>
      </c>
      <c r="AL23" s="265">
        <f>Ⅷ逆行列係数表!Z21</f>
        <v>1.0900000000000001E-5</v>
      </c>
      <c r="AM23" s="265">
        <f>Ⅷ逆行列係数表!AA21</f>
        <v>3.43E-5</v>
      </c>
      <c r="AN23" s="265">
        <f>Ⅷ逆行列係数表!AB21</f>
        <v>1.5E-5</v>
      </c>
      <c r="AO23" s="265">
        <f>Ⅷ逆行列係数表!AC21</f>
        <v>2.7599999999999998E-6</v>
      </c>
      <c r="AP23" s="265">
        <f>Ⅷ逆行列係数表!AD21</f>
        <v>1.6699999999999999E-5</v>
      </c>
      <c r="AQ23" s="265">
        <f>Ⅷ逆行列係数表!AE21</f>
        <v>1.9700000000000001E-5</v>
      </c>
      <c r="AR23" s="265">
        <f>Ⅷ逆行列係数表!AF21</f>
        <v>8.7600000000000002E-5</v>
      </c>
      <c r="AS23" s="265">
        <f>Ⅷ逆行列係数表!AG21</f>
        <v>1.4800000000000001E-5</v>
      </c>
      <c r="AT23" s="265">
        <f>Ⅷ逆行列係数表!AH21</f>
        <v>3.47263E-4</v>
      </c>
      <c r="AU23" s="265">
        <f>Ⅷ逆行列係数表!AI21</f>
        <v>1.3499999999999999E-5</v>
      </c>
      <c r="AV23" s="265">
        <f>Ⅷ逆行列係数表!AJ21</f>
        <v>9.2100000000000003E-5</v>
      </c>
      <c r="AW23" s="265">
        <f>Ⅷ逆行列係数表!AK21</f>
        <v>3.1199999999999999E-5</v>
      </c>
      <c r="AX23" s="265">
        <f>Ⅷ逆行列係数表!AL21</f>
        <v>6.8024700000000003E-4</v>
      </c>
      <c r="AY23" s="265">
        <f>Ⅷ逆行列係数表!AM21</f>
        <v>1.15E-5</v>
      </c>
      <c r="BA23" s="31">
        <f t="shared" si="1"/>
        <v>0</v>
      </c>
      <c r="BC23" s="255">
        <v>0</v>
      </c>
    </row>
    <row r="24" spans="2:55">
      <c r="B24" s="263" t="s">
        <v>15</v>
      </c>
      <c r="C24" s="264" t="s">
        <v>128</v>
      </c>
      <c r="D24" s="359">
        <f>Ⅱ入力シート!H40</f>
        <v>0</v>
      </c>
      <c r="G24" s="361">
        <f>Ⅳ一次附属!AN21</f>
        <v>0</v>
      </c>
      <c r="I24" s="256">
        <f>Ⅸ自給率!E21</f>
        <v>1.6856124478730083E-2</v>
      </c>
      <c r="K24" s="33">
        <f t="shared" si="0"/>
        <v>0</v>
      </c>
      <c r="M24" s="263" t="s">
        <v>15</v>
      </c>
      <c r="N24" s="264" t="s">
        <v>128</v>
      </c>
      <c r="O24" s="265">
        <f>Ⅷ逆行列係数表!C22</f>
        <v>4.8400000000000002E-6</v>
      </c>
      <c r="P24" s="265">
        <f>Ⅷ逆行列係数表!D22</f>
        <v>9.4599999999999992E-6</v>
      </c>
      <c r="Q24" s="265">
        <f>Ⅷ逆行列係数表!E22</f>
        <v>9.8400000000000007E-6</v>
      </c>
      <c r="R24" s="265">
        <f>Ⅷ逆行列係数表!F22</f>
        <v>5.3000000000000001E-6</v>
      </c>
      <c r="S24" s="265">
        <f>Ⅷ逆行列係数表!G22</f>
        <v>6.1399999999999997E-6</v>
      </c>
      <c r="T24" s="265">
        <f>Ⅷ逆行列係数表!H22</f>
        <v>1.0200000000000001E-5</v>
      </c>
      <c r="U24" s="265">
        <f>Ⅷ逆行列係数表!I22</f>
        <v>5.9200000000000001E-6</v>
      </c>
      <c r="V24" s="265">
        <f>Ⅷ逆行列係数表!J22</f>
        <v>6.5400000000000001E-6</v>
      </c>
      <c r="W24" s="265">
        <f>Ⅷ逆行列係数表!K22</f>
        <v>9.2499999999999995E-6</v>
      </c>
      <c r="X24" s="265">
        <f>Ⅷ逆行列係数表!L22</f>
        <v>5.2800000000000003E-6</v>
      </c>
      <c r="Y24" s="265">
        <f>Ⅷ逆行列係数表!M22</f>
        <v>9.5799999999999998E-6</v>
      </c>
      <c r="Z24" s="265">
        <f>Ⅷ逆行列係数表!N22</f>
        <v>7.08E-5</v>
      </c>
      <c r="AA24" s="265">
        <f>Ⅷ逆行列係数表!O22</f>
        <v>3.1934999999999998E-4</v>
      </c>
      <c r="AB24" s="265">
        <f>Ⅷ逆行列係数表!P22</f>
        <v>7.5338599999999999E-4</v>
      </c>
      <c r="AC24" s="265">
        <f>Ⅷ逆行列係数表!Q22</f>
        <v>2.542997E-3</v>
      </c>
      <c r="AD24" s="265">
        <f>Ⅷ逆行列係数表!R22</f>
        <v>1.0059539829999999</v>
      </c>
      <c r="AE24" s="265">
        <f>Ⅷ逆行列係数表!S22</f>
        <v>5.9422490000000001E-3</v>
      </c>
      <c r="AF24" s="265">
        <f>Ⅷ逆行列係数表!T22</f>
        <v>4.8088310000000004E-3</v>
      </c>
      <c r="AG24" s="265">
        <f>Ⅷ逆行列係数表!U22</f>
        <v>3.5441599999999998E-4</v>
      </c>
      <c r="AH24" s="265">
        <f>Ⅷ逆行列係数表!V22</f>
        <v>7.3800000000000005E-5</v>
      </c>
      <c r="AI24" s="265">
        <f>Ⅷ逆行列係数表!W22</f>
        <v>2.0299999999999999E-5</v>
      </c>
      <c r="AJ24" s="265">
        <f>Ⅷ逆行列係数表!X22</f>
        <v>1.98E-5</v>
      </c>
      <c r="AK24" s="265">
        <f>Ⅷ逆行列係数表!Y22</f>
        <v>2.51E-5</v>
      </c>
      <c r="AL24" s="265">
        <f>Ⅷ逆行列係数表!Z22</f>
        <v>1.31E-5</v>
      </c>
      <c r="AM24" s="265">
        <f>Ⅷ逆行列係数表!AA22</f>
        <v>1.42E-5</v>
      </c>
      <c r="AN24" s="265">
        <f>Ⅷ逆行列係数表!AB22</f>
        <v>2.1399999999999998E-5</v>
      </c>
      <c r="AO24" s="265">
        <f>Ⅷ逆行列係数表!AC22</f>
        <v>4.1400000000000002E-6</v>
      </c>
      <c r="AP24" s="265">
        <f>Ⅷ逆行列係数表!AD22</f>
        <v>2.5999999999999998E-5</v>
      </c>
      <c r="AQ24" s="265">
        <f>Ⅷ逆行列係数表!AE22</f>
        <v>3.96E-5</v>
      </c>
      <c r="AR24" s="265">
        <f>Ⅷ逆行列係数表!AF22</f>
        <v>3.8000000000000002E-5</v>
      </c>
      <c r="AS24" s="265">
        <f>Ⅷ逆行列係数表!AG22</f>
        <v>3.7400000000000001E-5</v>
      </c>
      <c r="AT24" s="265">
        <f>Ⅷ逆行列係数表!AH22</f>
        <v>1.0699999999999999E-5</v>
      </c>
      <c r="AU24" s="265">
        <f>Ⅷ逆行列係数表!AI22</f>
        <v>1.6699999999999999E-5</v>
      </c>
      <c r="AV24" s="265">
        <f>Ⅷ逆行列係数表!AJ22</f>
        <v>1.70118E-4</v>
      </c>
      <c r="AW24" s="265">
        <f>Ⅷ逆行列係数表!AK22</f>
        <v>1.04E-5</v>
      </c>
      <c r="AX24" s="265">
        <f>Ⅷ逆行列係数表!AL22</f>
        <v>5.5043500000000005E-4</v>
      </c>
      <c r="AY24" s="265">
        <f>Ⅷ逆行列係数表!AM22</f>
        <v>1.0000000000000001E-5</v>
      </c>
      <c r="BA24" s="31">
        <f t="shared" si="1"/>
        <v>0</v>
      </c>
      <c r="BC24" s="255">
        <v>0</v>
      </c>
    </row>
    <row r="25" spans="2:55">
      <c r="B25" s="263" t="s">
        <v>16</v>
      </c>
      <c r="C25" s="264" t="s">
        <v>28</v>
      </c>
      <c r="D25" s="359">
        <f>Ⅱ入力シート!H41</f>
        <v>0</v>
      </c>
      <c r="G25" s="361">
        <f>Ⅳ一次附属!AN22</f>
        <v>0</v>
      </c>
      <c r="I25" s="256">
        <f>Ⅸ自給率!E22</f>
        <v>3.3730939418510464E-2</v>
      </c>
      <c r="K25" s="33">
        <f t="shared" si="0"/>
        <v>0</v>
      </c>
      <c r="M25" s="263" t="s">
        <v>16</v>
      </c>
      <c r="N25" s="264" t="s">
        <v>28</v>
      </c>
      <c r="O25" s="265">
        <f>Ⅷ逆行列係数表!C23</f>
        <v>7.3699999999999997E-6</v>
      </c>
      <c r="P25" s="265">
        <f>Ⅷ逆行列係数表!D23</f>
        <v>1.42E-5</v>
      </c>
      <c r="Q25" s="265">
        <f>Ⅷ逆行列係数表!E23</f>
        <v>1.29E-5</v>
      </c>
      <c r="R25" s="265">
        <f>Ⅷ逆行列係数表!F23</f>
        <v>6.2700000000000001E-6</v>
      </c>
      <c r="S25" s="265">
        <f>Ⅷ逆行列係数表!G23</f>
        <v>1.2300000000000001E-5</v>
      </c>
      <c r="T25" s="265">
        <f>Ⅷ逆行列係数表!H23</f>
        <v>1.34E-5</v>
      </c>
      <c r="U25" s="265">
        <f>Ⅷ逆行列係数表!I23</f>
        <v>8.9099999999999994E-6</v>
      </c>
      <c r="V25" s="265">
        <f>Ⅷ逆行列係数表!J23</f>
        <v>1.06E-5</v>
      </c>
      <c r="W25" s="265">
        <f>Ⅷ逆行列係数表!K23</f>
        <v>1.0900000000000001E-5</v>
      </c>
      <c r="X25" s="265">
        <f>Ⅷ逆行列係数表!L23</f>
        <v>7.5499999999999997E-6</v>
      </c>
      <c r="Y25" s="265">
        <f>Ⅷ逆行列係数表!M23</f>
        <v>7.8299999999999996E-6</v>
      </c>
      <c r="Z25" s="265">
        <f>Ⅷ逆行列係数表!N23</f>
        <v>3.3399999999999999E-5</v>
      </c>
      <c r="AA25" s="265">
        <f>Ⅷ逆行列係数表!O23</f>
        <v>4.9057699999999996E-4</v>
      </c>
      <c r="AB25" s="265">
        <f>Ⅷ逆行列係数表!P23</f>
        <v>1.5114659999999999E-3</v>
      </c>
      <c r="AC25" s="265">
        <f>Ⅷ逆行列係数表!Q23</f>
        <v>5.1289499999999997E-4</v>
      </c>
      <c r="AD25" s="265">
        <f>Ⅷ逆行列係数表!R23</f>
        <v>6.068E-4</v>
      </c>
      <c r="AE25" s="265">
        <f>Ⅷ逆行列係数表!S23</f>
        <v>1.002161504</v>
      </c>
      <c r="AF25" s="265">
        <f>Ⅷ逆行列係数表!T23</f>
        <v>4.2526100000000002E-4</v>
      </c>
      <c r="AG25" s="265">
        <f>Ⅷ逆行列係数表!U23</f>
        <v>1.6352949999999999E-3</v>
      </c>
      <c r="AH25" s="265">
        <f>Ⅷ逆行列係数表!V23</f>
        <v>4.8000000000000001E-5</v>
      </c>
      <c r="AI25" s="265">
        <f>Ⅷ逆行列係数表!W23</f>
        <v>2.53966E-4</v>
      </c>
      <c r="AJ25" s="265">
        <f>Ⅷ逆行列係数表!X23</f>
        <v>3.0899999999999999E-5</v>
      </c>
      <c r="AK25" s="265">
        <f>Ⅷ逆行列係数表!Y23</f>
        <v>4.7899999999999999E-5</v>
      </c>
      <c r="AL25" s="265">
        <f>Ⅷ逆行列係数表!Z23</f>
        <v>1.36E-5</v>
      </c>
      <c r="AM25" s="265">
        <f>Ⅷ逆行列係数表!AA23</f>
        <v>2.2200000000000001E-5</v>
      </c>
      <c r="AN25" s="265">
        <f>Ⅷ逆行列係数表!AB23</f>
        <v>2.2500000000000001E-5</v>
      </c>
      <c r="AO25" s="265">
        <f>Ⅷ逆行列係数表!AC23</f>
        <v>7.1099999999999997E-6</v>
      </c>
      <c r="AP25" s="265">
        <f>Ⅷ逆行列係数表!AD23</f>
        <v>3.9700000000000003E-5</v>
      </c>
      <c r="AQ25" s="265">
        <f>Ⅷ逆行列係数表!AE23</f>
        <v>3.7100000000000001E-5</v>
      </c>
      <c r="AR25" s="265">
        <f>Ⅷ逆行列係数表!AF23</f>
        <v>6.2500000000000001E-5</v>
      </c>
      <c r="AS25" s="265">
        <f>Ⅷ逆行列係数表!AG23</f>
        <v>4.6600000000000001E-5</v>
      </c>
      <c r="AT25" s="265">
        <f>Ⅷ逆行列係数表!AH23</f>
        <v>1.22E-5</v>
      </c>
      <c r="AU25" s="265">
        <f>Ⅷ逆行列係数表!AI23</f>
        <v>1.4800000000000001E-5</v>
      </c>
      <c r="AV25" s="265">
        <f>Ⅷ逆行列係数表!AJ23</f>
        <v>2.42045E-4</v>
      </c>
      <c r="AW25" s="265">
        <f>Ⅷ逆行列係数表!AK23</f>
        <v>1.56E-5</v>
      </c>
      <c r="AX25" s="265">
        <f>Ⅷ逆行列係数表!AL23</f>
        <v>6.9600000000000003E-6</v>
      </c>
      <c r="AY25" s="265">
        <f>Ⅷ逆行列係数表!AM23</f>
        <v>2.44E-5</v>
      </c>
      <c r="BA25" s="31">
        <f t="shared" si="1"/>
        <v>0</v>
      </c>
      <c r="BC25" s="255">
        <v>0</v>
      </c>
    </row>
    <row r="26" spans="2:55">
      <c r="B26" s="263" t="s">
        <v>17</v>
      </c>
      <c r="C26" s="264" t="s">
        <v>227</v>
      </c>
      <c r="D26" s="359">
        <f>Ⅱ入力シート!H42</f>
        <v>0</v>
      </c>
      <c r="G26" s="361">
        <f>Ⅳ一次附属!AN23</f>
        <v>0</v>
      </c>
      <c r="I26" s="256">
        <f>Ⅸ自給率!E23</f>
        <v>1.8164010868183977E-2</v>
      </c>
      <c r="K26" s="33">
        <f t="shared" si="0"/>
        <v>0</v>
      </c>
      <c r="M26" s="263" t="s">
        <v>17</v>
      </c>
      <c r="N26" s="264" t="s">
        <v>227</v>
      </c>
      <c r="O26" s="265">
        <f>Ⅷ逆行列係数表!C24</f>
        <v>8.4E-7</v>
      </c>
      <c r="P26" s="265">
        <f>Ⅷ逆行列係数表!D24</f>
        <v>1.5099999999999999E-6</v>
      </c>
      <c r="Q26" s="265">
        <f>Ⅷ逆行列係数表!E24</f>
        <v>1.53E-6</v>
      </c>
      <c r="R26" s="265">
        <f>Ⅷ逆行列係数表!F24</f>
        <v>9.2800000000000005E-7</v>
      </c>
      <c r="S26" s="265">
        <f>Ⅷ逆行列係数表!G24</f>
        <v>9.1399999999999995E-7</v>
      </c>
      <c r="T26" s="265">
        <f>Ⅷ逆行列係数表!H24</f>
        <v>2.1600000000000001E-6</v>
      </c>
      <c r="U26" s="265">
        <f>Ⅷ逆行列係数表!I24</f>
        <v>2.0899999999999999E-6</v>
      </c>
      <c r="V26" s="265">
        <f>Ⅷ逆行列係数表!J24</f>
        <v>9.7699999999999992E-7</v>
      </c>
      <c r="W26" s="265">
        <f>Ⅷ逆行列係数表!K24</f>
        <v>1.88E-6</v>
      </c>
      <c r="X26" s="265">
        <f>Ⅷ逆行列係数表!L24</f>
        <v>8.2699999999999998E-7</v>
      </c>
      <c r="Y26" s="265">
        <f>Ⅷ逆行列係数表!M24</f>
        <v>8.0500000000000002E-7</v>
      </c>
      <c r="Z26" s="265">
        <f>Ⅷ逆行列係数表!N24</f>
        <v>1.4899999999999999E-6</v>
      </c>
      <c r="AA26" s="265">
        <f>Ⅷ逆行列係数表!O24</f>
        <v>6.1099999999999994E-5</v>
      </c>
      <c r="AB26" s="265">
        <f>Ⅷ逆行列係数表!P24</f>
        <v>2.7800000000000001E-6</v>
      </c>
      <c r="AC26" s="265">
        <f>Ⅷ逆行列係数表!Q24</f>
        <v>1.2500000000000001E-6</v>
      </c>
      <c r="AD26" s="265">
        <f>Ⅷ逆行列係数表!R24</f>
        <v>1.7099999999999999E-6</v>
      </c>
      <c r="AE26" s="265">
        <f>Ⅷ逆行列係数表!S24</f>
        <v>1.61E-6</v>
      </c>
      <c r="AF26" s="265">
        <f>Ⅷ逆行列係数表!T24</f>
        <v>1.0012221029999999</v>
      </c>
      <c r="AG26" s="265">
        <f>Ⅷ逆行列係数表!U24</f>
        <v>2.2800000000000002E-6</v>
      </c>
      <c r="AH26" s="265">
        <f>Ⅷ逆行列係数表!V24</f>
        <v>1.5600000000000001E-6</v>
      </c>
      <c r="AI26" s="265">
        <f>Ⅷ逆行列係数表!W24</f>
        <v>3.6399999999999997E-5</v>
      </c>
      <c r="AJ26" s="265">
        <f>Ⅷ逆行列係数表!X24</f>
        <v>3.0900000000000001E-6</v>
      </c>
      <c r="AK26" s="265">
        <f>Ⅷ逆行列係数表!Y24</f>
        <v>3.9500000000000003E-6</v>
      </c>
      <c r="AL26" s="265">
        <f>Ⅷ逆行列係数表!Z24</f>
        <v>1.7999999999999999E-6</v>
      </c>
      <c r="AM26" s="265">
        <f>Ⅷ逆行列係数表!AA24</f>
        <v>5.4399999999999996E-6</v>
      </c>
      <c r="AN26" s="265">
        <f>Ⅷ逆行列係数表!AB24</f>
        <v>4.1699999999999999E-6</v>
      </c>
      <c r="AO26" s="265">
        <f>Ⅷ逆行列係数表!AC24</f>
        <v>1.61E-6</v>
      </c>
      <c r="AP26" s="265">
        <f>Ⅷ逆行列係数表!AD24</f>
        <v>4.3800000000000004E-6</v>
      </c>
      <c r="AQ26" s="265">
        <f>Ⅷ逆行列係数表!AE24</f>
        <v>5.4399999999999996E-6</v>
      </c>
      <c r="AR26" s="265">
        <f>Ⅷ逆行列係数表!AF24</f>
        <v>2.62E-5</v>
      </c>
      <c r="AS26" s="265">
        <f>Ⅷ逆行列係数表!AG24</f>
        <v>3.5999999999999998E-6</v>
      </c>
      <c r="AT26" s="265">
        <f>Ⅷ逆行列係数表!AH24</f>
        <v>1.35E-6</v>
      </c>
      <c r="AU26" s="265">
        <f>Ⅷ逆行列係数表!AI24</f>
        <v>2.3599999999999999E-6</v>
      </c>
      <c r="AV26" s="265">
        <f>Ⅷ逆行列係数表!AJ24</f>
        <v>2.05E-5</v>
      </c>
      <c r="AW26" s="265">
        <f>Ⅷ逆行列係数表!AK24</f>
        <v>2.8499999999999998E-6</v>
      </c>
      <c r="AX26" s="265">
        <f>Ⅷ逆行列係数表!AL24</f>
        <v>9.7499999999999998E-7</v>
      </c>
      <c r="AY26" s="265">
        <f>Ⅷ逆行列係数表!AM24</f>
        <v>3.3699999999999999E-6</v>
      </c>
      <c r="BA26" s="31">
        <f t="shared" si="1"/>
        <v>0</v>
      </c>
      <c r="BC26" s="255">
        <v>0</v>
      </c>
    </row>
    <row r="27" spans="2:55">
      <c r="B27" s="263" t="s">
        <v>18</v>
      </c>
      <c r="C27" s="264" t="s">
        <v>29</v>
      </c>
      <c r="D27" s="359">
        <f>Ⅱ入力シート!H43</f>
        <v>0</v>
      </c>
      <c r="G27" s="361">
        <f>Ⅳ一次附属!AN24</f>
        <v>0</v>
      </c>
      <c r="I27" s="256">
        <f>Ⅸ自給率!E24</f>
        <v>8.5724795762591732E-3</v>
      </c>
      <c r="K27" s="33">
        <f t="shared" si="0"/>
        <v>0</v>
      </c>
      <c r="M27" s="263" t="s">
        <v>18</v>
      </c>
      <c r="N27" s="264" t="s">
        <v>29</v>
      </c>
      <c r="O27" s="265">
        <f>Ⅷ逆行列係数表!C25</f>
        <v>1.19E-5</v>
      </c>
      <c r="P27" s="265">
        <f>Ⅷ逆行列係数表!D25</f>
        <v>2.6400000000000001E-5</v>
      </c>
      <c r="Q27" s="265">
        <f>Ⅷ逆行列係数表!E25</f>
        <v>2.2900000000000001E-5</v>
      </c>
      <c r="R27" s="265">
        <f>Ⅷ逆行列係数表!F25</f>
        <v>1.01E-5</v>
      </c>
      <c r="S27" s="265">
        <f>Ⅷ逆行列係数表!G25</f>
        <v>1.1600000000000001E-5</v>
      </c>
      <c r="T27" s="265">
        <f>Ⅷ逆行列係数表!H25</f>
        <v>2.3E-5</v>
      </c>
      <c r="U27" s="265">
        <f>Ⅷ逆行列係数表!I25</f>
        <v>1.49E-5</v>
      </c>
      <c r="V27" s="265">
        <f>Ⅷ逆行列係数表!J25</f>
        <v>1.5E-5</v>
      </c>
      <c r="W27" s="265">
        <f>Ⅷ逆行列係数表!K25</f>
        <v>1.77E-5</v>
      </c>
      <c r="X27" s="265">
        <f>Ⅷ逆行列係数表!L25</f>
        <v>1.17E-5</v>
      </c>
      <c r="Y27" s="265">
        <f>Ⅷ逆行列係数表!M25</f>
        <v>1.13E-5</v>
      </c>
      <c r="Z27" s="265">
        <f>Ⅷ逆行列係数表!N25</f>
        <v>1.1199999999999999E-5</v>
      </c>
      <c r="AA27" s="265">
        <f>Ⅷ逆行列係数表!O25</f>
        <v>1.7200000000000001E-5</v>
      </c>
      <c r="AB27" s="265">
        <f>Ⅷ逆行列係数表!P25</f>
        <v>1.6500000000000001E-5</v>
      </c>
      <c r="AC27" s="265">
        <f>Ⅷ逆行列係数表!Q25</f>
        <v>1.3900000000000001E-5</v>
      </c>
      <c r="AD27" s="265">
        <f>Ⅷ逆行列係数表!R25</f>
        <v>1.7E-5</v>
      </c>
      <c r="AE27" s="265">
        <f>Ⅷ逆行列係数表!S25</f>
        <v>1.34E-5</v>
      </c>
      <c r="AF27" s="265">
        <f>Ⅷ逆行列係数表!T25</f>
        <v>2.12E-5</v>
      </c>
      <c r="AG27" s="265">
        <f>Ⅷ逆行列係数表!U25</f>
        <v>1.003190705</v>
      </c>
      <c r="AH27" s="265">
        <f>Ⅷ逆行列係数表!V25</f>
        <v>1.7499999999999998E-5</v>
      </c>
      <c r="AI27" s="265">
        <f>Ⅷ逆行列係数表!W25</f>
        <v>3.3200000000000001E-5</v>
      </c>
      <c r="AJ27" s="265">
        <f>Ⅷ逆行列係数表!X25</f>
        <v>4.9700000000000002E-5</v>
      </c>
      <c r="AK27" s="265">
        <f>Ⅷ逆行列係数表!Y25</f>
        <v>5.7099999999999999E-5</v>
      </c>
      <c r="AL27" s="265">
        <f>Ⅷ逆行列係数表!Z25</f>
        <v>2.41E-5</v>
      </c>
      <c r="AM27" s="265">
        <f>Ⅷ逆行列係数表!AA25</f>
        <v>2.7500000000000001E-5</v>
      </c>
      <c r="AN27" s="265">
        <f>Ⅷ逆行列係数表!AB25</f>
        <v>3.9199999999999997E-5</v>
      </c>
      <c r="AO27" s="265">
        <f>Ⅷ逆行列係数表!AC25</f>
        <v>8.5499999999999995E-6</v>
      </c>
      <c r="AP27" s="265">
        <f>Ⅷ逆行列係数表!AD25</f>
        <v>8.7299999999999994E-5</v>
      </c>
      <c r="AQ27" s="265">
        <f>Ⅷ逆行列係数表!AE25</f>
        <v>4.8199999999999999E-5</v>
      </c>
      <c r="AR27" s="265">
        <f>Ⅷ逆行列係数表!AF25</f>
        <v>7.7700000000000005E-5</v>
      </c>
      <c r="AS27" s="265">
        <f>Ⅷ逆行列係数表!AG25</f>
        <v>3.4799999999999999E-5</v>
      </c>
      <c r="AT27" s="265">
        <f>Ⅷ逆行列係数表!AH25</f>
        <v>1.66E-5</v>
      </c>
      <c r="AU27" s="265">
        <f>Ⅷ逆行列係数表!AI25</f>
        <v>2.5199999999999999E-5</v>
      </c>
      <c r="AV27" s="265">
        <f>Ⅷ逆行列係数表!AJ25</f>
        <v>4.4133600000000002E-4</v>
      </c>
      <c r="AW27" s="265">
        <f>Ⅷ逆行列係数表!AK25</f>
        <v>1.8600000000000001E-5</v>
      </c>
      <c r="AX27" s="265">
        <f>Ⅷ逆行列係数表!AL25</f>
        <v>8.14E-6</v>
      </c>
      <c r="AY27" s="265">
        <f>Ⅷ逆行列係数表!AM25</f>
        <v>2.1999999999999999E-5</v>
      </c>
      <c r="BA27" s="31">
        <f t="shared" si="1"/>
        <v>0</v>
      </c>
      <c r="BC27" s="255">
        <v>0</v>
      </c>
    </row>
    <row r="28" spans="2:55">
      <c r="B28" s="263" t="s">
        <v>19</v>
      </c>
      <c r="C28" s="264" t="s">
        <v>40</v>
      </c>
      <c r="D28" s="359">
        <f>Ⅱ入力シート!H44</f>
        <v>0</v>
      </c>
      <c r="G28" s="361">
        <f>Ⅳ一次附属!AN25</f>
        <v>0</v>
      </c>
      <c r="I28" s="256">
        <f>Ⅸ自給率!E25</f>
        <v>0.20645106050465678</v>
      </c>
      <c r="K28" s="33">
        <f t="shared" si="0"/>
        <v>0</v>
      </c>
      <c r="M28" s="263" t="s">
        <v>19</v>
      </c>
      <c r="N28" s="264" t="s">
        <v>40</v>
      </c>
      <c r="O28" s="265">
        <f>Ⅷ逆行列係数表!C26</f>
        <v>3.7376100000000002E-4</v>
      </c>
      <c r="P28" s="265">
        <f>Ⅷ逆行列係数表!D26</f>
        <v>8.2474700000000002E-4</v>
      </c>
      <c r="Q28" s="265">
        <f>Ⅷ逆行列係数表!E26</f>
        <v>1.641708E-3</v>
      </c>
      <c r="R28" s="265">
        <f>Ⅷ逆行列係数表!F26</f>
        <v>1.6343359999999999E-3</v>
      </c>
      <c r="S28" s="265">
        <f>Ⅷ逆行列係数表!G26</f>
        <v>1.9177249999999999E-3</v>
      </c>
      <c r="T28" s="265">
        <f>Ⅷ逆行列係数表!H26</f>
        <v>1.605553E-3</v>
      </c>
      <c r="U28" s="265">
        <f>Ⅷ逆行列係数表!I26</f>
        <v>4.1312199999999998E-4</v>
      </c>
      <c r="V28" s="265">
        <f>Ⅷ逆行列係数表!J26</f>
        <v>1.177441E-3</v>
      </c>
      <c r="W28" s="265">
        <f>Ⅷ逆行列係数表!K26</f>
        <v>3.5898409999999999E-3</v>
      </c>
      <c r="X28" s="265">
        <f>Ⅷ逆行列係数表!L26</f>
        <v>2.0719929999999998E-3</v>
      </c>
      <c r="Y28" s="265">
        <f>Ⅷ逆行列係数表!M26</f>
        <v>2.6180769999999999E-3</v>
      </c>
      <c r="Z28" s="265">
        <f>Ⅷ逆行列係数表!N26</f>
        <v>6.9758600000000004E-4</v>
      </c>
      <c r="AA28" s="265">
        <f>Ⅷ逆行列係数表!O26</f>
        <v>4.4512000000000002E-4</v>
      </c>
      <c r="AB28" s="265">
        <f>Ⅷ逆行列係数表!P26</f>
        <v>5.4068400000000004E-4</v>
      </c>
      <c r="AC28" s="265">
        <f>Ⅷ逆行列係数表!Q26</f>
        <v>1.313608E-3</v>
      </c>
      <c r="AD28" s="265">
        <f>Ⅷ逆行列係数表!R26</f>
        <v>9.7010100000000001E-4</v>
      </c>
      <c r="AE28" s="265">
        <f>Ⅷ逆行列係数表!S26</f>
        <v>9.3017900000000005E-4</v>
      </c>
      <c r="AF28" s="265">
        <f>Ⅷ逆行列係数表!T26</f>
        <v>1.107437E-3</v>
      </c>
      <c r="AG28" s="265">
        <f>Ⅷ逆行列係数表!U26</f>
        <v>3.5973199999999998E-4</v>
      </c>
      <c r="AH28" s="265">
        <f>Ⅷ逆行列係数表!V26</f>
        <v>1.0099142160000001</v>
      </c>
      <c r="AI28" s="265">
        <f>Ⅷ逆行列係数表!W26</f>
        <v>9.8320399999999989E-4</v>
      </c>
      <c r="AJ28" s="265">
        <f>Ⅷ逆行列係数表!X26</f>
        <v>1.6517350000000001E-3</v>
      </c>
      <c r="AK28" s="265">
        <f>Ⅷ逆行列係数表!Y26</f>
        <v>1.5092809999999999E-3</v>
      </c>
      <c r="AL28" s="265">
        <f>Ⅷ逆行列係数表!Z26</f>
        <v>1.620409E-3</v>
      </c>
      <c r="AM28" s="265">
        <f>Ⅷ逆行列係数表!AA26</f>
        <v>1.5767089999999999E-3</v>
      </c>
      <c r="AN28" s="265">
        <f>Ⅷ逆行列係数表!AB26</f>
        <v>3.7417679999999999E-3</v>
      </c>
      <c r="AO28" s="265">
        <f>Ⅷ逆行列係数表!AC26</f>
        <v>3.2002300000000001E-4</v>
      </c>
      <c r="AP28" s="265">
        <f>Ⅷ逆行列係数表!AD26</f>
        <v>9.4345599999999996E-4</v>
      </c>
      <c r="AQ28" s="265">
        <f>Ⅷ逆行列係数表!AE26</f>
        <v>4.0743189999999999E-3</v>
      </c>
      <c r="AR28" s="265">
        <f>Ⅷ逆行列係数表!AF26</f>
        <v>1.857434E-3</v>
      </c>
      <c r="AS28" s="265">
        <f>Ⅷ逆行列係数表!AG26</f>
        <v>4.2453669999999999E-3</v>
      </c>
      <c r="AT28" s="265">
        <f>Ⅷ逆行列係数表!AH26</f>
        <v>1.0541000000000001E-3</v>
      </c>
      <c r="AU28" s="265">
        <f>Ⅷ逆行列係数表!AI26</f>
        <v>8.8219809999999996E-3</v>
      </c>
      <c r="AV28" s="265">
        <f>Ⅷ逆行列係数表!AJ26</f>
        <v>1.7924200000000001E-3</v>
      </c>
      <c r="AW28" s="265">
        <f>Ⅷ逆行列係数表!AK26</f>
        <v>1.575824E-3</v>
      </c>
      <c r="AX28" s="265">
        <f>Ⅷ逆行列係数表!AL26</f>
        <v>2.7197816999999999E-2</v>
      </c>
      <c r="AY28" s="265">
        <f>Ⅷ逆行列係数表!AM26</f>
        <v>7.0068699999999997E-4</v>
      </c>
      <c r="BA28" s="31">
        <f t="shared" si="1"/>
        <v>0</v>
      </c>
      <c r="BC28" s="255">
        <v>0</v>
      </c>
    </row>
    <row r="29" spans="2:55">
      <c r="B29" s="263" t="s">
        <v>130</v>
      </c>
      <c r="C29" s="264" t="s">
        <v>30</v>
      </c>
      <c r="D29" s="359">
        <f>Ⅱ入力シート!H45</f>
        <v>0</v>
      </c>
      <c r="G29" s="361">
        <f>Ⅳ一次附属!AN26</f>
        <v>0</v>
      </c>
      <c r="I29" s="256">
        <f>Ⅸ自給率!E26</f>
        <v>1</v>
      </c>
      <c r="K29" s="33">
        <f t="shared" si="0"/>
        <v>0</v>
      </c>
      <c r="M29" s="263" t="s">
        <v>130</v>
      </c>
      <c r="N29" s="264" t="s">
        <v>30</v>
      </c>
      <c r="O29" s="265">
        <f>Ⅷ逆行列係数表!C27</f>
        <v>2.7449850000000001E-3</v>
      </c>
      <c r="P29" s="265">
        <f>Ⅷ逆行列係数表!D27</f>
        <v>3.6550110000000001E-3</v>
      </c>
      <c r="Q29" s="265">
        <f>Ⅷ逆行列係数表!E27</f>
        <v>9.6428900000000001E-4</v>
      </c>
      <c r="R29" s="265">
        <f>Ⅷ逆行列係数表!F27</f>
        <v>2.3596419999999999E-3</v>
      </c>
      <c r="S29" s="265">
        <f>Ⅷ逆行列係数表!G27</f>
        <v>2.3889409999999999E-3</v>
      </c>
      <c r="T29" s="265">
        <f>Ⅷ逆行列係数表!H27</f>
        <v>2.218434E-3</v>
      </c>
      <c r="U29" s="265">
        <f>Ⅷ逆行列係数表!I27</f>
        <v>4.1531440000000001E-3</v>
      </c>
      <c r="V29" s="265">
        <f>Ⅷ逆行列係数表!J27</f>
        <v>2.8906100000000001E-3</v>
      </c>
      <c r="W29" s="265">
        <f>Ⅷ逆行列係数表!K27</f>
        <v>3.9399960000000003E-3</v>
      </c>
      <c r="X29" s="265">
        <f>Ⅷ逆行列係数表!L27</f>
        <v>3.461057E-3</v>
      </c>
      <c r="Y29" s="265">
        <f>Ⅷ逆行列係数表!M27</f>
        <v>2.59998E-3</v>
      </c>
      <c r="Z29" s="265">
        <f>Ⅷ逆行列係数表!N27</f>
        <v>3.4150130000000002E-3</v>
      </c>
      <c r="AA29" s="265">
        <f>Ⅷ逆行列係数表!O27</f>
        <v>1.6137009999999999E-3</v>
      </c>
      <c r="AB29" s="265">
        <f>Ⅷ逆行列係数表!P27</f>
        <v>1.1151259999999999E-3</v>
      </c>
      <c r="AC29" s="265">
        <f>Ⅷ逆行列係数表!Q27</f>
        <v>1.1867099999999999E-3</v>
      </c>
      <c r="AD29" s="265">
        <f>Ⅷ逆行列係数表!R27</f>
        <v>2.490655E-3</v>
      </c>
      <c r="AE29" s="265">
        <f>Ⅷ逆行列係数表!S27</f>
        <v>1.313933E-3</v>
      </c>
      <c r="AF29" s="265">
        <f>Ⅷ逆行列係数表!T27</f>
        <v>1.4411529999999999E-3</v>
      </c>
      <c r="AG29" s="265">
        <f>Ⅷ逆行列係数表!U27</f>
        <v>6.7886900000000002E-4</v>
      </c>
      <c r="AH29" s="265">
        <f>Ⅷ逆行列係数表!V27</f>
        <v>1.895873E-3</v>
      </c>
      <c r="AI29" s="265">
        <f>Ⅷ逆行列係数表!W27</f>
        <v>1.000990949</v>
      </c>
      <c r="AJ29" s="265">
        <f>Ⅷ逆行列係数表!X27</f>
        <v>1.4998322999999999E-2</v>
      </c>
      <c r="AK29" s="265">
        <f>Ⅷ逆行列係数表!Y27</f>
        <v>2.618873E-2</v>
      </c>
      <c r="AL29" s="265">
        <f>Ⅷ逆行列係数表!Z27</f>
        <v>2.5708049999999998E-3</v>
      </c>
      <c r="AM29" s="265">
        <f>Ⅷ逆行列係数表!AA27</f>
        <v>2.8498320000000001E-3</v>
      </c>
      <c r="AN29" s="265">
        <f>Ⅷ逆行列係数表!AB27</f>
        <v>2.640299E-3</v>
      </c>
      <c r="AO29" s="265">
        <f>Ⅷ逆行列係数表!AC27</f>
        <v>7.5171999999999999E-3</v>
      </c>
      <c r="AP29" s="265">
        <f>Ⅷ逆行列係数表!AD27</f>
        <v>7.7070849999999998E-3</v>
      </c>
      <c r="AQ29" s="265">
        <f>Ⅷ逆行列係数表!AE27</f>
        <v>4.3509999999999998E-3</v>
      </c>
      <c r="AR29" s="265">
        <f>Ⅷ逆行列係数表!AF27</f>
        <v>4.9943069999999999E-3</v>
      </c>
      <c r="AS29" s="265">
        <f>Ⅷ逆行列係数表!AG27</f>
        <v>4.1340099999999996E-3</v>
      </c>
      <c r="AT29" s="265">
        <f>Ⅷ逆行列係数表!AH27</f>
        <v>2.0254079999999998E-3</v>
      </c>
      <c r="AU29" s="265">
        <f>Ⅷ逆行列係数表!AI27</f>
        <v>1.4692959999999999E-3</v>
      </c>
      <c r="AV29" s="265">
        <f>Ⅷ逆行列係数表!AJ27</f>
        <v>1.377554E-3</v>
      </c>
      <c r="AW29" s="265">
        <f>Ⅷ逆行列係数表!AK27</f>
        <v>2.686974E-3</v>
      </c>
      <c r="AX29" s="265">
        <f>Ⅷ逆行列係数表!AL27</f>
        <v>8.3765700000000001E-4</v>
      </c>
      <c r="AY29" s="265">
        <f>Ⅷ逆行列係数表!AM27</f>
        <v>8.4263080000000004E-3</v>
      </c>
      <c r="BA29" s="31">
        <f t="shared" si="1"/>
        <v>0</v>
      </c>
      <c r="BC29" s="255">
        <v>0</v>
      </c>
    </row>
    <row r="30" spans="2:55">
      <c r="B30" s="263" t="s">
        <v>132</v>
      </c>
      <c r="C30" s="264" t="s">
        <v>1585</v>
      </c>
      <c r="D30" s="359">
        <f>Ⅱ入力シート!H46</f>
        <v>0</v>
      </c>
      <c r="G30" s="361">
        <f>Ⅳ一次附属!AN27</f>
        <v>0</v>
      </c>
      <c r="I30" s="256">
        <f>Ⅸ自給率!E27</f>
        <v>0.21558414959822114</v>
      </c>
      <c r="K30" s="33">
        <f t="shared" si="0"/>
        <v>0</v>
      </c>
      <c r="M30" s="263" t="s">
        <v>132</v>
      </c>
      <c r="N30" s="264" t="s">
        <v>1585</v>
      </c>
      <c r="O30" s="265">
        <f>Ⅷ逆行列係数表!C28</f>
        <v>2.0381840000000002E-3</v>
      </c>
      <c r="P30" s="265">
        <f>Ⅷ逆行列係数表!D28</f>
        <v>2.717414E-3</v>
      </c>
      <c r="Q30" s="265">
        <f>Ⅷ逆行列係数表!E28</f>
        <v>3.452582E-3</v>
      </c>
      <c r="R30" s="265">
        <f>Ⅷ逆行列係数表!F28</f>
        <v>7.9216070000000006E-3</v>
      </c>
      <c r="S30" s="265">
        <f>Ⅷ逆行列係数表!G28</f>
        <v>3.8867749999999999E-3</v>
      </c>
      <c r="T30" s="265">
        <f>Ⅷ逆行列係数表!H28</f>
        <v>6.0307759999999998E-3</v>
      </c>
      <c r="U30" s="265">
        <f>Ⅷ逆行列係数表!I28</f>
        <v>4.5065849999999996E-3</v>
      </c>
      <c r="V30" s="265">
        <f>Ⅷ逆行列係数表!J28</f>
        <v>6.0569459999999997E-3</v>
      </c>
      <c r="W30" s="265">
        <f>Ⅷ逆行列係数表!K28</f>
        <v>9.0110869999999992E-3</v>
      </c>
      <c r="X30" s="265">
        <f>Ⅷ逆行列係数表!L28</f>
        <v>1.9299368000000001E-2</v>
      </c>
      <c r="Y30" s="265">
        <f>Ⅷ逆行列係数表!M28</f>
        <v>8.5564720000000007E-3</v>
      </c>
      <c r="Z30" s="265">
        <f>Ⅷ逆行列係数表!N28</f>
        <v>3.8164789999999998E-3</v>
      </c>
      <c r="AA30" s="265">
        <f>Ⅷ逆行列係数表!O28</f>
        <v>3.2573160000000001E-3</v>
      </c>
      <c r="AB30" s="265">
        <f>Ⅷ逆行列係数表!P28</f>
        <v>2.2193769999999998E-3</v>
      </c>
      <c r="AC30" s="265">
        <f>Ⅷ逆行列係数表!Q28</f>
        <v>3.0724519999999998E-3</v>
      </c>
      <c r="AD30" s="265">
        <f>Ⅷ逆行列係数表!R28</f>
        <v>5.5072819999999996E-3</v>
      </c>
      <c r="AE30" s="265">
        <f>Ⅷ逆行列係数表!S28</f>
        <v>1.52074E-3</v>
      </c>
      <c r="AF30" s="265">
        <f>Ⅷ逆行列係数表!T28</f>
        <v>1.353581E-3</v>
      </c>
      <c r="AG30" s="265">
        <f>Ⅷ逆行列係数表!U28</f>
        <v>2.8830280000000002E-3</v>
      </c>
      <c r="AH30" s="265">
        <f>Ⅷ逆行列係数表!V28</f>
        <v>4.3449059999999999E-3</v>
      </c>
      <c r="AI30" s="265">
        <f>Ⅷ逆行列係数表!W28</f>
        <v>1.0189800000000001E-3</v>
      </c>
      <c r="AJ30" s="265">
        <f>Ⅷ逆行列係数表!X28</f>
        <v>1.0244698860000001</v>
      </c>
      <c r="AK30" s="265">
        <f>Ⅷ逆行列係数表!Y28</f>
        <v>1.5061079999999999E-2</v>
      </c>
      <c r="AL30" s="265">
        <f>Ⅷ逆行列係数表!Z28</f>
        <v>1.4965170999999999E-2</v>
      </c>
      <c r="AM30" s="265">
        <f>Ⅷ逆行列係数表!AA28</f>
        <v>5.5219149999999996E-3</v>
      </c>
      <c r="AN30" s="265">
        <f>Ⅷ逆行列係数表!AB28</f>
        <v>1.471438E-3</v>
      </c>
      <c r="AO30" s="265">
        <f>Ⅷ逆行列係数表!AC28</f>
        <v>8.9352300000000002E-4</v>
      </c>
      <c r="AP30" s="265">
        <f>Ⅷ逆行列係数表!AD28</f>
        <v>2.2919500000000001E-3</v>
      </c>
      <c r="AQ30" s="265">
        <f>Ⅷ逆行列係数表!AE28</f>
        <v>2.0731539999999998E-3</v>
      </c>
      <c r="AR30" s="265">
        <f>Ⅷ逆行列係数表!AF28</f>
        <v>2.7910729999999998E-3</v>
      </c>
      <c r="AS30" s="265">
        <f>Ⅷ逆行列係数表!AG28</f>
        <v>3.1912490000000002E-3</v>
      </c>
      <c r="AT30" s="265">
        <f>Ⅷ逆行列係数表!AH28</f>
        <v>2.87207E-3</v>
      </c>
      <c r="AU30" s="265">
        <f>Ⅷ逆行列係数表!AI28</f>
        <v>1.155725E-3</v>
      </c>
      <c r="AV30" s="265">
        <f>Ⅷ逆行列係数表!AJ28</f>
        <v>1.330021E-3</v>
      </c>
      <c r="AW30" s="265">
        <f>Ⅷ逆行列係数表!AK28</f>
        <v>7.1046240000000004E-3</v>
      </c>
      <c r="AX30" s="265">
        <f>Ⅷ逆行列係数表!AL28</f>
        <v>1.096273E-3</v>
      </c>
      <c r="AY30" s="265">
        <f>Ⅷ逆行列係数表!AM28</f>
        <v>1.414015E-3</v>
      </c>
      <c r="BA30" s="31">
        <f t="shared" si="1"/>
        <v>0</v>
      </c>
      <c r="BC30" s="255">
        <v>0</v>
      </c>
    </row>
    <row r="31" spans="2:55">
      <c r="B31" s="263" t="s">
        <v>147</v>
      </c>
      <c r="C31" s="264" t="s">
        <v>165</v>
      </c>
      <c r="D31" s="359">
        <f>Ⅱ入力シート!H47</f>
        <v>0</v>
      </c>
      <c r="G31" s="361">
        <f>Ⅳ一次附属!AN28</f>
        <v>0</v>
      </c>
      <c r="I31" s="256">
        <f>Ⅸ自給率!E28</f>
        <v>0.99986103667152071</v>
      </c>
      <c r="K31" s="33">
        <f t="shared" si="0"/>
        <v>0</v>
      </c>
      <c r="M31" s="263" t="s">
        <v>147</v>
      </c>
      <c r="N31" s="264" t="s">
        <v>165</v>
      </c>
      <c r="O31" s="265">
        <f>Ⅷ逆行列係数表!C29</f>
        <v>9.3264599999999997E-4</v>
      </c>
      <c r="P31" s="265">
        <f>Ⅷ逆行列係数表!D29</f>
        <v>1.994521E-3</v>
      </c>
      <c r="Q31" s="265">
        <f>Ⅷ逆行列係数表!E29</f>
        <v>1.9917480000000002E-3</v>
      </c>
      <c r="R31" s="265">
        <f>Ⅷ逆行列係数表!F29</f>
        <v>9.3174700000000002E-4</v>
      </c>
      <c r="S31" s="265">
        <f>Ⅷ逆行列係数表!G29</f>
        <v>8.0474799999999999E-4</v>
      </c>
      <c r="T31" s="265">
        <f>Ⅷ逆行列係数表!H29</f>
        <v>1.7372010000000001E-3</v>
      </c>
      <c r="U31" s="265">
        <f>Ⅷ逆行列係数表!I29</f>
        <v>8.3146900000000004E-4</v>
      </c>
      <c r="V31" s="265">
        <f>Ⅷ逆行列係数表!J29</f>
        <v>7.0666499999999998E-4</v>
      </c>
      <c r="W31" s="265">
        <f>Ⅷ逆行列係数表!K29</f>
        <v>9.7413899999999995E-4</v>
      </c>
      <c r="X31" s="265">
        <f>Ⅷ逆行列係数表!L29</f>
        <v>6.4152600000000001E-4</v>
      </c>
      <c r="Y31" s="265">
        <f>Ⅷ逆行列係数表!M29</f>
        <v>5.9846599999999997E-4</v>
      </c>
      <c r="Z31" s="265">
        <f>Ⅷ逆行列係数表!N29</f>
        <v>5.8257399999999998E-4</v>
      </c>
      <c r="AA31" s="265">
        <f>Ⅷ逆行列係数表!O29</f>
        <v>6.3506900000000004E-4</v>
      </c>
      <c r="AB31" s="265">
        <f>Ⅷ逆行列係数表!P29</f>
        <v>4.8918400000000004E-4</v>
      </c>
      <c r="AC31" s="265">
        <f>Ⅷ逆行列係数表!Q29</f>
        <v>5.9105799999999999E-4</v>
      </c>
      <c r="AD31" s="265">
        <f>Ⅷ逆行列係数表!R29</f>
        <v>8.5329199999999996E-4</v>
      </c>
      <c r="AE31" s="265">
        <f>Ⅷ逆行列係数表!S29</f>
        <v>4.7732200000000002E-4</v>
      </c>
      <c r="AF31" s="265">
        <f>Ⅷ逆行列係数表!T29</f>
        <v>6.8957299999999997E-4</v>
      </c>
      <c r="AG31" s="265">
        <f>Ⅷ逆行列係数表!U29</f>
        <v>4.0423899999999998E-4</v>
      </c>
      <c r="AH31" s="265">
        <f>Ⅷ逆行列係数表!V29</f>
        <v>1.1172179999999999E-3</v>
      </c>
      <c r="AI31" s="265">
        <f>Ⅷ逆行列係数表!W29</f>
        <v>1.076161E-3</v>
      </c>
      <c r="AJ31" s="265">
        <f>Ⅷ逆行列係数表!X29</f>
        <v>1.590513E-3</v>
      </c>
      <c r="AK31" s="265">
        <f>Ⅷ逆行列係数表!Y29</f>
        <v>1.0638136069999999</v>
      </c>
      <c r="AL31" s="265">
        <f>Ⅷ逆行列係数表!Z29</f>
        <v>8.2020059999999995E-3</v>
      </c>
      <c r="AM31" s="265">
        <f>Ⅷ逆行列係数表!AA29</f>
        <v>2.983215E-3</v>
      </c>
      <c r="AN31" s="265">
        <f>Ⅷ逆行列係数表!AB29</f>
        <v>1.5697529999999999E-3</v>
      </c>
      <c r="AO31" s="265">
        <f>Ⅷ逆行列係数表!AC29</f>
        <v>4.9874499999999998E-4</v>
      </c>
      <c r="AP31" s="265">
        <f>Ⅷ逆行列係数表!AD29</f>
        <v>6.4123970000000002E-3</v>
      </c>
      <c r="AQ31" s="265">
        <f>Ⅷ逆行列係数表!AE29</f>
        <v>3.0769289999999999E-3</v>
      </c>
      <c r="AR31" s="265">
        <f>Ⅷ逆行列係数表!AF29</f>
        <v>3.9686629999999999E-3</v>
      </c>
      <c r="AS31" s="265">
        <f>Ⅷ逆行列係数表!AG29</f>
        <v>8.2020180000000002E-3</v>
      </c>
      <c r="AT31" s="265">
        <f>Ⅷ逆行列係数表!AH29</f>
        <v>4.4534290000000001E-3</v>
      </c>
      <c r="AU31" s="265">
        <f>Ⅷ逆行列係数表!AI29</f>
        <v>2.3844869999999998E-3</v>
      </c>
      <c r="AV31" s="265">
        <f>Ⅷ逆行列係数表!AJ29</f>
        <v>1.0804129999999999E-3</v>
      </c>
      <c r="AW31" s="265">
        <f>Ⅷ逆行列係数表!AK29</f>
        <v>8.6530410000000002E-3</v>
      </c>
      <c r="AX31" s="265">
        <f>Ⅷ逆行列係数表!AL29</f>
        <v>7.16761E-4</v>
      </c>
      <c r="AY31" s="265">
        <f>Ⅷ逆行列係数表!AM29</f>
        <v>1.648233E-3</v>
      </c>
      <c r="BA31" s="31">
        <f t="shared" si="1"/>
        <v>0</v>
      </c>
      <c r="BC31" s="255">
        <v>0</v>
      </c>
    </row>
    <row r="32" spans="2:55">
      <c r="B32" s="263" t="s">
        <v>148</v>
      </c>
      <c r="C32" s="264" t="s">
        <v>166</v>
      </c>
      <c r="D32" s="359">
        <f>Ⅱ入力シート!H48</f>
        <v>0</v>
      </c>
      <c r="G32" s="361">
        <f>Ⅳ一次附属!AN29</f>
        <v>0</v>
      </c>
      <c r="I32" s="256">
        <f>Ⅸ自給率!E29</f>
        <v>0.99972477804204374</v>
      </c>
      <c r="K32" s="33">
        <f t="shared" si="0"/>
        <v>0</v>
      </c>
      <c r="M32" s="263" t="s">
        <v>148</v>
      </c>
      <c r="N32" s="264" t="s">
        <v>166</v>
      </c>
      <c r="O32" s="265">
        <f>Ⅷ逆行列係数表!C30</f>
        <v>1.0749240000000001E-3</v>
      </c>
      <c r="P32" s="265">
        <f>Ⅷ逆行列係数表!D30</f>
        <v>2.8869149999999999E-3</v>
      </c>
      <c r="Q32" s="265">
        <f>Ⅷ逆行列係数表!E30</f>
        <v>2.2938949999999998E-3</v>
      </c>
      <c r="R32" s="265">
        <f>Ⅷ逆行列係数表!F30</f>
        <v>6.7745299999999995E-4</v>
      </c>
      <c r="S32" s="265">
        <f>Ⅷ逆行列係数表!G30</f>
        <v>1.2217720000000001E-3</v>
      </c>
      <c r="T32" s="265">
        <f>Ⅷ逆行列係数表!H30</f>
        <v>3.1754930000000002E-3</v>
      </c>
      <c r="U32" s="265">
        <f>Ⅷ逆行列係数表!I30</f>
        <v>8.8544299999999997E-4</v>
      </c>
      <c r="V32" s="265">
        <f>Ⅷ逆行列係数表!J30</f>
        <v>4.8760999999999997E-4</v>
      </c>
      <c r="W32" s="265">
        <f>Ⅷ逆行列係数表!K30</f>
        <v>2.467206E-3</v>
      </c>
      <c r="X32" s="265">
        <f>Ⅷ逆行列係数表!L30</f>
        <v>7.5660400000000002E-4</v>
      </c>
      <c r="Y32" s="265">
        <f>Ⅷ逆行列係数表!M30</f>
        <v>8.7786299999999999E-4</v>
      </c>
      <c r="Z32" s="265">
        <f>Ⅷ逆行列係数表!N30</f>
        <v>5.8992599999999995E-4</v>
      </c>
      <c r="AA32" s="265">
        <f>Ⅷ逆行列係数表!O30</f>
        <v>8.04129E-4</v>
      </c>
      <c r="AB32" s="265">
        <f>Ⅷ逆行列係数表!P30</f>
        <v>4.6899799999999998E-4</v>
      </c>
      <c r="AC32" s="265">
        <f>Ⅷ逆行列係数表!Q30</f>
        <v>6.2590599999999997E-4</v>
      </c>
      <c r="AD32" s="265">
        <f>Ⅷ逆行列係数表!R30</f>
        <v>1.230274E-3</v>
      </c>
      <c r="AE32" s="265">
        <f>Ⅷ逆行列係数表!S30</f>
        <v>5.8885700000000003E-4</v>
      </c>
      <c r="AF32" s="265">
        <f>Ⅷ逆行列係数表!T30</f>
        <v>7.29899E-4</v>
      </c>
      <c r="AG32" s="265">
        <f>Ⅷ逆行列係数表!U30</f>
        <v>4.0716899999999998E-4</v>
      </c>
      <c r="AH32" s="265">
        <f>Ⅷ逆行列係数表!V30</f>
        <v>1.250321E-3</v>
      </c>
      <c r="AI32" s="265">
        <f>Ⅷ逆行列係数表!W30</f>
        <v>4.4378459999999996E-3</v>
      </c>
      <c r="AJ32" s="265">
        <f>Ⅷ逆行列係数表!X30</f>
        <v>2.592202E-3</v>
      </c>
      <c r="AK32" s="265">
        <f>Ⅷ逆行列係数表!Y30</f>
        <v>4.9636359999999996E-3</v>
      </c>
      <c r="AL32" s="265">
        <f>Ⅷ逆行列係数表!Z30</f>
        <v>1.000996958</v>
      </c>
      <c r="AM32" s="265">
        <f>Ⅷ逆行列係数表!AA30</f>
        <v>2.492377E-3</v>
      </c>
      <c r="AN32" s="265">
        <f>Ⅷ逆行列係数表!AB30</f>
        <v>5.8255879999999996E-3</v>
      </c>
      <c r="AO32" s="265">
        <f>Ⅷ逆行列係数表!AC30</f>
        <v>5.6496300000000003E-4</v>
      </c>
      <c r="AP32" s="265">
        <f>Ⅷ逆行列係数表!AD30</f>
        <v>8.7088329999999992E-3</v>
      </c>
      <c r="AQ32" s="265">
        <f>Ⅷ逆行列係数表!AE30</f>
        <v>1.0156047E-2</v>
      </c>
      <c r="AR32" s="265">
        <f>Ⅷ逆行列係数表!AF30</f>
        <v>3.5114853000000001E-2</v>
      </c>
      <c r="AS32" s="265">
        <f>Ⅷ逆行列係数表!AG30</f>
        <v>8.2884659999999995E-3</v>
      </c>
      <c r="AT32" s="265">
        <f>Ⅷ逆行列係数表!AH30</f>
        <v>5.9855100000000003E-3</v>
      </c>
      <c r="AU32" s="265">
        <f>Ⅷ逆行列係数表!AI30</f>
        <v>1.188302E-3</v>
      </c>
      <c r="AV32" s="265">
        <f>Ⅷ逆行列係数表!AJ30</f>
        <v>2.9568530000000002E-3</v>
      </c>
      <c r="AW32" s="265">
        <f>Ⅷ逆行列係数表!AK30</f>
        <v>2.6767547999999999E-2</v>
      </c>
      <c r="AX32" s="265">
        <f>Ⅷ逆行列係数表!AL30</f>
        <v>7.7096100000000002E-4</v>
      </c>
      <c r="AY32" s="265">
        <f>Ⅷ逆行列係数表!AM30</f>
        <v>1.8133541E-2</v>
      </c>
      <c r="BA32" s="31">
        <f t="shared" si="1"/>
        <v>0</v>
      </c>
      <c r="BC32" s="255">
        <v>0</v>
      </c>
    </row>
    <row r="33" spans="2:55">
      <c r="B33" s="263" t="s">
        <v>149</v>
      </c>
      <c r="C33" s="264" t="s">
        <v>31</v>
      </c>
      <c r="D33" s="359">
        <f>Ⅱ入力シート!H49</f>
        <v>0</v>
      </c>
      <c r="G33" s="361">
        <f>Ⅳ一次附属!AN30</f>
        <v>0</v>
      </c>
      <c r="I33" s="256">
        <f>Ⅸ自給率!E30</f>
        <v>0.55072999862311289</v>
      </c>
      <c r="K33" s="33">
        <f t="shared" si="0"/>
        <v>0</v>
      </c>
      <c r="M33" s="263" t="s">
        <v>149</v>
      </c>
      <c r="N33" s="264" t="s">
        <v>31</v>
      </c>
      <c r="O33" s="265">
        <f>Ⅷ逆行列係数表!C31</f>
        <v>3.2714024000000001E-2</v>
      </c>
      <c r="P33" s="265">
        <f>Ⅷ逆行列係数表!D31</f>
        <v>1.0246409999999999E-2</v>
      </c>
      <c r="Q33" s="265">
        <f>Ⅷ逆行列係数表!E31</f>
        <v>3.9486006999999997E-2</v>
      </c>
      <c r="R33" s="265">
        <f>Ⅷ逆行列係数表!F31</f>
        <v>4.1865206000000002E-2</v>
      </c>
      <c r="S33" s="265">
        <f>Ⅷ逆行列係数表!G31</f>
        <v>4.1155193E-2</v>
      </c>
      <c r="T33" s="265">
        <f>Ⅷ逆行列係数表!H31</f>
        <v>3.1261002000000003E-2</v>
      </c>
      <c r="U33" s="265">
        <f>Ⅷ逆行列係数表!I31</f>
        <v>1.4997096999999999E-2</v>
      </c>
      <c r="V33" s="265">
        <f>Ⅷ逆行列係数表!J31</f>
        <v>3.2442988999999998E-2</v>
      </c>
      <c r="W33" s="265">
        <f>Ⅷ逆行列係数表!K31</f>
        <v>2.2795165999999999E-2</v>
      </c>
      <c r="X33" s="265">
        <f>Ⅷ逆行列係数表!L31</f>
        <v>2.2610491E-2</v>
      </c>
      <c r="Y33" s="265">
        <f>Ⅷ逆行列係数表!M31</f>
        <v>2.3134186000000001E-2</v>
      </c>
      <c r="Z33" s="265">
        <f>Ⅷ逆行列係数表!N31</f>
        <v>1.7640071E-2</v>
      </c>
      <c r="AA33" s="265">
        <f>Ⅷ逆行列係数表!O31</f>
        <v>2.3182239E-2</v>
      </c>
      <c r="AB33" s="265">
        <f>Ⅷ逆行列係数表!P31</f>
        <v>2.5652985999999999E-2</v>
      </c>
      <c r="AC33" s="265">
        <f>Ⅷ逆行列係数表!Q31</f>
        <v>3.3001188000000001E-2</v>
      </c>
      <c r="AD33" s="265">
        <f>Ⅷ逆行列係数表!R31</f>
        <v>2.6454602000000001E-2</v>
      </c>
      <c r="AE33" s="265">
        <f>Ⅷ逆行列係数表!S31</f>
        <v>2.6101385000000001E-2</v>
      </c>
      <c r="AF33" s="265">
        <f>Ⅷ逆行列係数表!T31</f>
        <v>2.4207148000000001E-2</v>
      </c>
      <c r="AG33" s="265">
        <f>Ⅷ逆行列係数表!U31</f>
        <v>2.8173033E-2</v>
      </c>
      <c r="AH33" s="265">
        <f>Ⅷ逆行列係数表!V31</f>
        <v>4.6389567E-2</v>
      </c>
      <c r="AI33" s="265">
        <f>Ⅷ逆行列係数表!W31</f>
        <v>2.6455564000000001E-2</v>
      </c>
      <c r="AJ33" s="265">
        <f>Ⅷ逆行列係数表!X31</f>
        <v>5.243803E-3</v>
      </c>
      <c r="AK33" s="265">
        <f>Ⅷ逆行列係数表!Y31</f>
        <v>1.7162381000000001E-2</v>
      </c>
      <c r="AL33" s="265">
        <f>Ⅷ逆行列係数表!Z31</f>
        <v>1.3276235000000001E-2</v>
      </c>
      <c r="AM33" s="265">
        <f>Ⅷ逆行列係数表!AA31</f>
        <v>1.0082229869999999</v>
      </c>
      <c r="AN33" s="265">
        <f>Ⅷ逆行列係数表!AB31</f>
        <v>6.7714460000000004E-3</v>
      </c>
      <c r="AO33" s="265">
        <f>Ⅷ逆行列係数表!AC31</f>
        <v>1.731661E-3</v>
      </c>
      <c r="AP33" s="265">
        <f>Ⅷ逆行列係数表!AD31</f>
        <v>2.5271185000000002E-2</v>
      </c>
      <c r="AQ33" s="265">
        <f>Ⅷ逆行列係数表!AE31</f>
        <v>8.45833E-3</v>
      </c>
      <c r="AR33" s="265">
        <f>Ⅷ逆行列係数表!AF31</f>
        <v>8.2029679999999997E-3</v>
      </c>
      <c r="AS33" s="265">
        <f>Ⅷ逆行列係数表!AG31</f>
        <v>1.4168396E-2</v>
      </c>
      <c r="AT33" s="265">
        <f>Ⅷ逆行列係数表!AH31</f>
        <v>2.6843269999999999E-2</v>
      </c>
      <c r="AU33" s="265">
        <f>Ⅷ逆行列係数表!AI31</f>
        <v>2.2664903E-2</v>
      </c>
      <c r="AV33" s="265">
        <f>Ⅷ逆行列係数表!AJ31</f>
        <v>1.4139324999999999E-2</v>
      </c>
      <c r="AW33" s="265">
        <f>Ⅷ逆行列係数表!AK31</f>
        <v>3.9721090000000001E-2</v>
      </c>
      <c r="AX33" s="265">
        <f>Ⅷ逆行列係数表!AL31</f>
        <v>0.13639927900000001</v>
      </c>
      <c r="AY33" s="265">
        <f>Ⅷ逆行列係数表!AM31</f>
        <v>5.6723579999999997E-3</v>
      </c>
      <c r="BA33" s="31">
        <f t="shared" si="1"/>
        <v>0</v>
      </c>
      <c r="BC33" s="255">
        <v>0</v>
      </c>
    </row>
    <row r="34" spans="2:55">
      <c r="B34" s="263" t="s">
        <v>150</v>
      </c>
      <c r="C34" s="264" t="s">
        <v>32</v>
      </c>
      <c r="D34" s="359">
        <f>Ⅱ入力シート!H50</f>
        <v>0</v>
      </c>
      <c r="G34" s="361">
        <f>Ⅳ一次附属!AN31</f>
        <v>0</v>
      </c>
      <c r="I34" s="256">
        <f>Ⅸ自給率!E31</f>
        <v>0.80111564106304656</v>
      </c>
      <c r="K34" s="33">
        <f t="shared" si="0"/>
        <v>0</v>
      </c>
      <c r="M34" s="263" t="s">
        <v>150</v>
      </c>
      <c r="N34" s="264" t="s">
        <v>32</v>
      </c>
      <c r="O34" s="265">
        <f>Ⅷ逆行列係数表!C32</f>
        <v>7.4433090000000004E-3</v>
      </c>
      <c r="P34" s="265">
        <f>Ⅷ逆行列係数表!D32</f>
        <v>3.7372199000000002E-2</v>
      </c>
      <c r="Q34" s="265">
        <f>Ⅷ逆行列係数表!E32</f>
        <v>1.5624702000000001E-2</v>
      </c>
      <c r="R34" s="265">
        <f>Ⅷ逆行列係数表!F32</f>
        <v>2.0570241999999999E-2</v>
      </c>
      <c r="S34" s="265">
        <f>Ⅷ逆行列係数表!G32</f>
        <v>1.1903851E-2</v>
      </c>
      <c r="T34" s="265">
        <f>Ⅷ逆行列係数表!H32</f>
        <v>9.315673E-3</v>
      </c>
      <c r="U34" s="265">
        <f>Ⅷ逆行列係数表!I32</f>
        <v>4.6145889999999997E-3</v>
      </c>
      <c r="V34" s="265">
        <f>Ⅷ逆行列係数表!J32</f>
        <v>6.2505729999999997E-3</v>
      </c>
      <c r="W34" s="265">
        <f>Ⅷ逆行列係数表!K32</f>
        <v>1.2534175E-2</v>
      </c>
      <c r="X34" s="265">
        <f>Ⅷ逆行列係数表!L32</f>
        <v>1.0148678E-2</v>
      </c>
      <c r="Y34" s="265">
        <f>Ⅷ逆行列係数表!M32</f>
        <v>8.4039509999999998E-3</v>
      </c>
      <c r="Z34" s="265">
        <f>Ⅷ逆行列係数表!N32</f>
        <v>1.3144924000000001E-2</v>
      </c>
      <c r="AA34" s="265">
        <f>Ⅷ逆行列係数表!O32</f>
        <v>8.2439939999999993E-3</v>
      </c>
      <c r="AB34" s="265">
        <f>Ⅷ逆行列係数表!P32</f>
        <v>8.4961429999999994E-3</v>
      </c>
      <c r="AC34" s="265">
        <f>Ⅷ逆行列係数表!Q32</f>
        <v>1.2679582999999999E-2</v>
      </c>
      <c r="AD34" s="265">
        <f>Ⅷ逆行列係数表!R32</f>
        <v>6.2751380000000004E-3</v>
      </c>
      <c r="AE34" s="265">
        <f>Ⅷ逆行列係数表!S32</f>
        <v>9.3463780000000007E-3</v>
      </c>
      <c r="AF34" s="265">
        <f>Ⅷ逆行列係数表!T32</f>
        <v>1.2430955E-2</v>
      </c>
      <c r="AG34" s="265">
        <f>Ⅷ逆行列係数表!U32</f>
        <v>5.145401E-3</v>
      </c>
      <c r="AH34" s="265">
        <f>Ⅷ逆行列係数表!V32</f>
        <v>2.3263457000000001E-2</v>
      </c>
      <c r="AI34" s="265">
        <f>Ⅷ逆行列係数表!W32</f>
        <v>1.421245E-2</v>
      </c>
      <c r="AJ34" s="265">
        <f>Ⅷ逆行列係数表!X32</f>
        <v>2.4480938000000001E-2</v>
      </c>
      <c r="AK34" s="265">
        <f>Ⅷ逆行列係数表!Y32</f>
        <v>2.3586401E-2</v>
      </c>
      <c r="AL34" s="265">
        <f>Ⅷ逆行列係数表!Z32</f>
        <v>2.8161441999999998E-2</v>
      </c>
      <c r="AM34" s="265">
        <f>Ⅷ逆行列係数表!AA32</f>
        <v>2.0514310000000001E-2</v>
      </c>
      <c r="AN34" s="265">
        <f>Ⅷ逆行列係数表!AB32</f>
        <v>1.069793649</v>
      </c>
      <c r="AO34" s="265">
        <f>Ⅷ逆行列係数表!AC32</f>
        <v>7.2822108999999996E-2</v>
      </c>
      <c r="AP34" s="265">
        <f>Ⅷ逆行列係数表!AD32</f>
        <v>2.8806442000000002E-2</v>
      </c>
      <c r="AQ34" s="265">
        <f>Ⅷ逆行列係数表!AE32</f>
        <v>1.1285131E-2</v>
      </c>
      <c r="AR34" s="265">
        <f>Ⅷ逆行列係数表!AF32</f>
        <v>1.6383782999999999E-2</v>
      </c>
      <c r="AS34" s="265">
        <f>Ⅷ逆行列係数表!AG32</f>
        <v>1.0028109E-2</v>
      </c>
      <c r="AT34" s="265">
        <f>Ⅷ逆行列係数表!AH32</f>
        <v>9.3380540000000001E-3</v>
      </c>
      <c r="AU34" s="265">
        <f>Ⅷ逆行列係数表!AI32</f>
        <v>2.6107136E-2</v>
      </c>
      <c r="AV34" s="265">
        <f>Ⅷ逆行列係数表!AJ32</f>
        <v>1.4164968999999999E-2</v>
      </c>
      <c r="AW34" s="265">
        <f>Ⅷ逆行列係数表!AK32</f>
        <v>1.8489505999999999E-2</v>
      </c>
      <c r="AX34" s="265">
        <f>Ⅷ逆行列係数表!AL32</f>
        <v>4.9473479999999998E-3</v>
      </c>
      <c r="AY34" s="265">
        <f>Ⅷ逆行列係数表!AM32</f>
        <v>3.8489863999999999E-2</v>
      </c>
      <c r="BA34" s="31">
        <f t="shared" si="1"/>
        <v>0</v>
      </c>
      <c r="BC34" s="255">
        <v>0</v>
      </c>
    </row>
    <row r="35" spans="2:55">
      <c r="B35" s="263" t="s">
        <v>151</v>
      </c>
      <c r="C35" s="264" t="s">
        <v>33</v>
      </c>
      <c r="D35" s="359">
        <f>Ⅱ入力シート!H51</f>
        <v>0</v>
      </c>
      <c r="G35" s="361">
        <f>Ⅳ一次附属!AN32</f>
        <v>0</v>
      </c>
      <c r="I35" s="256">
        <f>Ⅸ自給率!E32</f>
        <v>0.99710836196764951</v>
      </c>
      <c r="K35" s="33">
        <f t="shared" si="0"/>
        <v>0</v>
      </c>
      <c r="M35" s="263" t="s">
        <v>151</v>
      </c>
      <c r="N35" s="264" t="s">
        <v>33</v>
      </c>
      <c r="O35" s="265">
        <f>Ⅷ逆行列係数表!C33</f>
        <v>3.4581490000000002E-3</v>
      </c>
      <c r="P35" s="265">
        <f>Ⅷ逆行列係数表!D33</f>
        <v>1.1450184E-2</v>
      </c>
      <c r="Q35" s="265">
        <f>Ⅷ逆行列係数表!E33</f>
        <v>5.6817329999999996E-3</v>
      </c>
      <c r="R35" s="265">
        <f>Ⅷ逆行列係数表!F33</f>
        <v>5.8104230000000003E-3</v>
      </c>
      <c r="S35" s="265">
        <f>Ⅷ逆行列係数表!G33</f>
        <v>5.0359419999999998E-3</v>
      </c>
      <c r="T35" s="265">
        <f>Ⅷ逆行列係数表!H33</f>
        <v>5.5546529999999997E-3</v>
      </c>
      <c r="U35" s="265">
        <f>Ⅷ逆行列係数表!I33</f>
        <v>4.0337929999999999E-3</v>
      </c>
      <c r="V35" s="265">
        <f>Ⅷ逆行列係数表!J33</f>
        <v>5.8271160000000002E-3</v>
      </c>
      <c r="W35" s="265">
        <f>Ⅷ逆行列係数表!K33</f>
        <v>6.1439049999999999E-3</v>
      </c>
      <c r="X35" s="265">
        <f>Ⅷ逆行列係数表!L33</f>
        <v>4.4301119999999999E-3</v>
      </c>
      <c r="Y35" s="265">
        <f>Ⅷ逆行列係数表!M33</f>
        <v>3.9124229999999999E-3</v>
      </c>
      <c r="Z35" s="265">
        <f>Ⅷ逆行列係数表!N33</f>
        <v>5.0074109999999998E-3</v>
      </c>
      <c r="AA35" s="265">
        <f>Ⅷ逆行列係数表!O33</f>
        <v>5.4944360000000001E-3</v>
      </c>
      <c r="AB35" s="265">
        <f>Ⅷ逆行列係数表!P33</f>
        <v>5.6767129999999999E-3</v>
      </c>
      <c r="AC35" s="265">
        <f>Ⅷ逆行列係数表!Q33</f>
        <v>3.8465399999999999E-3</v>
      </c>
      <c r="AD35" s="265">
        <f>Ⅷ逆行列係数表!R33</f>
        <v>3.256274E-3</v>
      </c>
      <c r="AE35" s="265">
        <f>Ⅷ逆行列係数表!S33</f>
        <v>3.5939420000000001E-3</v>
      </c>
      <c r="AF35" s="265">
        <f>Ⅷ逆行列係数表!T33</f>
        <v>9.4511400000000002E-3</v>
      </c>
      <c r="AG35" s="265">
        <f>Ⅷ逆行列係数表!U33</f>
        <v>2.1625730000000001E-3</v>
      </c>
      <c r="AH35" s="265">
        <f>Ⅷ逆行列係数表!V33</f>
        <v>6.2380179999999997E-3</v>
      </c>
      <c r="AI35" s="265">
        <f>Ⅷ逆行列係数表!W33</f>
        <v>6.5885889999999997E-3</v>
      </c>
      <c r="AJ35" s="265">
        <f>Ⅷ逆行列係数表!X33</f>
        <v>1.4490571000000001E-2</v>
      </c>
      <c r="AK35" s="265">
        <f>Ⅷ逆行列係数表!Y33</f>
        <v>5.2410360000000001E-3</v>
      </c>
      <c r="AL35" s="265">
        <f>Ⅷ逆行列係数表!Z33</f>
        <v>4.6371679999999997E-3</v>
      </c>
      <c r="AM35" s="265">
        <f>Ⅷ逆行列係数表!AA33</f>
        <v>3.3352367000000001E-2</v>
      </c>
      <c r="AN35" s="265">
        <f>Ⅷ逆行列係数表!AB33</f>
        <v>2.0149255000000001E-2</v>
      </c>
      <c r="AO35" s="265">
        <f>Ⅷ逆行列係数表!AC33</f>
        <v>1.0402875490000001</v>
      </c>
      <c r="AP35" s="265">
        <f>Ⅷ逆行列係数表!AD33</f>
        <v>2.3057289000000002E-2</v>
      </c>
      <c r="AQ35" s="265">
        <f>Ⅷ逆行列係数表!AE33</f>
        <v>2.2411818999999999E-2</v>
      </c>
      <c r="AR35" s="265">
        <f>Ⅷ逆行列係数表!AF33</f>
        <v>5.0848830000000001E-3</v>
      </c>
      <c r="AS35" s="265">
        <f>Ⅷ逆行列係数表!AG33</f>
        <v>1.0549853E-2</v>
      </c>
      <c r="AT35" s="265">
        <f>Ⅷ逆行列係数表!AH33</f>
        <v>1.8329175999999999E-2</v>
      </c>
      <c r="AU35" s="265">
        <f>Ⅷ逆行列係数表!AI33</f>
        <v>1.7730495999999998E-2</v>
      </c>
      <c r="AV35" s="265">
        <f>Ⅷ逆行列係数表!AJ33</f>
        <v>1.3329745E-2</v>
      </c>
      <c r="AW35" s="265">
        <f>Ⅷ逆行列係数表!AK33</f>
        <v>3.0982222E-2</v>
      </c>
      <c r="AX35" s="265">
        <f>Ⅷ逆行列係数表!AL33</f>
        <v>5.7002420000000003E-3</v>
      </c>
      <c r="AY35" s="265">
        <f>Ⅷ逆行列係数表!AM33</f>
        <v>1.9771601E-2</v>
      </c>
      <c r="BA35" s="31">
        <f t="shared" si="1"/>
        <v>0</v>
      </c>
      <c r="BC35" s="255">
        <v>0</v>
      </c>
    </row>
    <row r="36" spans="2:55">
      <c r="B36" s="263" t="s">
        <v>152</v>
      </c>
      <c r="C36" s="264" t="s">
        <v>167</v>
      </c>
      <c r="D36" s="359">
        <f>Ⅱ入力シート!H52</f>
        <v>0</v>
      </c>
      <c r="G36" s="361">
        <f>Ⅳ一次附属!AN33</f>
        <v>0</v>
      </c>
      <c r="I36" s="256">
        <f>Ⅸ自給率!E33</f>
        <v>0.66725385831636697</v>
      </c>
      <c r="K36" s="33">
        <f t="shared" si="0"/>
        <v>0</v>
      </c>
      <c r="M36" s="263" t="s">
        <v>152</v>
      </c>
      <c r="N36" s="264" t="s">
        <v>167</v>
      </c>
      <c r="O36" s="265">
        <f>Ⅷ逆行列係数表!C34</f>
        <v>7.6038489000000001E-2</v>
      </c>
      <c r="P36" s="265">
        <f>Ⅷ逆行列係数表!D34</f>
        <v>0.23406716999999999</v>
      </c>
      <c r="Q36" s="265">
        <f>Ⅷ逆行列係数表!E34</f>
        <v>3.5715388000000001E-2</v>
      </c>
      <c r="R36" s="265">
        <f>Ⅷ逆行列係数表!F34</f>
        <v>2.4131946000000001E-2</v>
      </c>
      <c r="S36" s="265">
        <f>Ⅷ逆行列係数表!G34</f>
        <v>3.3755777000000001E-2</v>
      </c>
      <c r="T36" s="265">
        <f>Ⅷ逆行列係数表!H34</f>
        <v>2.3047360999999999E-2</v>
      </c>
      <c r="U36" s="265">
        <f>Ⅷ逆行列係数表!I34</f>
        <v>5.4992473E-2</v>
      </c>
      <c r="V36" s="265">
        <f>Ⅷ逆行列係数表!J34</f>
        <v>1.6645059E-2</v>
      </c>
      <c r="W36" s="265">
        <f>Ⅷ逆行列係数表!K34</f>
        <v>5.2385864999999997E-2</v>
      </c>
      <c r="X36" s="265">
        <f>Ⅷ逆行列係数表!L34</f>
        <v>3.9114336E-2</v>
      </c>
      <c r="Y36" s="265">
        <f>Ⅷ逆行列係数表!M34</f>
        <v>2.8192709E-2</v>
      </c>
      <c r="Z36" s="265">
        <f>Ⅷ逆行列係数表!N34</f>
        <v>2.3620789E-2</v>
      </c>
      <c r="AA36" s="265">
        <f>Ⅷ逆行列係数表!O34</f>
        <v>1.8605503999999998E-2</v>
      </c>
      <c r="AB36" s="265">
        <f>Ⅷ逆行列係数表!P34</f>
        <v>1.6020510000000002E-2</v>
      </c>
      <c r="AC36" s="265">
        <f>Ⅷ逆行列係数表!Q34</f>
        <v>2.0744536000000001E-2</v>
      </c>
      <c r="AD36" s="265">
        <f>Ⅷ逆行列係数表!R34</f>
        <v>1.4649359000000001E-2</v>
      </c>
      <c r="AE36" s="265">
        <f>Ⅷ逆行列係数表!S34</f>
        <v>1.5546723E-2</v>
      </c>
      <c r="AF36" s="265">
        <f>Ⅷ逆行列係数表!T34</f>
        <v>2.1554035999999999E-2</v>
      </c>
      <c r="AG36" s="265">
        <f>Ⅷ逆行列係数表!U34</f>
        <v>1.3669117E-2</v>
      </c>
      <c r="AH36" s="265">
        <f>Ⅷ逆行列係数表!V34</f>
        <v>7.4045713999999999E-2</v>
      </c>
      <c r="AI36" s="265">
        <f>Ⅷ逆行列係数表!W34</f>
        <v>3.5737816999999998E-2</v>
      </c>
      <c r="AJ36" s="265">
        <f>Ⅷ逆行列係数表!X34</f>
        <v>2.9535952000000001E-2</v>
      </c>
      <c r="AK36" s="265">
        <f>Ⅷ逆行列係数表!Y34</f>
        <v>2.7923092E-2</v>
      </c>
      <c r="AL36" s="265">
        <f>Ⅷ逆行列係数表!Z34</f>
        <v>6.1864095000000001E-2</v>
      </c>
      <c r="AM36" s="265">
        <f>Ⅷ逆行列係数表!AA34</f>
        <v>4.5371079000000002E-2</v>
      </c>
      <c r="AN36" s="265">
        <f>Ⅷ逆行列係数表!AB34</f>
        <v>3.1842183000000003E-2</v>
      </c>
      <c r="AO36" s="265">
        <f>Ⅷ逆行列係数表!AC34</f>
        <v>4.7818979999999997E-3</v>
      </c>
      <c r="AP36" s="265">
        <f>Ⅷ逆行列係数表!AD34</f>
        <v>1.056567437</v>
      </c>
      <c r="AQ36" s="265">
        <f>Ⅷ逆行列係数表!AE34</f>
        <v>2.3397535000000001E-2</v>
      </c>
      <c r="AR36" s="265">
        <f>Ⅷ逆行列係数表!AF34</f>
        <v>3.0249323000000002E-2</v>
      </c>
      <c r="AS36" s="265">
        <f>Ⅷ逆行列係数表!AG34</f>
        <v>2.8139101E-2</v>
      </c>
      <c r="AT36" s="265">
        <f>Ⅷ逆行列係数表!AH34</f>
        <v>1.7153446999999999E-2</v>
      </c>
      <c r="AU36" s="265">
        <f>Ⅷ逆行列係数表!AI34</f>
        <v>3.4829970000000002E-2</v>
      </c>
      <c r="AV36" s="265">
        <f>Ⅷ逆行列係数表!AJ34</f>
        <v>1.6729028999999999E-2</v>
      </c>
      <c r="AW36" s="265">
        <f>Ⅷ逆行列係数表!AK34</f>
        <v>4.3095987000000002E-2</v>
      </c>
      <c r="AX36" s="265">
        <f>Ⅷ逆行列係数表!AL34</f>
        <v>5.2571301000000001E-2</v>
      </c>
      <c r="AY36" s="265">
        <f>Ⅷ逆行列係数表!AM34</f>
        <v>4.7985894000000001E-2</v>
      </c>
      <c r="BA36" s="31">
        <f t="shared" si="1"/>
        <v>0</v>
      </c>
      <c r="BC36" s="255">
        <v>0</v>
      </c>
    </row>
    <row r="37" spans="2:55">
      <c r="B37" s="263" t="s">
        <v>153</v>
      </c>
      <c r="C37" s="264" t="s">
        <v>129</v>
      </c>
      <c r="D37" s="359">
        <f>Ⅱ入力シート!H53</f>
        <v>0</v>
      </c>
      <c r="G37" s="361">
        <f>Ⅳ一次附属!AN34</f>
        <v>0</v>
      </c>
      <c r="I37" s="256">
        <f>Ⅸ自給率!E34</f>
        <v>0.54473404461067099</v>
      </c>
      <c r="K37" s="33">
        <f t="shared" si="0"/>
        <v>0</v>
      </c>
      <c r="M37" s="263" t="s">
        <v>153</v>
      </c>
      <c r="N37" s="264" t="s">
        <v>129</v>
      </c>
      <c r="O37" s="265">
        <f>Ⅷ逆行列係数表!C35</f>
        <v>5.4373449999999997E-3</v>
      </c>
      <c r="P37" s="265">
        <f>Ⅷ逆行列係数表!D35</f>
        <v>5.9687100000000003E-3</v>
      </c>
      <c r="Q37" s="265">
        <f>Ⅷ逆行列係数表!E35</f>
        <v>7.4784980000000001E-3</v>
      </c>
      <c r="R37" s="265">
        <f>Ⅷ逆行列係数表!F35</f>
        <v>5.6346599999999997E-3</v>
      </c>
      <c r="S37" s="265">
        <f>Ⅷ逆行列係数表!G35</f>
        <v>5.2106820000000003E-3</v>
      </c>
      <c r="T37" s="265">
        <f>Ⅷ逆行列係数表!H35</f>
        <v>1.0973936E-2</v>
      </c>
      <c r="U37" s="265">
        <f>Ⅷ逆行列係数表!I35</f>
        <v>4.991026E-3</v>
      </c>
      <c r="V37" s="265">
        <f>Ⅷ逆行列係数表!J35</f>
        <v>5.0602650000000004E-3</v>
      </c>
      <c r="W37" s="265">
        <f>Ⅷ逆行列係数表!K35</f>
        <v>6.0790760000000001E-3</v>
      </c>
      <c r="X37" s="265">
        <f>Ⅷ逆行列係数表!L35</f>
        <v>5.808957E-3</v>
      </c>
      <c r="Y37" s="265">
        <f>Ⅷ逆行列係数表!M35</f>
        <v>3.7759009999999999E-3</v>
      </c>
      <c r="Z37" s="265">
        <f>Ⅷ逆行列係数表!N35</f>
        <v>6.1350689999999999E-3</v>
      </c>
      <c r="AA37" s="265">
        <f>Ⅷ逆行列係数表!O35</f>
        <v>7.3007890000000002E-3</v>
      </c>
      <c r="AB37" s="265">
        <f>Ⅷ逆行列係数表!P35</f>
        <v>7.0939729999999999E-3</v>
      </c>
      <c r="AC37" s="265">
        <f>Ⅷ逆行列係数表!Q35</f>
        <v>5.6815820000000001E-3</v>
      </c>
      <c r="AD37" s="265">
        <f>Ⅷ逆行列係数表!R35</f>
        <v>5.3153200000000001E-3</v>
      </c>
      <c r="AE37" s="265">
        <f>Ⅷ逆行列係数表!S35</f>
        <v>9.1912920000000002E-3</v>
      </c>
      <c r="AF37" s="265">
        <f>Ⅷ逆行列係数表!T35</f>
        <v>1.7219556E-2</v>
      </c>
      <c r="AG37" s="265">
        <f>Ⅷ逆行列係数表!U35</f>
        <v>3.4864420000000002E-3</v>
      </c>
      <c r="AH37" s="265">
        <f>Ⅷ逆行列係数表!V35</f>
        <v>7.5361500000000001E-3</v>
      </c>
      <c r="AI37" s="265">
        <f>Ⅷ逆行列係数表!W35</f>
        <v>9.5920850000000002E-3</v>
      </c>
      <c r="AJ37" s="265">
        <f>Ⅷ逆行列係数表!X35</f>
        <v>1.5127316E-2</v>
      </c>
      <c r="AK37" s="265">
        <f>Ⅷ逆行列係数表!Y35</f>
        <v>3.4980428000000001E-2</v>
      </c>
      <c r="AL37" s="265">
        <f>Ⅷ逆行列係数表!Z35</f>
        <v>1.0180088E-2</v>
      </c>
      <c r="AM37" s="265">
        <f>Ⅷ逆行列係数表!AA35</f>
        <v>2.9110633E-2</v>
      </c>
      <c r="AN37" s="265">
        <f>Ⅷ逆行列係数表!AB35</f>
        <v>4.1456339000000002E-2</v>
      </c>
      <c r="AO37" s="265">
        <f>Ⅷ逆行列係数表!AC35</f>
        <v>4.8665150000000001E-3</v>
      </c>
      <c r="AP37" s="265">
        <f>Ⅷ逆行列係数表!AD35</f>
        <v>1.2634215000000001E-2</v>
      </c>
      <c r="AQ37" s="265">
        <f>Ⅷ逆行列係数表!AE35</f>
        <v>1.1429166500000001</v>
      </c>
      <c r="AR37" s="265">
        <f>Ⅷ逆行列係数表!AF35</f>
        <v>2.0818725E-2</v>
      </c>
      <c r="AS37" s="265">
        <f>Ⅷ逆行列係数表!AG35</f>
        <v>2.4937311E-2</v>
      </c>
      <c r="AT37" s="265">
        <f>Ⅷ逆行列係数表!AH35</f>
        <v>1.0786439E-2</v>
      </c>
      <c r="AU37" s="265">
        <f>Ⅷ逆行列係数表!AI35</f>
        <v>4.1756399999999999E-2</v>
      </c>
      <c r="AV37" s="265">
        <f>Ⅷ逆行列係数表!AJ35</f>
        <v>3.8934816999999997E-2</v>
      </c>
      <c r="AW37" s="265">
        <f>Ⅷ逆行列係数表!AK35</f>
        <v>1.8545758999999998E-2</v>
      </c>
      <c r="AX37" s="265">
        <f>Ⅷ逆行列係数表!AL35</f>
        <v>4.7623090000000002E-3</v>
      </c>
      <c r="AY37" s="265">
        <f>Ⅷ逆行列係数表!AM35</f>
        <v>3.5416402999999999E-2</v>
      </c>
      <c r="BA37" s="31">
        <f t="shared" si="1"/>
        <v>0</v>
      </c>
      <c r="BC37" s="255">
        <v>0</v>
      </c>
    </row>
    <row r="38" spans="2:55">
      <c r="B38" s="263" t="s">
        <v>154</v>
      </c>
      <c r="C38" s="264" t="s">
        <v>34</v>
      </c>
      <c r="D38" s="359">
        <f>Ⅱ入力シート!H54</f>
        <v>0</v>
      </c>
      <c r="G38" s="361">
        <f>Ⅳ一次附属!AN35</f>
        <v>0</v>
      </c>
      <c r="I38" s="256">
        <f>Ⅸ自給率!E35</f>
        <v>1</v>
      </c>
      <c r="K38" s="33">
        <f t="shared" si="0"/>
        <v>0</v>
      </c>
      <c r="M38" s="263" t="s">
        <v>154</v>
      </c>
      <c r="N38" s="264" t="s">
        <v>34</v>
      </c>
      <c r="O38" s="265">
        <f>Ⅷ逆行列係数表!C36</f>
        <v>5.8054500000000002E-4</v>
      </c>
      <c r="P38" s="265">
        <f>Ⅷ逆行列係数表!D36</f>
        <v>2.2899199999999999E-4</v>
      </c>
      <c r="Q38" s="265">
        <f>Ⅷ逆行列係数表!E36</f>
        <v>3.8024800000000002E-4</v>
      </c>
      <c r="R38" s="265">
        <f>Ⅷ逆行列係数表!F36</f>
        <v>2.2093899999999999E-4</v>
      </c>
      <c r="S38" s="265">
        <f>Ⅷ逆行列係数表!G36</f>
        <v>2.9824300000000001E-4</v>
      </c>
      <c r="T38" s="265">
        <f>Ⅷ逆行列係数表!H36</f>
        <v>8.9099999999999997E-5</v>
      </c>
      <c r="U38" s="265">
        <f>Ⅷ逆行列係数表!I36</f>
        <v>1.23745E-3</v>
      </c>
      <c r="V38" s="265">
        <f>Ⅷ逆行列係数表!J36</f>
        <v>1.7065900000000001E-4</v>
      </c>
      <c r="W38" s="265">
        <f>Ⅷ逆行列係数表!K36</f>
        <v>3.8532699999999998E-4</v>
      </c>
      <c r="X38" s="265">
        <f>Ⅷ逆行列係数表!L36</f>
        <v>8.2250699999999999E-4</v>
      </c>
      <c r="Y38" s="265">
        <f>Ⅷ逆行列係数表!M36</f>
        <v>3.6794200000000001E-4</v>
      </c>
      <c r="Z38" s="265">
        <f>Ⅷ逆行列係数表!N36</f>
        <v>3.3914200000000001E-4</v>
      </c>
      <c r="AA38" s="265">
        <f>Ⅷ逆行列係数表!O36</f>
        <v>5.0840800000000002E-4</v>
      </c>
      <c r="AB38" s="265">
        <f>Ⅷ逆行列係数表!P36</f>
        <v>3.9581600000000001E-4</v>
      </c>
      <c r="AC38" s="265">
        <f>Ⅷ逆行列係数表!Q36</f>
        <v>1.7236000000000001E-4</v>
      </c>
      <c r="AD38" s="265">
        <f>Ⅷ逆行列係数表!R36</f>
        <v>1.12144E-4</v>
      </c>
      <c r="AE38" s="265">
        <f>Ⅷ逆行列係数表!S36</f>
        <v>1.04178E-4</v>
      </c>
      <c r="AF38" s="265">
        <f>Ⅷ逆行列係数表!T36</f>
        <v>2.9948600000000001E-4</v>
      </c>
      <c r="AG38" s="265">
        <f>Ⅷ逆行列係数表!U36</f>
        <v>5.38E-5</v>
      </c>
      <c r="AH38" s="265">
        <f>Ⅷ逆行列係数表!V36</f>
        <v>1.6673100000000001E-4</v>
      </c>
      <c r="AI38" s="265">
        <f>Ⅷ逆行列係数表!W36</f>
        <v>8.5654700000000004E-4</v>
      </c>
      <c r="AJ38" s="265">
        <f>Ⅷ逆行列係数表!X36</f>
        <v>2.4364300000000001E-4</v>
      </c>
      <c r="AK38" s="265">
        <f>Ⅷ逆行列係数表!Y36</f>
        <v>6.2568599999999997E-4</v>
      </c>
      <c r="AL38" s="265">
        <f>Ⅷ逆行列係数表!Z36</f>
        <v>5.0084700000000001E-4</v>
      </c>
      <c r="AM38" s="265">
        <f>Ⅷ逆行列係数表!AA36</f>
        <v>3.0747199999999999E-4</v>
      </c>
      <c r="AN38" s="265">
        <f>Ⅷ逆行列係数表!AB36</f>
        <v>6.9125899999999995E-4</v>
      </c>
      <c r="AO38" s="265">
        <f>Ⅷ逆行列係数表!AC36</f>
        <v>2.20516E-4</v>
      </c>
      <c r="AP38" s="265">
        <f>Ⅷ逆行列係数表!AD36</f>
        <v>1.83578E-4</v>
      </c>
      <c r="AQ38" s="265">
        <f>Ⅷ逆行列係数表!AE36</f>
        <v>3.81951E-4</v>
      </c>
      <c r="AR38" s="265">
        <f>Ⅷ逆行列係数表!AF36</f>
        <v>1.000079465</v>
      </c>
      <c r="AS38" s="265">
        <f>Ⅷ逆行列係数表!AG36</f>
        <v>3.82619E-4</v>
      </c>
      <c r="AT38" s="265">
        <f>Ⅷ逆行列係数表!AH36</f>
        <v>2.1868300000000001E-4</v>
      </c>
      <c r="AU38" s="265">
        <f>Ⅷ逆行列係数表!AI36</f>
        <v>7.9914099999999996E-4</v>
      </c>
      <c r="AV38" s="265">
        <f>Ⅷ逆行列係数表!AJ36</f>
        <v>3.19692E-4</v>
      </c>
      <c r="AW38" s="265">
        <f>Ⅷ逆行列係数表!AK36</f>
        <v>4.74184E-4</v>
      </c>
      <c r="AX38" s="265">
        <f>Ⅷ逆行列係数表!AL36</f>
        <v>9.2700000000000004E-5</v>
      </c>
      <c r="AY38" s="265">
        <f>Ⅷ逆行列係数表!AM36</f>
        <v>8.2466520000000001E-2</v>
      </c>
      <c r="BA38" s="31">
        <f t="shared" si="1"/>
        <v>0</v>
      </c>
      <c r="BC38" s="255">
        <v>0</v>
      </c>
    </row>
    <row r="39" spans="2:55">
      <c r="B39" s="263" t="s">
        <v>155</v>
      </c>
      <c r="C39" s="264" t="s">
        <v>35</v>
      </c>
      <c r="D39" s="359">
        <f>Ⅱ入力シート!H55</f>
        <v>0</v>
      </c>
      <c r="G39" s="361">
        <f>Ⅳ一次附属!AN36</f>
        <v>0</v>
      </c>
      <c r="I39" s="256">
        <f>Ⅸ自給率!E36</f>
        <v>0.86573935170614669</v>
      </c>
      <c r="K39" s="33">
        <f t="shared" si="0"/>
        <v>0</v>
      </c>
      <c r="M39" s="263" t="s">
        <v>155</v>
      </c>
      <c r="N39" s="264" t="s">
        <v>35</v>
      </c>
      <c r="O39" s="265">
        <f>Ⅷ逆行列係数表!C37</f>
        <v>1.18443E-4</v>
      </c>
      <c r="P39" s="265">
        <f>Ⅷ逆行列係数表!D37</f>
        <v>1.7187300000000001E-4</v>
      </c>
      <c r="Q39" s="265">
        <f>Ⅷ逆行列係数表!E37</f>
        <v>2.60528E-4</v>
      </c>
      <c r="R39" s="265">
        <f>Ⅷ逆行列係数表!F37</f>
        <v>9.48E-5</v>
      </c>
      <c r="S39" s="265">
        <f>Ⅷ逆行列係数表!G37</f>
        <v>2.0040800000000001E-4</v>
      </c>
      <c r="T39" s="265">
        <f>Ⅷ逆行列係数表!H37</f>
        <v>3.2592E-4</v>
      </c>
      <c r="U39" s="265">
        <f>Ⅷ逆行列係数表!I37</f>
        <v>1.03842E-4</v>
      </c>
      <c r="V39" s="265">
        <f>Ⅷ逆行列係数表!J37</f>
        <v>2.1182500000000001E-4</v>
      </c>
      <c r="W39" s="265">
        <f>Ⅷ逆行列係数表!K37</f>
        <v>1.6617800000000001E-4</v>
      </c>
      <c r="X39" s="265">
        <f>Ⅷ逆行列係数表!L37</f>
        <v>5.0185599999999996E-4</v>
      </c>
      <c r="Y39" s="265">
        <f>Ⅷ逆行列係数表!M37</f>
        <v>1.4206200000000001E-4</v>
      </c>
      <c r="Z39" s="265">
        <f>Ⅷ逆行列係数表!N37</f>
        <v>3.6375900000000001E-4</v>
      </c>
      <c r="AA39" s="265">
        <f>Ⅷ逆行列係数表!O37</f>
        <v>1.012984E-3</v>
      </c>
      <c r="AB39" s="265">
        <f>Ⅷ逆行列係数表!P37</f>
        <v>3.94538E-4</v>
      </c>
      <c r="AC39" s="265">
        <f>Ⅷ逆行列係数表!Q37</f>
        <v>3.7533E-4</v>
      </c>
      <c r="AD39" s="265">
        <f>Ⅷ逆行列係数表!R37</f>
        <v>9.6115299999999996E-4</v>
      </c>
      <c r="AE39" s="265">
        <f>Ⅷ逆行列係数表!S37</f>
        <v>9.6916000000000005E-4</v>
      </c>
      <c r="AF39" s="265">
        <f>Ⅷ逆行列係数表!T37</f>
        <v>1.034245E-3</v>
      </c>
      <c r="AG39" s="265">
        <f>Ⅷ逆行列係数表!U37</f>
        <v>2.3531100000000001E-4</v>
      </c>
      <c r="AH39" s="265">
        <f>Ⅷ逆行列係数表!V37</f>
        <v>1.83384E-4</v>
      </c>
      <c r="AI39" s="265">
        <f>Ⅷ逆行列係数表!W37</f>
        <v>2.7147299999999999E-4</v>
      </c>
      <c r="AJ39" s="265">
        <f>Ⅷ逆行列係数表!X37</f>
        <v>1.001287E-3</v>
      </c>
      <c r="AK39" s="265">
        <f>Ⅷ逆行列係数表!Y37</f>
        <v>3.8175699999999998E-4</v>
      </c>
      <c r="AL39" s="265">
        <f>Ⅷ逆行列係数表!Z37</f>
        <v>3.3331000000000002E-4</v>
      </c>
      <c r="AM39" s="265">
        <f>Ⅷ逆行列係数表!AA37</f>
        <v>3.7597599999999998E-4</v>
      </c>
      <c r="AN39" s="265">
        <f>Ⅷ逆行列係数表!AB37</f>
        <v>4.24922E-4</v>
      </c>
      <c r="AO39" s="265">
        <f>Ⅷ逆行列係数表!AC37</f>
        <v>5.2500000000000002E-5</v>
      </c>
      <c r="AP39" s="265">
        <f>Ⅷ逆行列係数表!AD37</f>
        <v>6.1648699999999998E-4</v>
      </c>
      <c r="AQ39" s="265">
        <f>Ⅷ逆行列係数表!AE37</f>
        <v>4.5292020000000004E-3</v>
      </c>
      <c r="AR39" s="265">
        <f>Ⅷ逆行列係数表!AF37</f>
        <v>2.26648E-4</v>
      </c>
      <c r="AS39" s="265">
        <f>Ⅷ逆行列係数表!AG37</f>
        <v>1.0001703479999999</v>
      </c>
      <c r="AT39" s="265">
        <f>Ⅷ逆行列係数表!AH37</f>
        <v>1.82261E-4</v>
      </c>
      <c r="AU39" s="265">
        <f>Ⅷ逆行列係数表!AI37</f>
        <v>2.39662E-4</v>
      </c>
      <c r="AV39" s="265">
        <f>Ⅷ逆行列係数表!AJ37</f>
        <v>6.2673600000000002E-4</v>
      </c>
      <c r="AW39" s="265">
        <f>Ⅷ逆行列係数表!AK37</f>
        <v>6.1936000000000001E-4</v>
      </c>
      <c r="AX39" s="265">
        <f>Ⅷ逆行列係数表!AL37</f>
        <v>8.8800000000000004E-5</v>
      </c>
      <c r="AY39" s="265">
        <f>Ⅷ逆行列係数表!AM37</f>
        <v>2.6096219999999998E-3</v>
      </c>
      <c r="BA39" s="31">
        <f t="shared" si="1"/>
        <v>0</v>
      </c>
      <c r="BC39" s="255">
        <v>0</v>
      </c>
    </row>
    <row r="40" spans="2:55">
      <c r="B40" s="263" t="s">
        <v>156</v>
      </c>
      <c r="C40" s="264" t="s">
        <v>168</v>
      </c>
      <c r="D40" s="359">
        <f>Ⅱ入力シート!H56</f>
        <v>0</v>
      </c>
      <c r="G40" s="361">
        <f>Ⅳ一次附属!AN37</f>
        <v>0</v>
      </c>
      <c r="I40" s="256">
        <f>Ⅸ自給率!E37</f>
        <v>0.96742280440608541</v>
      </c>
      <c r="K40" s="33">
        <f t="shared" si="0"/>
        <v>0</v>
      </c>
      <c r="M40" s="263" t="s">
        <v>156</v>
      </c>
      <c r="N40" s="264" t="s">
        <v>168</v>
      </c>
      <c r="O40" s="265">
        <f>Ⅷ逆行列係数表!C38</f>
        <v>1.04E-5</v>
      </c>
      <c r="P40" s="265">
        <f>Ⅷ逆行列係数表!D38</f>
        <v>2.37E-5</v>
      </c>
      <c r="Q40" s="265">
        <f>Ⅷ逆行列係数表!E38</f>
        <v>9.7599999999999997E-6</v>
      </c>
      <c r="R40" s="265">
        <f>Ⅷ逆行列係数表!F38</f>
        <v>7.7800000000000001E-6</v>
      </c>
      <c r="S40" s="265">
        <f>Ⅷ逆行列係数表!G38</f>
        <v>7.9400000000000002E-6</v>
      </c>
      <c r="T40" s="265">
        <f>Ⅷ逆行列係数表!H38</f>
        <v>1.47E-5</v>
      </c>
      <c r="U40" s="265">
        <f>Ⅷ逆行列係数表!I38</f>
        <v>9.3899999999999999E-6</v>
      </c>
      <c r="V40" s="265">
        <f>Ⅷ逆行列係数表!J38</f>
        <v>6.1099999999999999E-6</v>
      </c>
      <c r="W40" s="265">
        <f>Ⅷ逆行列係数表!K38</f>
        <v>9.2900000000000008E-6</v>
      </c>
      <c r="X40" s="265">
        <f>Ⅷ逆行列係数表!L38</f>
        <v>8.4500000000000004E-6</v>
      </c>
      <c r="Y40" s="265">
        <f>Ⅷ逆行列係数表!M38</f>
        <v>5.9599999999999997E-6</v>
      </c>
      <c r="Z40" s="265">
        <f>Ⅷ逆行列係数表!N38</f>
        <v>6.8600000000000004E-6</v>
      </c>
      <c r="AA40" s="265">
        <f>Ⅷ逆行列係数表!O38</f>
        <v>7.2099999999999996E-6</v>
      </c>
      <c r="AB40" s="265">
        <f>Ⅷ逆行列係数表!P38</f>
        <v>6.7399999999999998E-6</v>
      </c>
      <c r="AC40" s="265">
        <f>Ⅷ逆行列係数表!Q38</f>
        <v>6.6000000000000003E-6</v>
      </c>
      <c r="AD40" s="265">
        <f>Ⅷ逆行列係数表!R38</f>
        <v>5.4E-6</v>
      </c>
      <c r="AE40" s="265">
        <f>Ⅷ逆行列係数表!S38</f>
        <v>6.9299999999999997E-6</v>
      </c>
      <c r="AF40" s="265">
        <f>Ⅷ逆行列係数表!T38</f>
        <v>1.15E-5</v>
      </c>
      <c r="AG40" s="265">
        <f>Ⅷ逆行列係数表!U38</f>
        <v>4.0199999999999996E-6</v>
      </c>
      <c r="AH40" s="265">
        <f>Ⅷ逆行列係数表!V38</f>
        <v>1.5299999999999999E-5</v>
      </c>
      <c r="AI40" s="265">
        <f>Ⅷ逆行列係数表!W38</f>
        <v>1.31E-5</v>
      </c>
      <c r="AJ40" s="265">
        <f>Ⅷ逆行列係数表!X38</f>
        <v>1.49E-5</v>
      </c>
      <c r="AK40" s="265">
        <f>Ⅷ逆行列係数表!Y38</f>
        <v>1.7513399999999999E-4</v>
      </c>
      <c r="AL40" s="265">
        <f>Ⅷ逆行列係数表!Z38</f>
        <v>1.4399999999999999E-5</v>
      </c>
      <c r="AM40" s="265">
        <f>Ⅷ逆行列係数表!AA38</f>
        <v>3.8500000000000001E-5</v>
      </c>
      <c r="AN40" s="265">
        <f>Ⅷ逆行列係数表!AB38</f>
        <v>1.28701E-4</v>
      </c>
      <c r="AO40" s="265">
        <f>Ⅷ逆行列係数表!AC38</f>
        <v>1.8600000000000001E-5</v>
      </c>
      <c r="AP40" s="265">
        <f>Ⅷ逆行列係数表!AD38</f>
        <v>8.3700000000000002E-5</v>
      </c>
      <c r="AQ40" s="265">
        <f>Ⅷ逆行列係数表!AE38</f>
        <v>4.3628200000000002E-4</v>
      </c>
      <c r="AR40" s="265">
        <f>Ⅷ逆行列係数表!AF38</f>
        <v>2.9300000000000001E-5</v>
      </c>
      <c r="AS40" s="265">
        <f>Ⅷ逆行列係数表!AG38</f>
        <v>2.8799999999999999E-5</v>
      </c>
      <c r="AT40" s="265">
        <f>Ⅷ逆行列係数表!AH38</f>
        <v>1.014160685</v>
      </c>
      <c r="AU40" s="265">
        <f>Ⅷ逆行列係数表!AI38</f>
        <v>3.0199999999999999E-5</v>
      </c>
      <c r="AV40" s="265">
        <f>Ⅷ逆行列係数表!AJ38</f>
        <v>4.0399999999999999E-5</v>
      </c>
      <c r="AW40" s="265">
        <f>Ⅷ逆行列係数表!AK38</f>
        <v>2.4228499999999999E-4</v>
      </c>
      <c r="AX40" s="265">
        <f>Ⅷ逆行列係数表!AL38</f>
        <v>9.2699999999999993E-6</v>
      </c>
      <c r="AY40" s="265">
        <f>Ⅷ逆行列係数表!AM38</f>
        <v>1.6725400000000001E-4</v>
      </c>
      <c r="BA40" s="31">
        <f t="shared" si="1"/>
        <v>0</v>
      </c>
      <c r="BC40" s="255">
        <v>0</v>
      </c>
    </row>
    <row r="41" spans="2:55">
      <c r="B41" s="263" t="s">
        <v>157</v>
      </c>
      <c r="C41" s="264" t="s">
        <v>228</v>
      </c>
      <c r="D41" s="359">
        <f>Ⅱ入力シート!H57</f>
        <v>0</v>
      </c>
      <c r="G41" s="361">
        <f>Ⅳ一次附属!AN38</f>
        <v>0</v>
      </c>
      <c r="I41" s="256">
        <f>Ⅸ自給率!E38</f>
        <v>0.98908318797609096</v>
      </c>
      <c r="K41" s="33">
        <f t="shared" si="0"/>
        <v>0</v>
      </c>
      <c r="M41" s="263" t="s">
        <v>157</v>
      </c>
      <c r="N41" s="264" t="s">
        <v>228</v>
      </c>
      <c r="O41" s="265">
        <f>Ⅷ逆行列係数表!C39</f>
        <v>2.5387209999999999E-3</v>
      </c>
      <c r="P41" s="265">
        <f>Ⅷ逆行列係数表!D39</f>
        <v>1.6064510000000001E-3</v>
      </c>
      <c r="Q41" s="265">
        <f>Ⅷ逆行列係数表!E39</f>
        <v>1.544382E-3</v>
      </c>
      <c r="R41" s="265">
        <f>Ⅷ逆行列係数表!F39</f>
        <v>9.8639499999999994E-4</v>
      </c>
      <c r="S41" s="265">
        <f>Ⅷ逆行列係数表!G39</f>
        <v>9.8156700000000003E-4</v>
      </c>
      <c r="T41" s="265">
        <f>Ⅷ逆行列係数表!H39</f>
        <v>1.742031E-3</v>
      </c>
      <c r="U41" s="265">
        <f>Ⅷ逆行列係数表!I39</f>
        <v>6.7505899999999999E-4</v>
      </c>
      <c r="V41" s="265">
        <f>Ⅷ逆行列係数表!J39</f>
        <v>6.2852399999999999E-4</v>
      </c>
      <c r="W41" s="265">
        <f>Ⅷ逆行列係数表!K39</f>
        <v>7.96355E-4</v>
      </c>
      <c r="X41" s="265">
        <f>Ⅷ逆行列係数表!L39</f>
        <v>5.6618499999999997E-4</v>
      </c>
      <c r="Y41" s="265">
        <f>Ⅷ逆行列係数表!M39</f>
        <v>1.318297E-3</v>
      </c>
      <c r="Z41" s="265">
        <f>Ⅷ逆行列係数表!N39</f>
        <v>3.9615899999999999E-4</v>
      </c>
      <c r="AA41" s="265">
        <f>Ⅷ逆行列係数表!O39</f>
        <v>1.748339E-3</v>
      </c>
      <c r="AB41" s="265">
        <f>Ⅷ逆行列係数表!P39</f>
        <v>4.8685299999999998E-4</v>
      </c>
      <c r="AC41" s="265">
        <f>Ⅷ逆行列係数表!Q39</f>
        <v>6.9537799999999997E-4</v>
      </c>
      <c r="AD41" s="265">
        <f>Ⅷ逆行列係数表!R39</f>
        <v>8.3937499999999995E-4</v>
      </c>
      <c r="AE41" s="265">
        <f>Ⅷ逆行列係数表!S39</f>
        <v>5.3744199999999995E-4</v>
      </c>
      <c r="AF41" s="265">
        <f>Ⅷ逆行列係数表!T39</f>
        <v>3.4733499999999999E-4</v>
      </c>
      <c r="AG41" s="265">
        <f>Ⅷ逆行列係数表!U39</f>
        <v>2.0114699999999999E-4</v>
      </c>
      <c r="AH41" s="265">
        <f>Ⅷ逆行列係数表!V39</f>
        <v>1.043935E-3</v>
      </c>
      <c r="AI41" s="265">
        <f>Ⅷ逆行列係数表!W39</f>
        <v>1.1143119999999999E-3</v>
      </c>
      <c r="AJ41" s="265">
        <f>Ⅷ逆行列係数表!X39</f>
        <v>3.7352850000000001E-3</v>
      </c>
      <c r="AK41" s="265">
        <f>Ⅷ逆行列係数表!Y39</f>
        <v>1.1398360999999999E-2</v>
      </c>
      <c r="AL41" s="265">
        <f>Ⅷ逆行列係数表!Z39</f>
        <v>2.2823349999999999E-3</v>
      </c>
      <c r="AM41" s="265">
        <f>Ⅷ逆行列係数表!AA39</f>
        <v>9.6562999999999998E-4</v>
      </c>
      <c r="AN41" s="265">
        <f>Ⅷ逆行列係数表!AB39</f>
        <v>3.6256600000000002E-3</v>
      </c>
      <c r="AO41" s="265">
        <f>Ⅷ逆行列係数表!AC39</f>
        <v>4.5824800000000002E-4</v>
      </c>
      <c r="AP41" s="265">
        <f>Ⅷ逆行列係数表!AD39</f>
        <v>1.829067E-3</v>
      </c>
      <c r="AQ41" s="265">
        <f>Ⅷ逆行列係数表!AE39</f>
        <v>1.9606910000000001E-3</v>
      </c>
      <c r="AR41" s="265">
        <f>Ⅷ逆行列係数表!AF39</f>
        <v>3.7964699999999999E-4</v>
      </c>
      <c r="AS41" s="265">
        <f>Ⅷ逆行列係数表!AG39</f>
        <v>2.4402450000000002E-3</v>
      </c>
      <c r="AT41" s="265">
        <f>Ⅷ逆行列係数表!AH39</f>
        <v>1.3685909999999999E-3</v>
      </c>
      <c r="AU41" s="265">
        <f>Ⅷ逆行列係数表!AI39</f>
        <v>1.0003678389999999</v>
      </c>
      <c r="AV41" s="265">
        <f>Ⅷ逆行列係数表!AJ39</f>
        <v>2.3287350000000002E-3</v>
      </c>
      <c r="AW41" s="265">
        <f>Ⅷ逆行列係数表!AK39</f>
        <v>2.6131000000000001E-3</v>
      </c>
      <c r="AX41" s="265">
        <f>Ⅷ逆行列係数表!AL39</f>
        <v>2.66285E-4</v>
      </c>
      <c r="AY41" s="265">
        <f>Ⅷ逆行列係数表!AM39</f>
        <v>6.5821499999999997E-4</v>
      </c>
      <c r="BA41" s="31">
        <f t="shared" si="1"/>
        <v>0</v>
      </c>
      <c r="BC41" s="255">
        <v>0</v>
      </c>
    </row>
    <row r="42" spans="2:55">
      <c r="B42" s="263" t="s">
        <v>158</v>
      </c>
      <c r="C42" s="264" t="s">
        <v>41</v>
      </c>
      <c r="D42" s="359">
        <f>Ⅱ入力シート!H58</f>
        <v>0</v>
      </c>
      <c r="G42" s="361">
        <f>Ⅳ一次附属!AN39</f>
        <v>0</v>
      </c>
      <c r="I42" s="256">
        <f>Ⅸ自給率!E39</f>
        <v>0.60701544562862109</v>
      </c>
      <c r="K42" s="33">
        <f t="shared" si="0"/>
        <v>0</v>
      </c>
      <c r="M42" s="263" t="s">
        <v>158</v>
      </c>
      <c r="N42" s="264" t="s">
        <v>41</v>
      </c>
      <c r="O42" s="265">
        <f>Ⅷ逆行列係数表!C40</f>
        <v>2.4697759E-2</v>
      </c>
      <c r="P42" s="265">
        <f>Ⅷ逆行列係数表!D40</f>
        <v>4.8112086999999998E-2</v>
      </c>
      <c r="Q42" s="265">
        <f>Ⅷ逆行列係数表!E40</f>
        <v>5.5027047000000003E-2</v>
      </c>
      <c r="R42" s="265">
        <f>Ⅷ逆行列係数表!F40</f>
        <v>2.3676119999999998E-2</v>
      </c>
      <c r="S42" s="265">
        <f>Ⅷ逆行列係数表!G40</f>
        <v>2.6812473999999999E-2</v>
      </c>
      <c r="T42" s="265">
        <f>Ⅷ逆行列係数表!H40</f>
        <v>5.6080502999999997E-2</v>
      </c>
      <c r="U42" s="265">
        <f>Ⅷ逆行列係数表!I40</f>
        <v>3.3468840999999999E-2</v>
      </c>
      <c r="V42" s="265">
        <f>Ⅷ逆行列係数表!J40</f>
        <v>3.6615773999999997E-2</v>
      </c>
      <c r="W42" s="265">
        <f>Ⅷ逆行列係数表!K40</f>
        <v>4.0904035999999998E-2</v>
      </c>
      <c r="X42" s="265">
        <f>Ⅷ逆行列係数表!L40</f>
        <v>2.6631419E-2</v>
      </c>
      <c r="Y42" s="265">
        <f>Ⅷ逆行列係数表!M40</f>
        <v>2.6445986000000001E-2</v>
      </c>
      <c r="Z42" s="265">
        <f>Ⅷ逆行列係数表!N40</f>
        <v>2.6593636E-2</v>
      </c>
      <c r="AA42" s="265">
        <f>Ⅷ逆行列係数表!O40</f>
        <v>4.1804498000000002E-2</v>
      </c>
      <c r="AB42" s="265">
        <f>Ⅷ逆行列係数表!P40</f>
        <v>3.9673671000000001E-2</v>
      </c>
      <c r="AC42" s="265">
        <f>Ⅷ逆行列係数表!Q40</f>
        <v>3.3455116999999999E-2</v>
      </c>
      <c r="AD42" s="265">
        <f>Ⅷ逆行列係数表!R40</f>
        <v>4.1524489999999997E-2</v>
      </c>
      <c r="AE42" s="265">
        <f>Ⅷ逆行列係数表!S40</f>
        <v>3.2593334000000002E-2</v>
      </c>
      <c r="AF42" s="265">
        <f>Ⅷ逆行列係数表!T40</f>
        <v>5.1674256000000002E-2</v>
      </c>
      <c r="AG42" s="265">
        <f>Ⅷ逆行列係数表!U40</f>
        <v>2.5729958000000001E-2</v>
      </c>
      <c r="AH42" s="265">
        <f>Ⅷ逆行列係数表!V40</f>
        <v>3.9045796000000001E-2</v>
      </c>
      <c r="AI42" s="265">
        <f>Ⅷ逆行列係数表!W40</f>
        <v>8.0814981999999994E-2</v>
      </c>
      <c r="AJ42" s="265">
        <f>Ⅷ逆行列係数表!X40</f>
        <v>0.12261211399999999</v>
      </c>
      <c r="AK42" s="265">
        <f>Ⅷ逆行列係数表!Y40</f>
        <v>0.14125306300000001</v>
      </c>
      <c r="AL42" s="265">
        <f>Ⅷ逆行列係数表!Z40</f>
        <v>5.6213298000000002E-2</v>
      </c>
      <c r="AM42" s="265">
        <f>Ⅷ逆行列係数表!AA40</f>
        <v>6.5870177000000002E-2</v>
      </c>
      <c r="AN42" s="265">
        <f>Ⅷ逆行列係数表!AB40</f>
        <v>9.6125558999999999E-2</v>
      </c>
      <c r="AO42" s="265">
        <f>Ⅷ逆行列係数表!AC40</f>
        <v>2.1091163999999999E-2</v>
      </c>
      <c r="AP42" s="265">
        <f>Ⅷ逆行列係数表!AD40</f>
        <v>0.15003372200000001</v>
      </c>
      <c r="AQ42" s="265">
        <f>Ⅷ逆行列係数表!AE40</f>
        <v>0.119301381</v>
      </c>
      <c r="AR42" s="265">
        <f>Ⅷ逆行列係数表!AF40</f>
        <v>6.7721508999999999E-2</v>
      </c>
      <c r="AS42" s="265">
        <f>Ⅷ逆行列係数表!AG40</f>
        <v>8.1853192000000005E-2</v>
      </c>
      <c r="AT42" s="265">
        <f>Ⅷ逆行列係数表!AH40</f>
        <v>4.0513177999999997E-2</v>
      </c>
      <c r="AU42" s="265">
        <f>Ⅷ逆行列係数表!AI40</f>
        <v>6.0897343999999999E-2</v>
      </c>
      <c r="AV42" s="265">
        <f>Ⅷ逆行列係数表!AJ40</f>
        <v>1.1053360430000001</v>
      </c>
      <c r="AW42" s="265">
        <f>Ⅷ逆行列係数表!AK40</f>
        <v>4.2755914999999999E-2</v>
      </c>
      <c r="AX42" s="265">
        <f>Ⅷ逆行列係数表!AL40</f>
        <v>1.6963973E-2</v>
      </c>
      <c r="AY42" s="265">
        <f>Ⅷ逆行列係数表!AM40</f>
        <v>4.1744653999999999E-2</v>
      </c>
      <c r="BA42" s="31">
        <f t="shared" si="1"/>
        <v>0</v>
      </c>
      <c r="BC42" s="255">
        <v>0</v>
      </c>
    </row>
    <row r="43" spans="2:55">
      <c r="B43" s="263" t="s">
        <v>159</v>
      </c>
      <c r="C43" s="264" t="s">
        <v>36</v>
      </c>
      <c r="D43" s="359">
        <f>Ⅱ入力シート!H59</f>
        <v>0</v>
      </c>
      <c r="G43" s="361">
        <f>Ⅳ一次附属!AN40</f>
        <v>0</v>
      </c>
      <c r="I43" s="256">
        <f>Ⅸ自給率!E40</f>
        <v>0.87585484805586367</v>
      </c>
      <c r="K43" s="33">
        <f>G43*I43</f>
        <v>0</v>
      </c>
      <c r="M43" s="263" t="s">
        <v>159</v>
      </c>
      <c r="N43" s="264" t="s">
        <v>36</v>
      </c>
      <c r="O43" s="265">
        <f>Ⅷ逆行列係数表!C41</f>
        <v>9.4036200000000003E-4</v>
      </c>
      <c r="P43" s="265">
        <f>Ⅷ逆行列係数表!D41</f>
        <v>4.0000399999999997E-4</v>
      </c>
      <c r="Q43" s="265">
        <f>Ⅷ逆行列係数表!E41</f>
        <v>5.68266E-4</v>
      </c>
      <c r="R43" s="265">
        <f>Ⅷ逆行列係数表!F41</f>
        <v>3.6647300000000003E-4</v>
      </c>
      <c r="S43" s="265">
        <f>Ⅷ逆行列係数表!G41</f>
        <v>2.9307999999999998E-4</v>
      </c>
      <c r="T43" s="265">
        <f>Ⅷ逆行列係数表!H41</f>
        <v>4.81989E-4</v>
      </c>
      <c r="U43" s="265">
        <f>Ⅷ逆行列係数表!I41</f>
        <v>2.9140500000000001E-4</v>
      </c>
      <c r="V43" s="265">
        <f>Ⅷ逆行列係数表!J41</f>
        <v>2.5735899999999997E-4</v>
      </c>
      <c r="W43" s="265">
        <f>Ⅷ逆行列係数表!K41</f>
        <v>3.50393E-4</v>
      </c>
      <c r="X43" s="265">
        <f>Ⅷ逆行列係数表!L41</f>
        <v>2.6106399999999998E-4</v>
      </c>
      <c r="Y43" s="265">
        <f>Ⅷ逆行列係数表!M41</f>
        <v>1.87519E-4</v>
      </c>
      <c r="Z43" s="265">
        <f>Ⅷ逆行列係数表!N41</f>
        <v>2.5122700000000003E-4</v>
      </c>
      <c r="AA43" s="265">
        <f>Ⅷ逆行列係数表!O41</f>
        <v>3.4638699999999998E-4</v>
      </c>
      <c r="AB43" s="265">
        <f>Ⅷ逆行列係数表!P41</f>
        <v>2.7664999999999998E-4</v>
      </c>
      <c r="AC43" s="265">
        <f>Ⅷ逆行列係数表!Q41</f>
        <v>2.8579000000000001E-4</v>
      </c>
      <c r="AD43" s="265">
        <f>Ⅷ逆行列係数表!R41</f>
        <v>4.0302900000000001E-4</v>
      </c>
      <c r="AE43" s="265">
        <f>Ⅷ逆行列係数表!S41</f>
        <v>2.9647099999999997E-4</v>
      </c>
      <c r="AF43" s="265">
        <f>Ⅷ逆行列係数表!T41</f>
        <v>7.12085E-4</v>
      </c>
      <c r="AG43" s="265">
        <f>Ⅷ逆行列係数表!U41</f>
        <v>2.0552499999999999E-4</v>
      </c>
      <c r="AH43" s="265">
        <f>Ⅷ逆行列係数表!V41</f>
        <v>4.9803399999999996E-4</v>
      </c>
      <c r="AI43" s="265">
        <f>Ⅷ逆行列係数表!W41</f>
        <v>6.2524900000000003E-4</v>
      </c>
      <c r="AJ43" s="265">
        <f>Ⅷ逆行列係数表!X41</f>
        <v>5.9005699999999995E-4</v>
      </c>
      <c r="AK43" s="265">
        <f>Ⅷ逆行列係数表!Y41</f>
        <v>1.2176800000000001E-3</v>
      </c>
      <c r="AL43" s="265">
        <f>Ⅷ逆行列係数表!Z41</f>
        <v>3.6184900000000002E-4</v>
      </c>
      <c r="AM43" s="265">
        <f>Ⅷ逆行列係数表!AA41</f>
        <v>1.1183359999999999E-3</v>
      </c>
      <c r="AN43" s="265">
        <f>Ⅷ逆行列係数表!AB41</f>
        <v>1.020705E-3</v>
      </c>
      <c r="AO43" s="265">
        <f>Ⅷ逆行列係数表!AC41</f>
        <v>7.8994199999999997E-4</v>
      </c>
      <c r="AP43" s="265">
        <f>Ⅷ逆行列係数表!AD41</f>
        <v>8.6519799999999997E-4</v>
      </c>
      <c r="AQ43" s="265">
        <f>Ⅷ逆行列係数表!AE41</f>
        <v>1.4687821E-2</v>
      </c>
      <c r="AR43" s="265">
        <f>Ⅷ逆行列係数表!AF41</f>
        <v>7.8313899999999997E-4</v>
      </c>
      <c r="AS43" s="265">
        <f>Ⅷ逆行列係数表!AG41</f>
        <v>7.1121179999999997E-3</v>
      </c>
      <c r="AT43" s="265">
        <f>Ⅷ逆行列係数表!AH41</f>
        <v>2.1306103E-2</v>
      </c>
      <c r="AU43" s="265">
        <f>Ⅷ逆行列係数表!AI41</f>
        <v>2.7875729999999998E-3</v>
      </c>
      <c r="AV43" s="265">
        <f>Ⅷ逆行列係数表!AJ41</f>
        <v>2.4880000000000002E-3</v>
      </c>
      <c r="AW43" s="265">
        <f>Ⅷ逆行列係数表!AK41</f>
        <v>1.01227186</v>
      </c>
      <c r="AX43" s="265">
        <f>Ⅷ逆行列係数表!AL41</f>
        <v>2.08552E-4</v>
      </c>
      <c r="AY43" s="265">
        <f>Ⅷ逆行列係数表!AM41</f>
        <v>4.0470020000000001E-3</v>
      </c>
      <c r="BA43" s="31">
        <f>K43</f>
        <v>0</v>
      </c>
      <c r="BC43" s="255">
        <v>0</v>
      </c>
    </row>
    <row r="44" spans="2:55">
      <c r="B44" s="263" t="s">
        <v>160</v>
      </c>
      <c r="C44" s="264" t="s">
        <v>1513</v>
      </c>
      <c r="D44" s="359">
        <f>Ⅱ入力シート!H60</f>
        <v>0</v>
      </c>
      <c r="G44" s="361">
        <f>Ⅳ一次附属!AN41</f>
        <v>0</v>
      </c>
      <c r="I44" s="256">
        <f>Ⅸ自給率!E41</f>
        <v>1</v>
      </c>
      <c r="K44" s="33">
        <f>G44*I44</f>
        <v>0</v>
      </c>
      <c r="M44" s="263" t="s">
        <v>160</v>
      </c>
      <c r="N44" s="264" t="s">
        <v>1513</v>
      </c>
      <c r="O44" s="265">
        <f>Ⅷ逆行列係数表!C42</f>
        <v>1.6904719999999999E-3</v>
      </c>
      <c r="P44" s="265">
        <f>Ⅷ逆行列係数表!D42</f>
        <v>3.2807370000000001E-3</v>
      </c>
      <c r="Q44" s="265">
        <f>Ⅷ逆行列係数表!E42</f>
        <v>2.0654089999999998E-3</v>
      </c>
      <c r="R44" s="265">
        <f>Ⅷ逆行列係数表!F42</f>
        <v>2.6911130000000002E-3</v>
      </c>
      <c r="S44" s="265">
        <f>Ⅷ逆行列係数表!G42</f>
        <v>2.4702019999999999E-3</v>
      </c>
      <c r="T44" s="265">
        <f>Ⅷ逆行列係数表!H42</f>
        <v>2.219586E-3</v>
      </c>
      <c r="U44" s="265">
        <f>Ⅷ逆行列係数表!I42</f>
        <v>1.246902E-3</v>
      </c>
      <c r="V44" s="265">
        <f>Ⅷ逆行列係数表!J42</f>
        <v>9.1287499999999995E-4</v>
      </c>
      <c r="W44" s="265">
        <f>Ⅷ逆行列係数表!K42</f>
        <v>4.804549E-3</v>
      </c>
      <c r="X44" s="265">
        <f>Ⅷ逆行列係数表!L42</f>
        <v>1.363239E-3</v>
      </c>
      <c r="Y44" s="265">
        <f>Ⅷ逆行列係数表!M42</f>
        <v>1.3872800000000001E-3</v>
      </c>
      <c r="Z44" s="265">
        <f>Ⅷ逆行列係数表!N42</f>
        <v>1.706939E-3</v>
      </c>
      <c r="AA44" s="265">
        <f>Ⅷ逆行列係数表!O42</f>
        <v>3.1766630000000001E-3</v>
      </c>
      <c r="AB44" s="265">
        <f>Ⅷ逆行列係数表!P42</f>
        <v>3.768918E-3</v>
      </c>
      <c r="AC44" s="265">
        <f>Ⅷ逆行列係数表!Q42</f>
        <v>3.422249E-3</v>
      </c>
      <c r="AD44" s="265">
        <f>Ⅷ逆行列係数表!R42</f>
        <v>3.481881E-3</v>
      </c>
      <c r="AE44" s="265">
        <f>Ⅷ逆行列係数表!S42</f>
        <v>1.7513439999999999E-3</v>
      </c>
      <c r="AF44" s="265">
        <f>Ⅷ逆行列係数表!T42</f>
        <v>4.4176759999999997E-3</v>
      </c>
      <c r="AG44" s="265">
        <f>Ⅷ逆行列係数表!U42</f>
        <v>1.167918E-3</v>
      </c>
      <c r="AH44" s="265">
        <f>Ⅷ逆行列係数表!V42</f>
        <v>5.278324E-3</v>
      </c>
      <c r="AI44" s="265">
        <f>Ⅷ逆行列係数表!W42</f>
        <v>3.1882120000000002E-3</v>
      </c>
      <c r="AJ44" s="265">
        <f>Ⅷ逆行列係数表!X42</f>
        <v>1.35692E-3</v>
      </c>
      <c r="AK44" s="265">
        <f>Ⅷ逆行列係数表!Y42</f>
        <v>4.0492699999999998E-3</v>
      </c>
      <c r="AL44" s="265">
        <f>Ⅷ逆行列係数表!Z42</f>
        <v>7.7706499999999996E-3</v>
      </c>
      <c r="AM44" s="265">
        <f>Ⅷ逆行列係数表!AA42</f>
        <v>5.6932220000000004E-3</v>
      </c>
      <c r="AN44" s="265">
        <f>Ⅷ逆行列係数表!AB42</f>
        <v>9.5063040000000001E-3</v>
      </c>
      <c r="AO44" s="265">
        <f>Ⅷ逆行列係数表!AC42</f>
        <v>1.358838E-3</v>
      </c>
      <c r="AP44" s="265">
        <f>Ⅷ逆行列係数表!AD42</f>
        <v>5.3266920000000001E-3</v>
      </c>
      <c r="AQ44" s="265">
        <f>Ⅷ逆行列係数表!AE42</f>
        <v>6.6567120000000004E-3</v>
      </c>
      <c r="AR44" s="265">
        <f>Ⅷ逆行列係数表!AF42</f>
        <v>7.6828629999999998E-3</v>
      </c>
      <c r="AS44" s="265">
        <f>Ⅷ逆行列係数表!AG42</f>
        <v>1.120677E-2</v>
      </c>
      <c r="AT44" s="265">
        <f>Ⅷ逆行列係数表!AH42</f>
        <v>6.2145170000000001E-3</v>
      </c>
      <c r="AU44" s="265">
        <f>Ⅷ逆行列係数表!AI42</f>
        <v>1.1488942E-2</v>
      </c>
      <c r="AV44" s="265">
        <f>Ⅷ逆行列係数表!AJ42</f>
        <v>4.9035779999999996E-3</v>
      </c>
      <c r="AW44" s="265">
        <f>Ⅷ逆行列係数表!AK42</f>
        <v>5.7972650000000002E-3</v>
      </c>
      <c r="AX44" s="265">
        <f>Ⅷ逆行列係数表!AL42</f>
        <v>1.001201188</v>
      </c>
      <c r="AY44" s="265">
        <f>Ⅷ逆行列係数表!AM42</f>
        <v>1.9250140000000001E-3</v>
      </c>
      <c r="BA44" s="31">
        <f>K44</f>
        <v>0</v>
      </c>
      <c r="BC44" s="255">
        <v>0</v>
      </c>
    </row>
    <row r="45" spans="2:55">
      <c r="B45" s="263" t="s">
        <v>161</v>
      </c>
      <c r="C45" s="264" t="s">
        <v>1586</v>
      </c>
      <c r="D45" s="359">
        <f>Ⅱ入力シート!H61</f>
        <v>0</v>
      </c>
      <c r="G45" s="361">
        <f>Ⅳ一次附属!AN42</f>
        <v>0</v>
      </c>
      <c r="I45" s="256">
        <f>Ⅸ自給率!E42</f>
        <v>0.7306540807276507</v>
      </c>
      <c r="K45" s="33">
        <f>G45*I45</f>
        <v>0</v>
      </c>
      <c r="M45" s="263" t="s">
        <v>161</v>
      </c>
      <c r="N45" s="264" t="s">
        <v>1586</v>
      </c>
      <c r="O45" s="265">
        <f>Ⅷ逆行列係数表!C43</f>
        <v>7.0461109999999999E-3</v>
      </c>
      <c r="P45" s="265">
        <f>Ⅷ逆行列係数表!D43</f>
        <v>2.7792950000000002E-3</v>
      </c>
      <c r="Q45" s="265">
        <f>Ⅷ逆行列係数表!E43</f>
        <v>4.6150949999999996E-3</v>
      </c>
      <c r="R45" s="265">
        <f>Ⅷ逆行列係数表!F43</f>
        <v>2.6815559999999999E-3</v>
      </c>
      <c r="S45" s="265">
        <f>Ⅷ逆行列係数表!G43</f>
        <v>3.6197949999999999E-3</v>
      </c>
      <c r="T45" s="265">
        <f>Ⅷ逆行列係数表!H43</f>
        <v>1.080805E-3</v>
      </c>
      <c r="U45" s="265">
        <f>Ⅷ逆行列係数表!I43</f>
        <v>1.5019003E-2</v>
      </c>
      <c r="V45" s="265">
        <f>Ⅷ逆行列係数表!J43</f>
        <v>2.071299E-3</v>
      </c>
      <c r="W45" s="265">
        <f>Ⅷ逆行列係数表!K43</f>
        <v>4.6767409999999999E-3</v>
      </c>
      <c r="X45" s="265">
        <f>Ⅷ逆行列係数表!L43</f>
        <v>9.9828209999999994E-3</v>
      </c>
      <c r="Y45" s="265">
        <f>Ⅷ逆行列係数表!M43</f>
        <v>4.4657339999999998E-3</v>
      </c>
      <c r="Z45" s="265">
        <f>Ⅷ逆行列係数表!N43</f>
        <v>4.1161920000000003E-3</v>
      </c>
      <c r="AA45" s="265">
        <f>Ⅷ逆行列係数表!O43</f>
        <v>6.170582E-3</v>
      </c>
      <c r="AB45" s="265">
        <f>Ⅷ逆行列係数表!P43</f>
        <v>4.8040460000000002E-3</v>
      </c>
      <c r="AC45" s="265">
        <f>Ⅷ逆行列係数表!Q43</f>
        <v>2.09194E-3</v>
      </c>
      <c r="AD45" s="265">
        <f>Ⅷ逆行列係数表!R43</f>
        <v>1.3611039999999999E-3</v>
      </c>
      <c r="AE45" s="265">
        <f>Ⅷ逆行列係数表!S43</f>
        <v>1.2644139999999999E-3</v>
      </c>
      <c r="AF45" s="265">
        <f>Ⅷ逆行列係数表!T43</f>
        <v>3.6348790000000001E-3</v>
      </c>
      <c r="AG45" s="265">
        <f>Ⅷ逆行列係数表!U43</f>
        <v>6.5270599999999997E-4</v>
      </c>
      <c r="AH45" s="265">
        <f>Ⅷ逆行列係数表!V43</f>
        <v>2.023618E-3</v>
      </c>
      <c r="AI45" s="265">
        <f>Ⅷ逆行列係数表!W43</f>
        <v>1.0395969E-2</v>
      </c>
      <c r="AJ45" s="265">
        <f>Ⅷ逆行列係数表!X43</f>
        <v>2.9571070000000001E-3</v>
      </c>
      <c r="AK45" s="265">
        <f>Ⅷ逆行列係数表!Y43</f>
        <v>7.5939859999999996E-3</v>
      </c>
      <c r="AL45" s="265">
        <f>Ⅷ逆行列係数表!Z43</f>
        <v>6.078806E-3</v>
      </c>
      <c r="AM45" s="265">
        <f>Ⅷ逆行列係数表!AA43</f>
        <v>3.7318080000000001E-3</v>
      </c>
      <c r="AN45" s="265">
        <f>Ⅷ逆行列係数表!AB43</f>
        <v>8.389858E-3</v>
      </c>
      <c r="AO45" s="265">
        <f>Ⅷ逆行列係数表!AC43</f>
        <v>2.6764169999999999E-3</v>
      </c>
      <c r="AP45" s="265">
        <f>Ⅷ逆行列係数表!AD43</f>
        <v>2.2281029999999999E-3</v>
      </c>
      <c r="AQ45" s="265">
        <f>Ⅷ逆行列係数表!AE43</f>
        <v>4.6357669999999998E-3</v>
      </c>
      <c r="AR45" s="265">
        <f>Ⅷ逆行列係数表!AF43</f>
        <v>9.64474E-4</v>
      </c>
      <c r="AS45" s="265">
        <f>Ⅷ逆行列係数表!AG43</f>
        <v>4.6438720000000003E-3</v>
      </c>
      <c r="AT45" s="265">
        <f>Ⅷ逆行列係数表!AH43</f>
        <v>2.65417E-3</v>
      </c>
      <c r="AU45" s="265">
        <f>Ⅷ逆行列係数表!AI43</f>
        <v>9.6992269999999995E-3</v>
      </c>
      <c r="AV45" s="265">
        <f>Ⅷ逆行列係数表!AJ43</f>
        <v>3.8801209999999998E-3</v>
      </c>
      <c r="AW45" s="265">
        <f>Ⅷ逆行列係数表!AK43</f>
        <v>5.7552000000000002E-3</v>
      </c>
      <c r="AX45" s="265">
        <f>Ⅷ逆行列係数表!AL43</f>
        <v>1.1252199999999999E-3</v>
      </c>
      <c r="AY45" s="265">
        <f>Ⅷ逆行列係数表!AM43</f>
        <v>1.000901262</v>
      </c>
      <c r="BA45" s="31">
        <f>K45</f>
        <v>0</v>
      </c>
      <c r="BC45" s="255">
        <v>0</v>
      </c>
    </row>
    <row r="46" spans="2:55" ht="15.75" customHeight="1">
      <c r="B46" s="599" t="s">
        <v>244</v>
      </c>
      <c r="C46" s="600"/>
      <c r="D46" s="360">
        <f>SUM(D9:D45)</f>
        <v>0</v>
      </c>
      <c r="G46" s="297">
        <f>SUM(G9:G45)</f>
        <v>0</v>
      </c>
      <c r="I46" s="47"/>
      <c r="K46" s="163">
        <f>SUM(K9:K45)</f>
        <v>0</v>
      </c>
      <c r="M46" s="257"/>
      <c r="N46" s="257"/>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BA46" s="255">
        <f>SUM(BA9:BA45)</f>
        <v>0</v>
      </c>
      <c r="BC46" s="255">
        <f>SUM(BC9:BC45)</f>
        <v>0</v>
      </c>
    </row>
    <row r="47" spans="2:55">
      <c r="I47" s="47"/>
      <c r="N47" s="3"/>
    </row>
    <row r="48" spans="2:55">
      <c r="G48" s="47"/>
      <c r="I48" s="3"/>
      <c r="N48" s="3"/>
      <c r="AB48" s="5"/>
    </row>
    <row r="49" spans="5:45">
      <c r="G49" s="47"/>
      <c r="I49" s="3"/>
      <c r="N49" s="3"/>
    </row>
    <row r="50" spans="5:45">
      <c r="G50" s="21"/>
      <c r="I50" s="3"/>
      <c r="N50" s="3"/>
    </row>
    <row r="51" spans="5:45">
      <c r="E51" s="11"/>
      <c r="F51" s="49"/>
      <c r="I51" s="3"/>
      <c r="N51" s="3"/>
      <c r="AR51" s="7"/>
      <c r="AS51" s="7"/>
    </row>
    <row r="52" spans="5:45">
      <c r="F52" s="49"/>
      <c r="I52" s="3"/>
      <c r="N52" s="3"/>
    </row>
    <row r="53" spans="5:45">
      <c r="F53" s="49"/>
      <c r="I53" s="3"/>
      <c r="N53" s="3"/>
    </row>
    <row r="54" spans="5:45">
      <c r="F54" s="49"/>
      <c r="I54" s="3"/>
      <c r="N54" s="3"/>
      <c r="AR54" s="7"/>
      <c r="AS54" s="7"/>
    </row>
    <row r="55" spans="5:45">
      <c r="F55" s="49"/>
      <c r="I55" s="3"/>
      <c r="N55" s="3"/>
    </row>
    <row r="56" spans="5:45">
      <c r="F56" s="49"/>
      <c r="I56" s="3"/>
      <c r="N56" s="3"/>
    </row>
    <row r="57" spans="5:45">
      <c r="F57" s="49"/>
      <c r="I57" s="3"/>
      <c r="N57" s="3"/>
    </row>
    <row r="58" spans="5:45">
      <c r="F58" s="49"/>
      <c r="I58" s="3"/>
      <c r="N58" s="3"/>
    </row>
    <row r="59" spans="5:45">
      <c r="F59" s="49"/>
      <c r="I59" s="3"/>
      <c r="N59" s="3"/>
    </row>
    <row r="60" spans="5:45">
      <c r="F60" s="49"/>
      <c r="I60" s="3"/>
      <c r="N60" s="3"/>
    </row>
    <row r="61" spans="5:45">
      <c r="F61" s="49"/>
      <c r="I61" s="3"/>
      <c r="N61" s="3"/>
    </row>
    <row r="62" spans="5:45">
      <c r="F62" s="49"/>
      <c r="I62" s="3"/>
      <c r="N62" s="3"/>
    </row>
    <row r="63" spans="5:45">
      <c r="F63" s="49"/>
      <c r="I63" s="3"/>
      <c r="N63" s="3"/>
    </row>
    <row r="64" spans="5:45">
      <c r="F64" s="49"/>
      <c r="I64" s="3"/>
      <c r="N64" s="3"/>
    </row>
    <row r="65" spans="6:14">
      <c r="F65" s="49"/>
      <c r="I65" s="3"/>
      <c r="N65" s="3"/>
    </row>
    <row r="66" spans="6:14">
      <c r="F66" s="49"/>
      <c r="I66" s="3"/>
      <c r="N66" s="3"/>
    </row>
    <row r="67" spans="6:14">
      <c r="F67" s="49"/>
      <c r="I67" s="3"/>
      <c r="N67" s="3"/>
    </row>
    <row r="68" spans="6:14">
      <c r="F68" s="49"/>
      <c r="I68" s="3"/>
      <c r="N68" s="3"/>
    </row>
    <row r="69" spans="6:14">
      <c r="F69" s="49"/>
      <c r="I69" s="3"/>
      <c r="N69" s="3"/>
    </row>
    <row r="70" spans="6:14">
      <c r="F70" s="49"/>
      <c r="I70" s="3"/>
      <c r="N70" s="3"/>
    </row>
    <row r="71" spans="6:14">
      <c r="F71" s="49"/>
      <c r="I71" s="3"/>
      <c r="N71" s="3"/>
    </row>
    <row r="72" spans="6:14">
      <c r="F72" s="49"/>
      <c r="I72" s="3"/>
      <c r="N72" s="3"/>
    </row>
    <row r="73" spans="6:14">
      <c r="F73" s="49"/>
      <c r="I73" s="3"/>
      <c r="N73" s="3"/>
    </row>
    <row r="74" spans="6:14">
      <c r="F74" s="49"/>
      <c r="I74" s="3"/>
      <c r="N74" s="3"/>
    </row>
    <row r="75" spans="6:14">
      <c r="F75" s="49"/>
      <c r="I75" s="3"/>
      <c r="N75" s="3"/>
    </row>
    <row r="76" spans="6:14">
      <c r="F76" s="49"/>
      <c r="I76" s="3"/>
      <c r="N76" s="3"/>
    </row>
    <row r="77" spans="6:14">
      <c r="F77" s="49"/>
      <c r="I77" s="3"/>
      <c r="N77" s="3"/>
    </row>
    <row r="78" spans="6:14">
      <c r="F78" s="49"/>
      <c r="I78" s="3"/>
      <c r="N78" s="3"/>
    </row>
    <row r="79" spans="6:14">
      <c r="F79" s="49"/>
      <c r="I79" s="3"/>
      <c r="N79" s="3"/>
    </row>
    <row r="80" spans="6:14">
      <c r="F80" s="49"/>
      <c r="I80" s="3"/>
      <c r="N80" s="3"/>
    </row>
    <row r="81" spans="6:14">
      <c r="F81" s="49"/>
      <c r="I81" s="3"/>
      <c r="N81" s="3"/>
    </row>
    <row r="82" spans="6:14">
      <c r="F82" s="49"/>
      <c r="I82" s="3"/>
      <c r="N82" s="3"/>
    </row>
    <row r="83" spans="6:14">
      <c r="F83" s="49"/>
      <c r="I83" s="3"/>
      <c r="N83" s="3"/>
    </row>
    <row r="84" spans="6:14">
      <c r="G84" s="49"/>
      <c r="I84" s="3"/>
      <c r="N84" s="3"/>
    </row>
    <row r="85" spans="6:14">
      <c r="I85" s="3"/>
      <c r="N85" s="3"/>
    </row>
    <row r="86" spans="6:14">
      <c r="I86" s="3"/>
      <c r="N86" s="3"/>
    </row>
    <row r="87" spans="6:14" s="21" customFormat="1"/>
    <row r="88" spans="6:14">
      <c r="I88" s="3"/>
      <c r="N88" s="3"/>
    </row>
    <row r="89" spans="6:14">
      <c r="I89" s="3"/>
      <c r="N89" s="3"/>
    </row>
    <row r="90" spans="6:14">
      <c r="I90" s="3"/>
      <c r="N90" s="3"/>
    </row>
    <row r="91" spans="6:14">
      <c r="I91" s="3"/>
      <c r="N91" s="3"/>
    </row>
    <row r="92" spans="6:14">
      <c r="I92" s="3"/>
      <c r="N92" s="3"/>
    </row>
    <row r="93" spans="6:14">
      <c r="I93" s="3"/>
      <c r="N93" s="3"/>
    </row>
    <row r="94" spans="6:14">
      <c r="I94" s="3"/>
      <c r="N94" s="3"/>
    </row>
    <row r="95" spans="6:14">
      <c r="I95" s="3"/>
      <c r="N95" s="3"/>
    </row>
    <row r="96" spans="6:14">
      <c r="I96" s="3"/>
      <c r="N96" s="3"/>
    </row>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pans="7:14">
      <c r="I113" s="3"/>
      <c r="N113" s="3"/>
    </row>
    <row r="114" spans="7:14">
      <c r="I114" s="3"/>
      <c r="N114" s="3"/>
    </row>
    <row r="115" spans="7:14">
      <c r="I115" s="3"/>
      <c r="N115" s="3"/>
    </row>
    <row r="116" spans="7:14">
      <c r="I116" s="3"/>
      <c r="N116" s="3"/>
    </row>
    <row r="117" spans="7:14">
      <c r="I117" s="3"/>
      <c r="N117" s="3"/>
    </row>
    <row r="118" spans="7:14">
      <c r="I118" s="3"/>
      <c r="N118" s="3"/>
    </row>
    <row r="119" spans="7:14">
      <c r="I119" s="3"/>
      <c r="N119" s="3"/>
    </row>
    <row r="120" spans="7:14">
      <c r="I120" s="3"/>
      <c r="N120" s="3"/>
    </row>
    <row r="121" spans="7:14">
      <c r="H121" s="47"/>
      <c r="I121" s="3"/>
      <c r="N121" s="3"/>
    </row>
    <row r="122" spans="7:14">
      <c r="G122" s="47"/>
      <c r="I122" s="3"/>
      <c r="N122" s="3"/>
    </row>
    <row r="123" spans="7:14">
      <c r="G123" s="47"/>
      <c r="I123" s="3"/>
      <c r="N123" s="3"/>
    </row>
    <row r="124" spans="7:14">
      <c r="G124" s="47"/>
      <c r="I124" s="3"/>
      <c r="N124" s="3"/>
    </row>
    <row r="125" spans="7:14">
      <c r="G125" s="47"/>
      <c r="I125" s="3"/>
      <c r="N125" s="3"/>
    </row>
    <row r="126" spans="7:14">
      <c r="G126" s="47"/>
      <c r="I126" s="3"/>
      <c r="N126" s="3"/>
    </row>
    <row r="127" spans="7:14">
      <c r="G127" s="47"/>
      <c r="I127" s="3"/>
      <c r="N127" s="3"/>
    </row>
    <row r="128" spans="7:14">
      <c r="G128" s="47"/>
      <c r="I128" s="3"/>
      <c r="N128" s="3"/>
    </row>
    <row r="129" spans="7:14">
      <c r="G129" s="47"/>
      <c r="I129" s="3"/>
      <c r="N129" s="3"/>
    </row>
    <row r="130" spans="7:14">
      <c r="G130" s="47"/>
      <c r="I130" s="3"/>
      <c r="N130" s="3"/>
    </row>
    <row r="131" spans="7:14">
      <c r="G131" s="47"/>
      <c r="I131" s="3"/>
      <c r="N131" s="3"/>
    </row>
    <row r="132" spans="7:14">
      <c r="I132" s="3"/>
    </row>
    <row r="133" spans="7:14">
      <c r="I133" s="3"/>
    </row>
    <row r="134" spans="7:14">
      <c r="I134" s="3"/>
    </row>
    <row r="135" spans="7:14">
      <c r="I135" s="3"/>
    </row>
    <row r="136" spans="7:14">
      <c r="I136" s="3"/>
    </row>
    <row r="137" spans="7:14">
      <c r="I137" s="3"/>
    </row>
    <row r="138" spans="7:14">
      <c r="I138" s="3"/>
    </row>
    <row r="139" spans="7:14">
      <c r="I139" s="3"/>
    </row>
    <row r="140" spans="7:14">
      <c r="I140" s="3"/>
    </row>
    <row r="141" spans="7:14">
      <c r="I141" s="3"/>
    </row>
    <row r="142" spans="7:14">
      <c r="I142" s="3"/>
    </row>
    <row r="143" spans="7:14">
      <c r="I143" s="3"/>
    </row>
    <row r="144" spans="7:14">
      <c r="I144" s="3"/>
    </row>
    <row r="145" spans="9:9">
      <c r="I145" s="3"/>
    </row>
    <row r="146" spans="9:9">
      <c r="I146" s="3"/>
    </row>
    <row r="147" spans="9:9">
      <c r="I147" s="3"/>
    </row>
    <row r="148" spans="9:9">
      <c r="I148" s="3"/>
    </row>
    <row r="149" spans="9:9">
      <c r="I149" s="3"/>
    </row>
    <row r="150" spans="9:9">
      <c r="I150" s="3"/>
    </row>
    <row r="151" spans="9:9">
      <c r="I151" s="3"/>
    </row>
    <row r="152" spans="9:9">
      <c r="I152" s="3"/>
    </row>
    <row r="153" spans="9:9">
      <c r="I153" s="3"/>
    </row>
    <row r="154" spans="9:9">
      <c r="I154" s="3"/>
    </row>
    <row r="155" spans="9:9">
      <c r="I155" s="3"/>
    </row>
    <row r="156" spans="9:9">
      <c r="I156" s="3"/>
    </row>
    <row r="157" spans="9:9">
      <c r="I157" s="3"/>
    </row>
    <row r="158" spans="9:9">
      <c r="I158" s="3"/>
    </row>
    <row r="159" spans="9:9">
      <c r="I159" s="3"/>
    </row>
    <row r="160" spans="9:9">
      <c r="I160" s="3"/>
    </row>
    <row r="161" spans="9:9">
      <c r="I161" s="3"/>
    </row>
    <row r="162" spans="9:9">
      <c r="I162" s="3"/>
    </row>
    <row r="163" spans="9:9">
      <c r="I163" s="3"/>
    </row>
    <row r="164" spans="9:9">
      <c r="I164" s="3"/>
    </row>
    <row r="165" spans="9:9">
      <c r="I165" s="3"/>
    </row>
    <row r="166" spans="9:9">
      <c r="I166" s="3"/>
    </row>
    <row r="167" spans="9:9">
      <c r="I167" s="3"/>
    </row>
    <row r="168" spans="9:9">
      <c r="I168" s="3"/>
    </row>
    <row r="169" spans="9:9">
      <c r="I169" s="3"/>
    </row>
    <row r="170" spans="9:9">
      <c r="I170" s="3"/>
    </row>
    <row r="171" spans="9:9">
      <c r="I171" s="3"/>
    </row>
    <row r="172" spans="9:9">
      <c r="I172" s="3"/>
    </row>
    <row r="173" spans="9:9">
      <c r="I173" s="3"/>
    </row>
    <row r="174" spans="9:9">
      <c r="I174" s="3"/>
    </row>
    <row r="175" spans="9:9">
      <c r="I175" s="3"/>
    </row>
    <row r="176" spans="9:9">
      <c r="I176" s="3"/>
    </row>
    <row r="177" spans="9:9">
      <c r="I177" s="3"/>
    </row>
    <row r="178" spans="9:9">
      <c r="I178" s="3"/>
    </row>
    <row r="179" spans="9:9">
      <c r="I179" s="3"/>
    </row>
    <row r="180" spans="9:9">
      <c r="I180" s="3"/>
    </row>
    <row r="181" spans="9:9">
      <c r="I181" s="3"/>
    </row>
    <row r="182" spans="9:9">
      <c r="I182" s="3"/>
    </row>
    <row r="183" spans="9:9">
      <c r="I183" s="3"/>
    </row>
    <row r="184" spans="9:9">
      <c r="I184" s="3"/>
    </row>
    <row r="185" spans="9:9">
      <c r="I185" s="3"/>
    </row>
    <row r="186" spans="9:9">
      <c r="I186" s="3"/>
    </row>
    <row r="187" spans="9:9">
      <c r="I187" s="3"/>
    </row>
    <row r="188" spans="9:9">
      <c r="I188" s="3"/>
    </row>
    <row r="189" spans="9:9">
      <c r="I189" s="3"/>
    </row>
    <row r="190" spans="9:9">
      <c r="I190" s="3"/>
    </row>
    <row r="191" spans="9:9">
      <c r="I191" s="3"/>
    </row>
    <row r="192" spans="9:9">
      <c r="I192" s="3"/>
    </row>
    <row r="193" spans="9:9">
      <c r="I193" s="3"/>
    </row>
    <row r="194" spans="9:9">
      <c r="I194" s="3"/>
    </row>
    <row r="195" spans="9:9">
      <c r="I195" s="3"/>
    </row>
    <row r="196" spans="9:9">
      <c r="I196" s="3"/>
    </row>
    <row r="197" spans="9:9">
      <c r="I197" s="3"/>
    </row>
    <row r="198" spans="9:9">
      <c r="I198" s="3"/>
    </row>
    <row r="199" spans="9:9">
      <c r="I199" s="3"/>
    </row>
    <row r="200" spans="9:9">
      <c r="I200" s="3"/>
    </row>
    <row r="201" spans="9:9">
      <c r="I201" s="3"/>
    </row>
    <row r="202" spans="9:9">
      <c r="I202" s="3"/>
    </row>
    <row r="203" spans="9:9">
      <c r="I203" s="3"/>
    </row>
    <row r="204" spans="9:9">
      <c r="I204" s="3"/>
    </row>
    <row r="205" spans="9:9">
      <c r="I205" s="3"/>
    </row>
    <row r="206" spans="9:9">
      <c r="I206" s="3"/>
    </row>
    <row r="207" spans="9:9">
      <c r="I207" s="3"/>
    </row>
    <row r="208" spans="9:9">
      <c r="I208" s="3"/>
    </row>
    <row r="209" spans="9:9">
      <c r="I209" s="3"/>
    </row>
    <row r="210" spans="9:9">
      <c r="I210" s="3"/>
    </row>
    <row r="211" spans="9:9">
      <c r="I211" s="3"/>
    </row>
    <row r="212" spans="9:9">
      <c r="I212" s="3"/>
    </row>
    <row r="213" spans="9:9">
      <c r="I213" s="3"/>
    </row>
    <row r="214" spans="9:9">
      <c r="I214" s="3"/>
    </row>
    <row r="215" spans="9:9">
      <c r="I215" s="3"/>
    </row>
    <row r="216" spans="9:9">
      <c r="I216" s="3"/>
    </row>
    <row r="217" spans="9:9">
      <c r="I217" s="3"/>
    </row>
    <row r="218" spans="9:9">
      <c r="I218" s="3"/>
    </row>
    <row r="219" spans="9:9">
      <c r="I219" s="3"/>
    </row>
    <row r="220" spans="9:9">
      <c r="I220" s="3"/>
    </row>
    <row r="221" spans="9:9">
      <c r="I221" s="3"/>
    </row>
    <row r="222" spans="9:9">
      <c r="I222" s="3"/>
    </row>
    <row r="223" spans="9:9">
      <c r="I223" s="3"/>
    </row>
    <row r="224" spans="9:9">
      <c r="I224" s="3"/>
    </row>
    <row r="225" spans="9:9">
      <c r="I225" s="3"/>
    </row>
    <row r="226" spans="9:9">
      <c r="I226" s="3"/>
    </row>
    <row r="227" spans="9:9">
      <c r="I227" s="3"/>
    </row>
    <row r="228" spans="9:9">
      <c r="I228" s="3"/>
    </row>
    <row r="229" spans="9:9">
      <c r="I229" s="3"/>
    </row>
    <row r="230" spans="9:9">
      <c r="I230" s="3"/>
    </row>
    <row r="231" spans="9:9">
      <c r="I231" s="3"/>
    </row>
    <row r="232" spans="9:9">
      <c r="I232" s="3"/>
    </row>
    <row r="233" spans="9:9">
      <c r="I233" s="3"/>
    </row>
    <row r="234" spans="9:9">
      <c r="I234" s="3"/>
    </row>
    <row r="235" spans="9:9">
      <c r="I235" s="3"/>
    </row>
    <row r="236" spans="9:9">
      <c r="I236" s="3"/>
    </row>
    <row r="237" spans="9:9">
      <c r="I237" s="3"/>
    </row>
    <row r="238" spans="9:9">
      <c r="I238" s="3"/>
    </row>
    <row r="239" spans="9:9">
      <c r="I239" s="3"/>
    </row>
    <row r="240" spans="9:9">
      <c r="I240" s="3"/>
    </row>
    <row r="241" spans="9:9">
      <c r="I241" s="3"/>
    </row>
    <row r="242" spans="9:9">
      <c r="I242" s="3"/>
    </row>
    <row r="243" spans="9:9">
      <c r="I243" s="3"/>
    </row>
    <row r="244" spans="9:9">
      <c r="I244" s="3"/>
    </row>
    <row r="245" spans="9:9">
      <c r="I245" s="3"/>
    </row>
    <row r="246" spans="9:9">
      <c r="I246" s="3"/>
    </row>
    <row r="247" spans="9:9">
      <c r="I247" s="3"/>
    </row>
    <row r="248" spans="9:9">
      <c r="I248" s="3"/>
    </row>
    <row r="249" spans="9:9">
      <c r="I249" s="3"/>
    </row>
    <row r="250" spans="9:9">
      <c r="I250" s="3"/>
    </row>
    <row r="251" spans="9:9">
      <c r="I251" s="3"/>
    </row>
    <row r="252" spans="9:9">
      <c r="I252" s="3"/>
    </row>
    <row r="253" spans="9:9">
      <c r="I253" s="3"/>
    </row>
    <row r="254" spans="9:9">
      <c r="I254" s="3"/>
    </row>
    <row r="255" spans="9:9">
      <c r="I255" s="3"/>
    </row>
    <row r="256" spans="9:9">
      <c r="I256" s="3"/>
    </row>
    <row r="257" spans="9:9">
      <c r="I257" s="3"/>
    </row>
    <row r="258" spans="9:9">
      <c r="I258" s="3"/>
    </row>
    <row r="259" spans="9:9">
      <c r="I259" s="3"/>
    </row>
    <row r="260" spans="9:9">
      <c r="I260" s="3"/>
    </row>
    <row r="261" spans="9:9">
      <c r="I261" s="3"/>
    </row>
    <row r="262" spans="9:9">
      <c r="I262" s="3"/>
    </row>
    <row r="263" spans="9:9">
      <c r="I263" s="3"/>
    </row>
    <row r="264" spans="9:9">
      <c r="I264" s="3"/>
    </row>
    <row r="265" spans="9:9">
      <c r="I265" s="3"/>
    </row>
    <row r="266" spans="9:9">
      <c r="I266" s="3"/>
    </row>
    <row r="267" spans="9:9">
      <c r="I267" s="3"/>
    </row>
    <row r="268" spans="9:9">
      <c r="I268" s="3"/>
    </row>
    <row r="269" spans="9:9">
      <c r="I269" s="3"/>
    </row>
    <row r="270" spans="9:9">
      <c r="I270" s="3"/>
    </row>
    <row r="271" spans="9:9">
      <c r="I271" s="3"/>
    </row>
    <row r="272" spans="9:9">
      <c r="I272" s="3"/>
    </row>
    <row r="273" spans="9:9">
      <c r="I273" s="3"/>
    </row>
    <row r="274" spans="9:9">
      <c r="I274" s="3"/>
    </row>
    <row r="275" spans="9:9">
      <c r="I275" s="3"/>
    </row>
    <row r="276" spans="9:9">
      <c r="I276" s="3"/>
    </row>
    <row r="277" spans="9:9">
      <c r="I277" s="3"/>
    </row>
    <row r="278" spans="9:9">
      <c r="I278" s="3"/>
    </row>
    <row r="279" spans="9:9">
      <c r="I279" s="3"/>
    </row>
    <row r="280" spans="9:9">
      <c r="I280" s="3"/>
    </row>
    <row r="281" spans="9:9">
      <c r="I281" s="3"/>
    </row>
    <row r="282" spans="9:9">
      <c r="I282" s="3"/>
    </row>
    <row r="283" spans="9:9">
      <c r="I283" s="3"/>
    </row>
    <row r="284" spans="9:9">
      <c r="I284" s="3"/>
    </row>
    <row r="285" spans="9:9">
      <c r="I285" s="3"/>
    </row>
    <row r="286" spans="9:9">
      <c r="I286" s="3"/>
    </row>
    <row r="287" spans="9:9">
      <c r="I287" s="3"/>
    </row>
    <row r="288" spans="9:9">
      <c r="I288" s="3"/>
    </row>
    <row r="289" spans="9:9">
      <c r="I289" s="3"/>
    </row>
    <row r="290" spans="9:9">
      <c r="I290" s="3"/>
    </row>
    <row r="291" spans="9:9">
      <c r="I291" s="3"/>
    </row>
    <row r="292" spans="9:9">
      <c r="I292" s="3"/>
    </row>
    <row r="293" spans="9:9">
      <c r="I293" s="3"/>
    </row>
    <row r="294" spans="9:9">
      <c r="I294" s="3"/>
    </row>
    <row r="295" spans="9:9">
      <c r="I295" s="3"/>
    </row>
    <row r="296" spans="9:9">
      <c r="I296" s="3"/>
    </row>
    <row r="297" spans="9:9">
      <c r="I297" s="3"/>
    </row>
    <row r="298" spans="9:9">
      <c r="I298" s="3"/>
    </row>
    <row r="299" spans="9:9">
      <c r="I299" s="3"/>
    </row>
    <row r="300" spans="9:9">
      <c r="I300" s="3"/>
    </row>
    <row r="301" spans="9:9">
      <c r="I301" s="3"/>
    </row>
    <row r="302" spans="9:9">
      <c r="I302" s="3"/>
    </row>
    <row r="303" spans="9:9">
      <c r="I303" s="3"/>
    </row>
  </sheetData>
  <mergeCells count="5">
    <mergeCell ref="E6:G6"/>
    <mergeCell ref="B46:C46"/>
    <mergeCell ref="M5:N5"/>
    <mergeCell ref="B8:C8"/>
    <mergeCell ref="M8:N8"/>
  </mergeCells>
  <phoneticPr fontId="4"/>
  <pageMargins left="1.1811023622047245" right="0.39370078740157483" top="0.78740157480314965" bottom="0.59055118110236227" header="0.39370078740157483" footer="0.39370078740157483"/>
  <pageSetup paperSize="8" scale="36" orientation="landscape" cellComments="asDisplayed" r:id="rId1"/>
  <headerFooter alignWithMargins="0">
    <oddFooter>&amp;R&amp;"ＭＳ Ｐゴシック,標準"&amp;11&amp;A</oddFooter>
  </headerFooter>
  <colBreaks count="1" manualBreakCount="1">
    <brk id="28" max="4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249977111117893"/>
    <pageSetUpPr fitToPage="1"/>
  </sheetPr>
  <dimension ref="A1:IV111"/>
  <sheetViews>
    <sheetView zoomScaleNormal="100" zoomScaleSheetLayoutView="75" workbookViewId="0">
      <pane xSplit="2" ySplit="5" topLeftCell="C6" activePane="bottomRight" state="frozen"/>
      <selection activeCell="BC44" sqref="BC44"/>
      <selection pane="topRight" activeCell="BC44" sqref="BC44"/>
      <selection pane="bottomLeft" activeCell="BC44" sqref="BC44"/>
      <selection pane="bottomRight"/>
    </sheetView>
  </sheetViews>
  <sheetFormatPr defaultColWidth="9.109375" defaultRowHeight="12"/>
  <cols>
    <col min="1" max="1" width="3.33203125" style="3" customWidth="1"/>
    <col min="2" max="2" width="31.44140625" style="3" customWidth="1"/>
    <col min="3" max="24" width="9.6640625" style="3" customWidth="1"/>
    <col min="25" max="25" width="10.88671875" style="3" customWidth="1"/>
    <col min="26" max="29" width="9.6640625" style="3" customWidth="1"/>
    <col min="30" max="30" width="10.5546875" style="3" customWidth="1"/>
    <col min="31" max="31" width="11" style="3" customWidth="1"/>
    <col min="32" max="40" width="9.6640625" style="3" customWidth="1"/>
    <col min="41" max="41" width="1.5546875" style="3" customWidth="1"/>
    <col min="42" max="42" width="3.33203125" style="3" customWidth="1"/>
    <col min="43" max="43" width="12" style="3" customWidth="1"/>
    <col min="44" max="44" width="9.33203125" style="3" bestFit="1" customWidth="1"/>
    <col min="45" max="45" width="10" style="3" bestFit="1" customWidth="1"/>
    <col min="46" max="16384" width="9.109375" style="3"/>
  </cols>
  <sheetData>
    <row r="1" spans="1:40" ht="15" customHeight="1"/>
    <row r="2" spans="1:40" ht="18.75" customHeight="1">
      <c r="A2" s="145" t="s">
        <v>93</v>
      </c>
      <c r="AH2" s="42"/>
      <c r="AK2" s="42"/>
      <c r="AL2" s="42"/>
      <c r="AM2" s="42"/>
      <c r="AN2" s="43" t="s">
        <v>1554</v>
      </c>
    </row>
    <row r="3" spans="1:40" ht="21.75" customHeight="1">
      <c r="A3" s="266" t="s">
        <v>254</v>
      </c>
    </row>
    <row r="4" spans="1:40">
      <c r="B4" s="44"/>
      <c r="C4" s="44" t="s">
        <v>0</v>
      </c>
      <c r="D4" s="44" t="s">
        <v>1</v>
      </c>
      <c r="E4" s="44" t="s">
        <v>2</v>
      </c>
      <c r="F4" s="44" t="s">
        <v>3</v>
      </c>
      <c r="G4" s="44" t="s">
        <v>4</v>
      </c>
      <c r="H4" s="44" t="s">
        <v>5</v>
      </c>
      <c r="I4" s="44" t="s">
        <v>6</v>
      </c>
      <c r="J4" s="44" t="s">
        <v>7</v>
      </c>
      <c r="K4" s="44" t="s">
        <v>8</v>
      </c>
      <c r="L4" s="44" t="s">
        <v>9</v>
      </c>
      <c r="M4" s="44" t="s">
        <v>10</v>
      </c>
      <c r="N4" s="44" t="s">
        <v>11</v>
      </c>
      <c r="O4" s="44" t="s">
        <v>12</v>
      </c>
      <c r="P4" s="44" t="s">
        <v>13</v>
      </c>
      <c r="Q4" s="44" t="s">
        <v>14</v>
      </c>
      <c r="R4" s="44" t="s">
        <v>15</v>
      </c>
      <c r="S4" s="44" t="s">
        <v>16</v>
      </c>
      <c r="T4" s="44" t="s">
        <v>17</v>
      </c>
      <c r="U4" s="44" t="s">
        <v>18</v>
      </c>
      <c r="V4" s="44" t="s">
        <v>19</v>
      </c>
      <c r="W4" s="44" t="s">
        <v>130</v>
      </c>
      <c r="X4" s="44" t="s">
        <v>132</v>
      </c>
      <c r="Y4" s="44" t="s">
        <v>147</v>
      </c>
      <c r="Z4" s="44" t="s">
        <v>148</v>
      </c>
      <c r="AA4" s="44" t="s">
        <v>149</v>
      </c>
      <c r="AB4" s="44" t="s">
        <v>150</v>
      </c>
      <c r="AC4" s="44" t="s">
        <v>151</v>
      </c>
      <c r="AD4" s="44" t="s">
        <v>152</v>
      </c>
      <c r="AE4" s="44" t="s">
        <v>153</v>
      </c>
      <c r="AF4" s="44" t="s">
        <v>154</v>
      </c>
      <c r="AG4" s="44" t="s">
        <v>155</v>
      </c>
      <c r="AH4" s="44" t="s">
        <v>156</v>
      </c>
      <c r="AI4" s="44" t="s">
        <v>157</v>
      </c>
      <c r="AJ4" s="44" t="s">
        <v>158</v>
      </c>
      <c r="AK4" s="44" t="s">
        <v>159</v>
      </c>
      <c r="AL4" s="44" t="s">
        <v>160</v>
      </c>
      <c r="AM4" s="44" t="s">
        <v>161</v>
      </c>
      <c r="AN4" s="44">
        <v>70</v>
      </c>
    </row>
    <row r="5" spans="1:40" ht="36">
      <c r="A5" s="602"/>
      <c r="B5" s="603"/>
      <c r="C5" s="19" t="s">
        <v>225</v>
      </c>
      <c r="D5" s="19" t="s">
        <v>20</v>
      </c>
      <c r="E5" s="19" t="s">
        <v>127</v>
      </c>
      <c r="F5" s="19" t="s">
        <v>21</v>
      </c>
      <c r="G5" s="19" t="s">
        <v>66</v>
      </c>
      <c r="H5" s="19" t="s">
        <v>22</v>
      </c>
      <c r="I5" s="19" t="s">
        <v>23</v>
      </c>
      <c r="J5" s="19" t="s">
        <v>226</v>
      </c>
      <c r="K5" s="19" t="s">
        <v>24</v>
      </c>
      <c r="L5" s="19" t="s">
        <v>25</v>
      </c>
      <c r="M5" s="19" t="s">
        <v>26</v>
      </c>
      <c r="N5" s="19" t="s">
        <v>27</v>
      </c>
      <c r="O5" s="19" t="s">
        <v>162</v>
      </c>
      <c r="P5" s="19" t="s">
        <v>163</v>
      </c>
      <c r="Q5" s="19" t="s">
        <v>164</v>
      </c>
      <c r="R5" s="19" t="s">
        <v>128</v>
      </c>
      <c r="S5" s="19" t="s">
        <v>28</v>
      </c>
      <c r="T5" s="19" t="s">
        <v>227</v>
      </c>
      <c r="U5" s="19" t="s">
        <v>29</v>
      </c>
      <c r="V5" s="19" t="s">
        <v>40</v>
      </c>
      <c r="W5" s="19" t="s">
        <v>30</v>
      </c>
      <c r="X5" s="19" t="s">
        <v>1585</v>
      </c>
      <c r="Y5" s="19" t="s">
        <v>165</v>
      </c>
      <c r="Z5" s="19" t="s">
        <v>166</v>
      </c>
      <c r="AA5" s="19" t="s">
        <v>31</v>
      </c>
      <c r="AB5" s="19" t="s">
        <v>32</v>
      </c>
      <c r="AC5" s="19" t="s">
        <v>33</v>
      </c>
      <c r="AD5" s="19" t="s">
        <v>167</v>
      </c>
      <c r="AE5" s="19" t="s">
        <v>129</v>
      </c>
      <c r="AF5" s="19" t="s">
        <v>34</v>
      </c>
      <c r="AG5" s="19" t="s">
        <v>35</v>
      </c>
      <c r="AH5" s="19" t="s">
        <v>168</v>
      </c>
      <c r="AI5" s="19" t="s">
        <v>228</v>
      </c>
      <c r="AJ5" s="19" t="s">
        <v>41</v>
      </c>
      <c r="AK5" s="19" t="s">
        <v>36</v>
      </c>
      <c r="AL5" s="19" t="s">
        <v>1513</v>
      </c>
      <c r="AM5" s="19" t="s">
        <v>1586</v>
      </c>
      <c r="AN5" s="19" t="s">
        <v>55</v>
      </c>
    </row>
    <row r="6" spans="1:40">
      <c r="A6" s="277" t="s">
        <v>0</v>
      </c>
      <c r="B6" s="278" t="s">
        <v>225</v>
      </c>
      <c r="C6" s="37">
        <f>Ⅱ入力シート!$H$25*Ⅳ一次附属!C63</f>
        <v>0</v>
      </c>
      <c r="D6" s="37">
        <f>Ⅱ入力シート!$H$26*Ⅳ一次附属!D63</f>
        <v>0</v>
      </c>
      <c r="E6" s="37">
        <f>Ⅱ入力シート!$H$27*Ⅳ一次附属!E63</f>
        <v>0</v>
      </c>
      <c r="F6" s="37">
        <f>Ⅱ入力シート!$H$28*Ⅳ一次附属!F63</f>
        <v>0</v>
      </c>
      <c r="G6" s="37">
        <f>Ⅱ入力シート!$H$29*Ⅳ一次附属!G63</f>
        <v>0</v>
      </c>
      <c r="H6" s="37">
        <f>Ⅱ入力シート!$H$30*Ⅳ一次附属!H63</f>
        <v>0</v>
      </c>
      <c r="I6" s="37">
        <f>Ⅱ入力シート!$H$31*Ⅳ一次附属!I63</f>
        <v>0</v>
      </c>
      <c r="J6" s="37">
        <f>Ⅱ入力シート!$H$32*Ⅳ一次附属!J63</f>
        <v>0</v>
      </c>
      <c r="K6" s="37">
        <f>Ⅱ入力シート!$H$33*Ⅳ一次附属!K63</f>
        <v>0</v>
      </c>
      <c r="L6" s="37">
        <f>Ⅱ入力シート!$H$34*Ⅳ一次附属!L63</f>
        <v>0</v>
      </c>
      <c r="M6" s="37">
        <f>Ⅱ入力シート!$H$35*Ⅳ一次附属!M63</f>
        <v>0</v>
      </c>
      <c r="N6" s="37">
        <f>Ⅱ入力シート!$H$36*Ⅳ一次附属!N63</f>
        <v>0</v>
      </c>
      <c r="O6" s="37">
        <f>Ⅱ入力シート!$H$37*Ⅳ一次附属!O63</f>
        <v>0</v>
      </c>
      <c r="P6" s="37">
        <f>Ⅱ入力シート!$H$38*Ⅳ一次附属!P63</f>
        <v>0</v>
      </c>
      <c r="Q6" s="37">
        <f>Ⅱ入力シート!$H$39*Ⅳ一次附属!Q63</f>
        <v>0</v>
      </c>
      <c r="R6" s="37">
        <f>Ⅱ入力シート!$H$40*Ⅳ一次附属!R63</f>
        <v>0</v>
      </c>
      <c r="S6" s="37">
        <f>Ⅱ入力シート!$H$41*Ⅳ一次附属!S63</f>
        <v>0</v>
      </c>
      <c r="T6" s="37">
        <f>Ⅱ入力シート!$H$42*Ⅳ一次附属!T63</f>
        <v>0</v>
      </c>
      <c r="U6" s="37">
        <f>Ⅱ入力シート!$H$43*Ⅳ一次附属!U63</f>
        <v>0</v>
      </c>
      <c r="V6" s="37">
        <f>Ⅱ入力シート!$H$44*Ⅳ一次附属!V63</f>
        <v>0</v>
      </c>
      <c r="W6" s="37">
        <f>Ⅱ入力シート!$H$45*Ⅳ一次附属!W63</f>
        <v>0</v>
      </c>
      <c r="X6" s="37">
        <f>Ⅱ入力シート!$H$46*Ⅳ一次附属!X63</f>
        <v>0</v>
      </c>
      <c r="Y6" s="37">
        <f>Ⅱ入力シート!$H$47*Ⅳ一次附属!Y63</f>
        <v>0</v>
      </c>
      <c r="Z6" s="37">
        <f>Ⅱ入力シート!$H$48*Ⅳ一次附属!Z63</f>
        <v>0</v>
      </c>
      <c r="AA6" s="37">
        <f>Ⅱ入力シート!$H$49*Ⅳ一次附属!AA63</f>
        <v>0</v>
      </c>
      <c r="AB6" s="37">
        <f>Ⅱ入力シート!$H$50*Ⅳ一次附属!AB63</f>
        <v>0</v>
      </c>
      <c r="AC6" s="37">
        <f>Ⅱ入力シート!$H$51*Ⅳ一次附属!AC63</f>
        <v>0</v>
      </c>
      <c r="AD6" s="37">
        <f>Ⅱ入力シート!$H$52*Ⅳ一次附属!AD63</f>
        <v>0</v>
      </c>
      <c r="AE6" s="37">
        <f>Ⅱ入力シート!$H$53*Ⅳ一次附属!AE63</f>
        <v>0</v>
      </c>
      <c r="AF6" s="37">
        <f>Ⅱ入力シート!$H$54*Ⅳ一次附属!AF63</f>
        <v>0</v>
      </c>
      <c r="AG6" s="37">
        <f>Ⅱ入力シート!$H$55*Ⅳ一次附属!AG63</f>
        <v>0</v>
      </c>
      <c r="AH6" s="37">
        <f>Ⅱ入力シート!$H$56*Ⅳ一次附属!AH63</f>
        <v>0</v>
      </c>
      <c r="AI6" s="37">
        <f>Ⅱ入力シート!$H$57*Ⅳ一次附属!AI63</f>
        <v>0</v>
      </c>
      <c r="AJ6" s="37">
        <f>Ⅱ入力シート!$H$58*Ⅳ一次附属!AJ63</f>
        <v>0</v>
      </c>
      <c r="AK6" s="37">
        <f>Ⅱ入力シート!$H$59*Ⅳ一次附属!AK63</f>
        <v>0</v>
      </c>
      <c r="AL6" s="37">
        <f>Ⅱ入力シート!$H$60*Ⅳ一次附属!AL63</f>
        <v>0</v>
      </c>
      <c r="AM6" s="37">
        <f>Ⅱ入力シート!$H$61*Ⅳ一次附属!AM63</f>
        <v>0</v>
      </c>
      <c r="AN6" s="37">
        <f t="shared" ref="AN6:AN39" si="0">SUM(C6:AM6)</f>
        <v>0</v>
      </c>
    </row>
    <row r="7" spans="1:40">
      <c r="A7" s="279" t="s">
        <v>1</v>
      </c>
      <c r="B7" s="280" t="s">
        <v>20</v>
      </c>
      <c r="C7" s="56">
        <f>Ⅱ入力シート!$H$25*Ⅳ一次附属!C64</f>
        <v>0</v>
      </c>
      <c r="D7" s="56">
        <f>Ⅱ入力シート!$H$26*Ⅳ一次附属!D64</f>
        <v>0</v>
      </c>
      <c r="E7" s="56">
        <f>Ⅱ入力シート!$H$27*Ⅳ一次附属!E64</f>
        <v>0</v>
      </c>
      <c r="F7" s="56">
        <f>Ⅱ入力シート!$H$28*Ⅳ一次附属!F64</f>
        <v>0</v>
      </c>
      <c r="G7" s="56">
        <f>Ⅱ入力シート!$H$29*Ⅳ一次附属!G64</f>
        <v>0</v>
      </c>
      <c r="H7" s="56">
        <f>Ⅱ入力シート!$H$30*Ⅳ一次附属!H64</f>
        <v>0</v>
      </c>
      <c r="I7" s="56">
        <f>Ⅱ入力シート!$H$31*Ⅳ一次附属!I64</f>
        <v>0</v>
      </c>
      <c r="J7" s="56">
        <f>Ⅱ入力シート!$H$32*Ⅳ一次附属!J64</f>
        <v>0</v>
      </c>
      <c r="K7" s="56">
        <f>Ⅱ入力シート!$H$33*Ⅳ一次附属!K64</f>
        <v>0</v>
      </c>
      <c r="L7" s="56">
        <f>Ⅱ入力シート!$H$34*Ⅳ一次附属!L64</f>
        <v>0</v>
      </c>
      <c r="M7" s="56">
        <f>Ⅱ入力シート!$H$35*Ⅳ一次附属!M64</f>
        <v>0</v>
      </c>
      <c r="N7" s="56">
        <f>Ⅱ入力シート!$H$36*Ⅳ一次附属!N64</f>
        <v>0</v>
      </c>
      <c r="O7" s="56">
        <f>Ⅱ入力シート!$H$37*Ⅳ一次附属!O64</f>
        <v>0</v>
      </c>
      <c r="P7" s="56">
        <f>Ⅱ入力シート!$H$38*Ⅳ一次附属!P64</f>
        <v>0</v>
      </c>
      <c r="Q7" s="56">
        <f>Ⅱ入力シート!$H$39*Ⅳ一次附属!Q64</f>
        <v>0</v>
      </c>
      <c r="R7" s="56">
        <f>Ⅱ入力シート!$H$40*Ⅳ一次附属!R64</f>
        <v>0</v>
      </c>
      <c r="S7" s="56">
        <f>Ⅱ入力シート!$H$41*Ⅳ一次附属!S64</f>
        <v>0</v>
      </c>
      <c r="T7" s="56">
        <f>Ⅱ入力シート!$H$42*Ⅳ一次附属!T64</f>
        <v>0</v>
      </c>
      <c r="U7" s="56">
        <f>Ⅱ入力シート!$H$43*Ⅳ一次附属!U64</f>
        <v>0</v>
      </c>
      <c r="V7" s="56">
        <f>Ⅱ入力シート!$H$44*Ⅳ一次附属!V64</f>
        <v>0</v>
      </c>
      <c r="W7" s="56">
        <f>Ⅱ入力シート!$H$45*Ⅳ一次附属!W64</f>
        <v>0</v>
      </c>
      <c r="X7" s="56">
        <f>Ⅱ入力シート!$H$46*Ⅳ一次附属!X64</f>
        <v>0</v>
      </c>
      <c r="Y7" s="56">
        <f>Ⅱ入力シート!$H$47*Ⅳ一次附属!Y64</f>
        <v>0</v>
      </c>
      <c r="Z7" s="56">
        <f>Ⅱ入力シート!$H$48*Ⅳ一次附属!Z64</f>
        <v>0</v>
      </c>
      <c r="AA7" s="56">
        <f>Ⅱ入力シート!$H$49*Ⅳ一次附属!AA64</f>
        <v>0</v>
      </c>
      <c r="AB7" s="56">
        <f>Ⅱ入力シート!$H$50*Ⅳ一次附属!AB64</f>
        <v>0</v>
      </c>
      <c r="AC7" s="56">
        <f>Ⅱ入力シート!$H$51*Ⅳ一次附属!AC64</f>
        <v>0</v>
      </c>
      <c r="AD7" s="56">
        <f>Ⅱ入力シート!$H$52*Ⅳ一次附属!AD64</f>
        <v>0</v>
      </c>
      <c r="AE7" s="56">
        <f>Ⅱ入力シート!$H$53*Ⅳ一次附属!AE64</f>
        <v>0</v>
      </c>
      <c r="AF7" s="56">
        <f>Ⅱ入力シート!$H$54*Ⅳ一次附属!AF64</f>
        <v>0</v>
      </c>
      <c r="AG7" s="56">
        <f>Ⅱ入力シート!$H$55*Ⅳ一次附属!AG64</f>
        <v>0</v>
      </c>
      <c r="AH7" s="56">
        <f>Ⅱ入力シート!$H$56*Ⅳ一次附属!AH64</f>
        <v>0</v>
      </c>
      <c r="AI7" s="56">
        <f>Ⅱ入力シート!$H$57*Ⅳ一次附属!AI64</f>
        <v>0</v>
      </c>
      <c r="AJ7" s="56">
        <f>Ⅱ入力シート!$H$58*Ⅳ一次附属!AJ64</f>
        <v>0</v>
      </c>
      <c r="AK7" s="56">
        <f>Ⅱ入力シート!$H$59*Ⅳ一次附属!AK64</f>
        <v>0</v>
      </c>
      <c r="AL7" s="56">
        <f>Ⅱ入力シート!$H$60*Ⅳ一次附属!AL64</f>
        <v>0</v>
      </c>
      <c r="AM7" s="56">
        <f>Ⅱ入力シート!$H$61*Ⅳ一次附属!AM64</f>
        <v>0</v>
      </c>
      <c r="AN7" s="56">
        <f t="shared" si="0"/>
        <v>0</v>
      </c>
    </row>
    <row r="8" spans="1:40">
      <c r="A8" s="279" t="s">
        <v>2</v>
      </c>
      <c r="B8" s="280" t="s">
        <v>127</v>
      </c>
      <c r="C8" s="56">
        <f>Ⅱ入力シート!$H$25*Ⅳ一次附属!C65</f>
        <v>0</v>
      </c>
      <c r="D8" s="56">
        <f>Ⅱ入力シート!$H$26*Ⅳ一次附属!D65</f>
        <v>0</v>
      </c>
      <c r="E8" s="56">
        <f>Ⅱ入力シート!$H$27*Ⅳ一次附属!E65</f>
        <v>0</v>
      </c>
      <c r="F8" s="56">
        <f>Ⅱ入力シート!$H$28*Ⅳ一次附属!F65</f>
        <v>0</v>
      </c>
      <c r="G8" s="56">
        <f>Ⅱ入力シート!$H$29*Ⅳ一次附属!G65</f>
        <v>0</v>
      </c>
      <c r="H8" s="56">
        <f>Ⅱ入力シート!$H$30*Ⅳ一次附属!H65</f>
        <v>0</v>
      </c>
      <c r="I8" s="56">
        <f>Ⅱ入力シート!$H$31*Ⅳ一次附属!I65</f>
        <v>0</v>
      </c>
      <c r="J8" s="56">
        <f>Ⅱ入力シート!$H$32*Ⅳ一次附属!J65</f>
        <v>0</v>
      </c>
      <c r="K8" s="56">
        <f>Ⅱ入力シート!$H$33*Ⅳ一次附属!K65</f>
        <v>0</v>
      </c>
      <c r="L8" s="56">
        <f>Ⅱ入力シート!$H$34*Ⅳ一次附属!L65</f>
        <v>0</v>
      </c>
      <c r="M8" s="56">
        <f>Ⅱ入力シート!$H$35*Ⅳ一次附属!M65</f>
        <v>0</v>
      </c>
      <c r="N8" s="56">
        <f>Ⅱ入力シート!$H$36*Ⅳ一次附属!N65</f>
        <v>0</v>
      </c>
      <c r="O8" s="56">
        <f>Ⅱ入力シート!$H$37*Ⅳ一次附属!O65</f>
        <v>0</v>
      </c>
      <c r="P8" s="56">
        <f>Ⅱ入力シート!$H$38*Ⅳ一次附属!P65</f>
        <v>0</v>
      </c>
      <c r="Q8" s="56">
        <f>Ⅱ入力シート!$H$39*Ⅳ一次附属!Q65</f>
        <v>0</v>
      </c>
      <c r="R8" s="56">
        <f>Ⅱ入力シート!$H$40*Ⅳ一次附属!R65</f>
        <v>0</v>
      </c>
      <c r="S8" s="56">
        <f>Ⅱ入力シート!$H$41*Ⅳ一次附属!S65</f>
        <v>0</v>
      </c>
      <c r="T8" s="56">
        <f>Ⅱ入力シート!$H$42*Ⅳ一次附属!T65</f>
        <v>0</v>
      </c>
      <c r="U8" s="56">
        <f>Ⅱ入力シート!$H$43*Ⅳ一次附属!U65</f>
        <v>0</v>
      </c>
      <c r="V8" s="56">
        <f>Ⅱ入力シート!$H$44*Ⅳ一次附属!V65</f>
        <v>0</v>
      </c>
      <c r="W8" s="56">
        <f>Ⅱ入力シート!$H$45*Ⅳ一次附属!W65</f>
        <v>0</v>
      </c>
      <c r="X8" s="56">
        <f>Ⅱ入力シート!$H$46*Ⅳ一次附属!X65</f>
        <v>0</v>
      </c>
      <c r="Y8" s="56">
        <f>Ⅱ入力シート!$H$47*Ⅳ一次附属!Y65</f>
        <v>0</v>
      </c>
      <c r="Z8" s="56">
        <f>Ⅱ入力シート!$H$48*Ⅳ一次附属!Z65</f>
        <v>0</v>
      </c>
      <c r="AA8" s="56">
        <f>Ⅱ入力シート!$H$49*Ⅳ一次附属!AA65</f>
        <v>0</v>
      </c>
      <c r="AB8" s="56">
        <f>Ⅱ入力シート!$H$50*Ⅳ一次附属!AB65</f>
        <v>0</v>
      </c>
      <c r="AC8" s="56">
        <f>Ⅱ入力シート!$H$51*Ⅳ一次附属!AC65</f>
        <v>0</v>
      </c>
      <c r="AD8" s="56">
        <f>Ⅱ入力シート!$H$52*Ⅳ一次附属!AD65</f>
        <v>0</v>
      </c>
      <c r="AE8" s="56">
        <f>Ⅱ入力シート!$H$53*Ⅳ一次附属!AE65</f>
        <v>0</v>
      </c>
      <c r="AF8" s="56">
        <f>Ⅱ入力シート!$H$54*Ⅳ一次附属!AF65</f>
        <v>0</v>
      </c>
      <c r="AG8" s="56">
        <f>Ⅱ入力シート!$H$55*Ⅳ一次附属!AG65</f>
        <v>0</v>
      </c>
      <c r="AH8" s="56">
        <f>Ⅱ入力シート!$H$56*Ⅳ一次附属!AH65</f>
        <v>0</v>
      </c>
      <c r="AI8" s="56">
        <f>Ⅱ入力シート!$H$57*Ⅳ一次附属!AI65</f>
        <v>0</v>
      </c>
      <c r="AJ8" s="56">
        <f>Ⅱ入力シート!$H$58*Ⅳ一次附属!AJ65</f>
        <v>0</v>
      </c>
      <c r="AK8" s="56">
        <f>Ⅱ入力シート!$H$59*Ⅳ一次附属!AK65</f>
        <v>0</v>
      </c>
      <c r="AL8" s="56">
        <f>Ⅱ入力シート!$H$60*Ⅳ一次附属!AL65</f>
        <v>0</v>
      </c>
      <c r="AM8" s="56">
        <f>Ⅱ入力シート!$H$61*Ⅳ一次附属!AM65</f>
        <v>0</v>
      </c>
      <c r="AN8" s="56">
        <f t="shared" si="0"/>
        <v>0</v>
      </c>
    </row>
    <row r="9" spans="1:40">
      <c r="A9" s="279" t="s">
        <v>3</v>
      </c>
      <c r="B9" s="280" t="s">
        <v>21</v>
      </c>
      <c r="C9" s="56">
        <f>Ⅱ入力シート!$H$25*Ⅳ一次附属!C66</f>
        <v>0</v>
      </c>
      <c r="D9" s="56">
        <f>Ⅱ入力シート!$H$26*Ⅳ一次附属!D66</f>
        <v>0</v>
      </c>
      <c r="E9" s="56">
        <f>Ⅱ入力シート!$H$27*Ⅳ一次附属!E66</f>
        <v>0</v>
      </c>
      <c r="F9" s="56">
        <f>Ⅱ入力シート!$H$28*Ⅳ一次附属!F66</f>
        <v>0</v>
      </c>
      <c r="G9" s="56">
        <f>Ⅱ入力シート!$H$29*Ⅳ一次附属!G66</f>
        <v>0</v>
      </c>
      <c r="H9" s="56">
        <f>Ⅱ入力シート!$H$30*Ⅳ一次附属!H66</f>
        <v>0</v>
      </c>
      <c r="I9" s="56">
        <f>Ⅱ入力シート!$H$31*Ⅳ一次附属!I66</f>
        <v>0</v>
      </c>
      <c r="J9" s="56">
        <f>Ⅱ入力シート!$H$32*Ⅳ一次附属!J66</f>
        <v>0</v>
      </c>
      <c r="K9" s="56">
        <f>Ⅱ入力シート!$H$33*Ⅳ一次附属!K66</f>
        <v>0</v>
      </c>
      <c r="L9" s="56">
        <f>Ⅱ入力シート!$H$34*Ⅳ一次附属!L66</f>
        <v>0</v>
      </c>
      <c r="M9" s="56">
        <f>Ⅱ入力シート!$H$35*Ⅳ一次附属!M66</f>
        <v>0</v>
      </c>
      <c r="N9" s="56">
        <f>Ⅱ入力シート!$H$36*Ⅳ一次附属!N66</f>
        <v>0</v>
      </c>
      <c r="O9" s="56">
        <f>Ⅱ入力シート!$H$37*Ⅳ一次附属!O66</f>
        <v>0</v>
      </c>
      <c r="P9" s="56">
        <f>Ⅱ入力シート!$H$38*Ⅳ一次附属!P66</f>
        <v>0</v>
      </c>
      <c r="Q9" s="56">
        <f>Ⅱ入力シート!$H$39*Ⅳ一次附属!Q66</f>
        <v>0</v>
      </c>
      <c r="R9" s="56">
        <f>Ⅱ入力シート!$H$40*Ⅳ一次附属!R66</f>
        <v>0</v>
      </c>
      <c r="S9" s="56">
        <f>Ⅱ入力シート!$H$41*Ⅳ一次附属!S66</f>
        <v>0</v>
      </c>
      <c r="T9" s="56">
        <f>Ⅱ入力シート!$H$42*Ⅳ一次附属!T66</f>
        <v>0</v>
      </c>
      <c r="U9" s="56">
        <f>Ⅱ入力シート!$H$43*Ⅳ一次附属!U66</f>
        <v>0</v>
      </c>
      <c r="V9" s="56">
        <f>Ⅱ入力シート!$H$44*Ⅳ一次附属!V66</f>
        <v>0</v>
      </c>
      <c r="W9" s="56">
        <f>Ⅱ入力シート!$H$45*Ⅳ一次附属!W66</f>
        <v>0</v>
      </c>
      <c r="X9" s="56">
        <f>Ⅱ入力シート!$H$46*Ⅳ一次附属!X66</f>
        <v>0</v>
      </c>
      <c r="Y9" s="56">
        <f>Ⅱ入力シート!$H$47*Ⅳ一次附属!Y66</f>
        <v>0</v>
      </c>
      <c r="Z9" s="56">
        <f>Ⅱ入力シート!$H$48*Ⅳ一次附属!Z66</f>
        <v>0</v>
      </c>
      <c r="AA9" s="56">
        <f>Ⅱ入力シート!$H$49*Ⅳ一次附属!AA66</f>
        <v>0</v>
      </c>
      <c r="AB9" s="56">
        <f>Ⅱ入力シート!$H$50*Ⅳ一次附属!AB66</f>
        <v>0</v>
      </c>
      <c r="AC9" s="56">
        <f>Ⅱ入力シート!$H$51*Ⅳ一次附属!AC66</f>
        <v>0</v>
      </c>
      <c r="AD9" s="56">
        <f>Ⅱ入力シート!$H$52*Ⅳ一次附属!AD66</f>
        <v>0</v>
      </c>
      <c r="AE9" s="56">
        <f>Ⅱ入力シート!$H$53*Ⅳ一次附属!AE66</f>
        <v>0</v>
      </c>
      <c r="AF9" s="56">
        <f>Ⅱ入力シート!$H$54*Ⅳ一次附属!AF66</f>
        <v>0</v>
      </c>
      <c r="AG9" s="56">
        <f>Ⅱ入力シート!$H$55*Ⅳ一次附属!AG66</f>
        <v>0</v>
      </c>
      <c r="AH9" s="56">
        <f>Ⅱ入力シート!$H$56*Ⅳ一次附属!AH66</f>
        <v>0</v>
      </c>
      <c r="AI9" s="56">
        <f>Ⅱ入力シート!$H$57*Ⅳ一次附属!AI66</f>
        <v>0</v>
      </c>
      <c r="AJ9" s="56">
        <f>Ⅱ入力シート!$H$58*Ⅳ一次附属!AJ66</f>
        <v>0</v>
      </c>
      <c r="AK9" s="56">
        <f>Ⅱ入力シート!$H$59*Ⅳ一次附属!AK66</f>
        <v>0</v>
      </c>
      <c r="AL9" s="56">
        <f>Ⅱ入力シート!$H$60*Ⅳ一次附属!AL66</f>
        <v>0</v>
      </c>
      <c r="AM9" s="56">
        <f>Ⅱ入力シート!$H$61*Ⅳ一次附属!AM66</f>
        <v>0</v>
      </c>
      <c r="AN9" s="56">
        <f t="shared" si="0"/>
        <v>0</v>
      </c>
    </row>
    <row r="10" spans="1:40">
      <c r="A10" s="279" t="s">
        <v>4</v>
      </c>
      <c r="B10" s="280" t="s">
        <v>66</v>
      </c>
      <c r="C10" s="56">
        <f>Ⅱ入力シート!$H$25*Ⅳ一次附属!C67</f>
        <v>0</v>
      </c>
      <c r="D10" s="56">
        <f>Ⅱ入力シート!$H$26*Ⅳ一次附属!D67</f>
        <v>0</v>
      </c>
      <c r="E10" s="56">
        <f>Ⅱ入力シート!$H$27*Ⅳ一次附属!E67</f>
        <v>0</v>
      </c>
      <c r="F10" s="56">
        <f>Ⅱ入力シート!$H$28*Ⅳ一次附属!F67</f>
        <v>0</v>
      </c>
      <c r="G10" s="56">
        <f>Ⅱ入力シート!$H$29*Ⅳ一次附属!G67</f>
        <v>0</v>
      </c>
      <c r="H10" s="56">
        <f>Ⅱ入力シート!$H$30*Ⅳ一次附属!H67</f>
        <v>0</v>
      </c>
      <c r="I10" s="56">
        <f>Ⅱ入力シート!$H$31*Ⅳ一次附属!I67</f>
        <v>0</v>
      </c>
      <c r="J10" s="56">
        <f>Ⅱ入力シート!$H$32*Ⅳ一次附属!J67</f>
        <v>0</v>
      </c>
      <c r="K10" s="56">
        <f>Ⅱ入力シート!$H$33*Ⅳ一次附属!K67</f>
        <v>0</v>
      </c>
      <c r="L10" s="56">
        <f>Ⅱ入力シート!$H$34*Ⅳ一次附属!L67</f>
        <v>0</v>
      </c>
      <c r="M10" s="56">
        <f>Ⅱ入力シート!$H$35*Ⅳ一次附属!M67</f>
        <v>0</v>
      </c>
      <c r="N10" s="56">
        <f>Ⅱ入力シート!$H$36*Ⅳ一次附属!N67</f>
        <v>0</v>
      </c>
      <c r="O10" s="56">
        <f>Ⅱ入力シート!$H$37*Ⅳ一次附属!O67</f>
        <v>0</v>
      </c>
      <c r="P10" s="56">
        <f>Ⅱ入力シート!$H$38*Ⅳ一次附属!P67</f>
        <v>0</v>
      </c>
      <c r="Q10" s="56">
        <f>Ⅱ入力シート!$H$39*Ⅳ一次附属!Q67</f>
        <v>0</v>
      </c>
      <c r="R10" s="56">
        <f>Ⅱ入力シート!$H$40*Ⅳ一次附属!R67</f>
        <v>0</v>
      </c>
      <c r="S10" s="56">
        <f>Ⅱ入力シート!$H$41*Ⅳ一次附属!S67</f>
        <v>0</v>
      </c>
      <c r="T10" s="56">
        <f>Ⅱ入力シート!$H$42*Ⅳ一次附属!T67</f>
        <v>0</v>
      </c>
      <c r="U10" s="56">
        <f>Ⅱ入力シート!$H$43*Ⅳ一次附属!U67</f>
        <v>0</v>
      </c>
      <c r="V10" s="56">
        <f>Ⅱ入力シート!$H$44*Ⅳ一次附属!V67</f>
        <v>0</v>
      </c>
      <c r="W10" s="56">
        <f>Ⅱ入力シート!$H$45*Ⅳ一次附属!W67</f>
        <v>0</v>
      </c>
      <c r="X10" s="56">
        <f>Ⅱ入力シート!$H$46*Ⅳ一次附属!X67</f>
        <v>0</v>
      </c>
      <c r="Y10" s="56">
        <f>Ⅱ入力シート!$H$47*Ⅳ一次附属!Y67</f>
        <v>0</v>
      </c>
      <c r="Z10" s="56">
        <f>Ⅱ入力シート!$H$48*Ⅳ一次附属!Z67</f>
        <v>0</v>
      </c>
      <c r="AA10" s="56">
        <f>Ⅱ入力シート!$H$49*Ⅳ一次附属!AA67</f>
        <v>0</v>
      </c>
      <c r="AB10" s="56">
        <f>Ⅱ入力シート!$H$50*Ⅳ一次附属!AB67</f>
        <v>0</v>
      </c>
      <c r="AC10" s="56">
        <f>Ⅱ入力シート!$H$51*Ⅳ一次附属!AC67</f>
        <v>0</v>
      </c>
      <c r="AD10" s="56">
        <f>Ⅱ入力シート!$H$52*Ⅳ一次附属!AD67</f>
        <v>0</v>
      </c>
      <c r="AE10" s="56">
        <f>Ⅱ入力シート!$H$53*Ⅳ一次附属!AE67</f>
        <v>0</v>
      </c>
      <c r="AF10" s="56">
        <f>Ⅱ入力シート!$H$54*Ⅳ一次附属!AF67</f>
        <v>0</v>
      </c>
      <c r="AG10" s="56">
        <f>Ⅱ入力シート!$H$55*Ⅳ一次附属!AG67</f>
        <v>0</v>
      </c>
      <c r="AH10" s="56">
        <f>Ⅱ入力シート!$H$56*Ⅳ一次附属!AH67</f>
        <v>0</v>
      </c>
      <c r="AI10" s="56">
        <f>Ⅱ入力シート!$H$57*Ⅳ一次附属!AI67</f>
        <v>0</v>
      </c>
      <c r="AJ10" s="56">
        <f>Ⅱ入力シート!$H$58*Ⅳ一次附属!AJ67</f>
        <v>0</v>
      </c>
      <c r="AK10" s="56">
        <f>Ⅱ入力シート!$H$59*Ⅳ一次附属!AK67</f>
        <v>0</v>
      </c>
      <c r="AL10" s="56">
        <f>Ⅱ入力シート!$H$60*Ⅳ一次附属!AL67</f>
        <v>0</v>
      </c>
      <c r="AM10" s="56">
        <f>Ⅱ入力シート!$H$61*Ⅳ一次附属!AM67</f>
        <v>0</v>
      </c>
      <c r="AN10" s="56">
        <f t="shared" si="0"/>
        <v>0</v>
      </c>
    </row>
    <row r="11" spans="1:40">
      <c r="A11" s="279" t="s">
        <v>5</v>
      </c>
      <c r="B11" s="280" t="s">
        <v>22</v>
      </c>
      <c r="C11" s="56">
        <f>Ⅱ入力シート!$H$25*Ⅳ一次附属!C68</f>
        <v>0</v>
      </c>
      <c r="D11" s="56">
        <f>Ⅱ入力シート!$H$26*Ⅳ一次附属!D68</f>
        <v>0</v>
      </c>
      <c r="E11" s="56">
        <f>Ⅱ入力シート!$H$27*Ⅳ一次附属!E68</f>
        <v>0</v>
      </c>
      <c r="F11" s="56">
        <f>Ⅱ入力シート!$H$28*Ⅳ一次附属!F68</f>
        <v>0</v>
      </c>
      <c r="G11" s="56">
        <f>Ⅱ入力シート!$H$29*Ⅳ一次附属!G68</f>
        <v>0</v>
      </c>
      <c r="H11" s="56">
        <f>Ⅱ入力シート!$H$30*Ⅳ一次附属!H68</f>
        <v>0</v>
      </c>
      <c r="I11" s="56">
        <f>Ⅱ入力シート!$H$31*Ⅳ一次附属!I68</f>
        <v>0</v>
      </c>
      <c r="J11" s="56">
        <f>Ⅱ入力シート!$H$32*Ⅳ一次附属!J68</f>
        <v>0</v>
      </c>
      <c r="K11" s="56">
        <f>Ⅱ入力シート!$H$33*Ⅳ一次附属!K68</f>
        <v>0</v>
      </c>
      <c r="L11" s="56">
        <f>Ⅱ入力シート!$H$34*Ⅳ一次附属!L68</f>
        <v>0</v>
      </c>
      <c r="M11" s="56">
        <f>Ⅱ入力シート!$H$35*Ⅳ一次附属!M68</f>
        <v>0</v>
      </c>
      <c r="N11" s="56">
        <f>Ⅱ入力シート!$H$36*Ⅳ一次附属!N68</f>
        <v>0</v>
      </c>
      <c r="O11" s="56">
        <f>Ⅱ入力シート!$H$37*Ⅳ一次附属!O68</f>
        <v>0</v>
      </c>
      <c r="P11" s="56">
        <f>Ⅱ入力シート!$H$38*Ⅳ一次附属!P68</f>
        <v>0</v>
      </c>
      <c r="Q11" s="56">
        <f>Ⅱ入力シート!$H$39*Ⅳ一次附属!Q68</f>
        <v>0</v>
      </c>
      <c r="R11" s="56">
        <f>Ⅱ入力シート!$H$40*Ⅳ一次附属!R68</f>
        <v>0</v>
      </c>
      <c r="S11" s="56">
        <f>Ⅱ入力シート!$H$41*Ⅳ一次附属!S68</f>
        <v>0</v>
      </c>
      <c r="T11" s="56">
        <f>Ⅱ入力シート!$H$42*Ⅳ一次附属!T68</f>
        <v>0</v>
      </c>
      <c r="U11" s="56">
        <f>Ⅱ入力シート!$H$43*Ⅳ一次附属!U68</f>
        <v>0</v>
      </c>
      <c r="V11" s="56">
        <f>Ⅱ入力シート!$H$44*Ⅳ一次附属!V68</f>
        <v>0</v>
      </c>
      <c r="W11" s="56">
        <f>Ⅱ入力シート!$H$45*Ⅳ一次附属!W68</f>
        <v>0</v>
      </c>
      <c r="X11" s="56">
        <f>Ⅱ入力シート!$H$46*Ⅳ一次附属!X68</f>
        <v>0</v>
      </c>
      <c r="Y11" s="56">
        <f>Ⅱ入力シート!$H$47*Ⅳ一次附属!Y68</f>
        <v>0</v>
      </c>
      <c r="Z11" s="56">
        <f>Ⅱ入力シート!$H$48*Ⅳ一次附属!Z68</f>
        <v>0</v>
      </c>
      <c r="AA11" s="56">
        <f>Ⅱ入力シート!$H$49*Ⅳ一次附属!AA68</f>
        <v>0</v>
      </c>
      <c r="AB11" s="56">
        <f>Ⅱ入力シート!$H$50*Ⅳ一次附属!AB68</f>
        <v>0</v>
      </c>
      <c r="AC11" s="56">
        <f>Ⅱ入力シート!$H$51*Ⅳ一次附属!AC68</f>
        <v>0</v>
      </c>
      <c r="AD11" s="56">
        <f>Ⅱ入力シート!$H$52*Ⅳ一次附属!AD68</f>
        <v>0</v>
      </c>
      <c r="AE11" s="56">
        <f>Ⅱ入力シート!$H$53*Ⅳ一次附属!AE68</f>
        <v>0</v>
      </c>
      <c r="AF11" s="56">
        <f>Ⅱ入力シート!$H$54*Ⅳ一次附属!AF68</f>
        <v>0</v>
      </c>
      <c r="AG11" s="56">
        <f>Ⅱ入力シート!$H$55*Ⅳ一次附属!AG68</f>
        <v>0</v>
      </c>
      <c r="AH11" s="56">
        <f>Ⅱ入力シート!$H$56*Ⅳ一次附属!AH68</f>
        <v>0</v>
      </c>
      <c r="AI11" s="56">
        <f>Ⅱ入力シート!$H$57*Ⅳ一次附属!AI68</f>
        <v>0</v>
      </c>
      <c r="AJ11" s="56">
        <f>Ⅱ入力シート!$H$58*Ⅳ一次附属!AJ68</f>
        <v>0</v>
      </c>
      <c r="AK11" s="56">
        <f>Ⅱ入力シート!$H$59*Ⅳ一次附属!AK68</f>
        <v>0</v>
      </c>
      <c r="AL11" s="56">
        <f>Ⅱ入力シート!$H$60*Ⅳ一次附属!AL68</f>
        <v>0</v>
      </c>
      <c r="AM11" s="56">
        <f>Ⅱ入力シート!$H$61*Ⅳ一次附属!AM68</f>
        <v>0</v>
      </c>
      <c r="AN11" s="56">
        <f t="shared" si="0"/>
        <v>0</v>
      </c>
    </row>
    <row r="12" spans="1:40">
      <c r="A12" s="279" t="s">
        <v>6</v>
      </c>
      <c r="B12" s="280" t="s">
        <v>23</v>
      </c>
      <c r="C12" s="56">
        <f>Ⅱ入力シート!$H$25*Ⅳ一次附属!C69</f>
        <v>0</v>
      </c>
      <c r="D12" s="56">
        <f>Ⅱ入力シート!$H$26*Ⅳ一次附属!D69</f>
        <v>0</v>
      </c>
      <c r="E12" s="56">
        <f>Ⅱ入力シート!$H$27*Ⅳ一次附属!E69</f>
        <v>0</v>
      </c>
      <c r="F12" s="56">
        <f>Ⅱ入力シート!$H$28*Ⅳ一次附属!F69</f>
        <v>0</v>
      </c>
      <c r="G12" s="56">
        <f>Ⅱ入力シート!$H$29*Ⅳ一次附属!G69</f>
        <v>0</v>
      </c>
      <c r="H12" s="56">
        <f>Ⅱ入力シート!$H$30*Ⅳ一次附属!H69</f>
        <v>0</v>
      </c>
      <c r="I12" s="56">
        <f>Ⅱ入力シート!$H$31*Ⅳ一次附属!I69</f>
        <v>0</v>
      </c>
      <c r="J12" s="56">
        <f>Ⅱ入力シート!$H$32*Ⅳ一次附属!J69</f>
        <v>0</v>
      </c>
      <c r="K12" s="56">
        <f>Ⅱ入力シート!$H$33*Ⅳ一次附属!K69</f>
        <v>0</v>
      </c>
      <c r="L12" s="56">
        <f>Ⅱ入力シート!$H$34*Ⅳ一次附属!L69</f>
        <v>0</v>
      </c>
      <c r="M12" s="56">
        <f>Ⅱ入力シート!$H$35*Ⅳ一次附属!M69</f>
        <v>0</v>
      </c>
      <c r="N12" s="56">
        <f>Ⅱ入力シート!$H$36*Ⅳ一次附属!N69</f>
        <v>0</v>
      </c>
      <c r="O12" s="56">
        <f>Ⅱ入力シート!$H$37*Ⅳ一次附属!O69</f>
        <v>0</v>
      </c>
      <c r="P12" s="56">
        <f>Ⅱ入力シート!$H$38*Ⅳ一次附属!P69</f>
        <v>0</v>
      </c>
      <c r="Q12" s="56">
        <f>Ⅱ入力シート!$H$39*Ⅳ一次附属!Q69</f>
        <v>0</v>
      </c>
      <c r="R12" s="56">
        <f>Ⅱ入力シート!$H$40*Ⅳ一次附属!R69</f>
        <v>0</v>
      </c>
      <c r="S12" s="56">
        <f>Ⅱ入力シート!$H$41*Ⅳ一次附属!S69</f>
        <v>0</v>
      </c>
      <c r="T12" s="56">
        <f>Ⅱ入力シート!$H$42*Ⅳ一次附属!T69</f>
        <v>0</v>
      </c>
      <c r="U12" s="56">
        <f>Ⅱ入力シート!$H$43*Ⅳ一次附属!U69</f>
        <v>0</v>
      </c>
      <c r="V12" s="56">
        <f>Ⅱ入力シート!$H$44*Ⅳ一次附属!V69</f>
        <v>0</v>
      </c>
      <c r="W12" s="56">
        <f>Ⅱ入力シート!$H$45*Ⅳ一次附属!W69</f>
        <v>0</v>
      </c>
      <c r="X12" s="56">
        <f>Ⅱ入力シート!$H$46*Ⅳ一次附属!X69</f>
        <v>0</v>
      </c>
      <c r="Y12" s="56">
        <f>Ⅱ入力シート!$H$47*Ⅳ一次附属!Y69</f>
        <v>0</v>
      </c>
      <c r="Z12" s="56">
        <f>Ⅱ入力シート!$H$48*Ⅳ一次附属!Z69</f>
        <v>0</v>
      </c>
      <c r="AA12" s="56">
        <f>Ⅱ入力シート!$H$49*Ⅳ一次附属!AA69</f>
        <v>0</v>
      </c>
      <c r="AB12" s="56">
        <f>Ⅱ入力シート!$H$50*Ⅳ一次附属!AB69</f>
        <v>0</v>
      </c>
      <c r="AC12" s="56">
        <f>Ⅱ入力シート!$H$51*Ⅳ一次附属!AC69</f>
        <v>0</v>
      </c>
      <c r="AD12" s="56">
        <f>Ⅱ入力シート!$H$52*Ⅳ一次附属!AD69</f>
        <v>0</v>
      </c>
      <c r="AE12" s="56">
        <f>Ⅱ入力シート!$H$53*Ⅳ一次附属!AE69</f>
        <v>0</v>
      </c>
      <c r="AF12" s="56">
        <f>Ⅱ入力シート!$H$54*Ⅳ一次附属!AF69</f>
        <v>0</v>
      </c>
      <c r="AG12" s="56">
        <f>Ⅱ入力シート!$H$55*Ⅳ一次附属!AG69</f>
        <v>0</v>
      </c>
      <c r="AH12" s="56">
        <f>Ⅱ入力シート!$H$56*Ⅳ一次附属!AH69</f>
        <v>0</v>
      </c>
      <c r="AI12" s="56">
        <f>Ⅱ入力シート!$H$57*Ⅳ一次附属!AI69</f>
        <v>0</v>
      </c>
      <c r="AJ12" s="56">
        <f>Ⅱ入力シート!$H$58*Ⅳ一次附属!AJ69</f>
        <v>0</v>
      </c>
      <c r="AK12" s="56">
        <f>Ⅱ入力シート!$H$59*Ⅳ一次附属!AK69</f>
        <v>0</v>
      </c>
      <c r="AL12" s="56">
        <f>Ⅱ入力シート!$H$60*Ⅳ一次附属!AL69</f>
        <v>0</v>
      </c>
      <c r="AM12" s="56">
        <f>Ⅱ入力シート!$H$61*Ⅳ一次附属!AM69</f>
        <v>0</v>
      </c>
      <c r="AN12" s="56">
        <f t="shared" si="0"/>
        <v>0</v>
      </c>
    </row>
    <row r="13" spans="1:40">
      <c r="A13" s="279" t="s">
        <v>7</v>
      </c>
      <c r="B13" s="280" t="s">
        <v>226</v>
      </c>
      <c r="C13" s="56">
        <f>Ⅱ入力シート!$H$25*Ⅳ一次附属!C70</f>
        <v>0</v>
      </c>
      <c r="D13" s="56">
        <f>Ⅱ入力シート!$H$26*Ⅳ一次附属!D70</f>
        <v>0</v>
      </c>
      <c r="E13" s="56">
        <f>Ⅱ入力シート!$H$27*Ⅳ一次附属!E70</f>
        <v>0</v>
      </c>
      <c r="F13" s="56">
        <f>Ⅱ入力シート!$H$28*Ⅳ一次附属!F70</f>
        <v>0</v>
      </c>
      <c r="G13" s="56">
        <f>Ⅱ入力シート!$H$29*Ⅳ一次附属!G70</f>
        <v>0</v>
      </c>
      <c r="H13" s="56">
        <f>Ⅱ入力シート!$H$30*Ⅳ一次附属!H70</f>
        <v>0</v>
      </c>
      <c r="I13" s="56">
        <f>Ⅱ入力シート!$H$31*Ⅳ一次附属!I70</f>
        <v>0</v>
      </c>
      <c r="J13" s="56">
        <f>Ⅱ入力シート!$H$32*Ⅳ一次附属!J70</f>
        <v>0</v>
      </c>
      <c r="K13" s="56">
        <f>Ⅱ入力シート!$H$33*Ⅳ一次附属!K70</f>
        <v>0</v>
      </c>
      <c r="L13" s="56">
        <f>Ⅱ入力シート!$H$34*Ⅳ一次附属!L70</f>
        <v>0</v>
      </c>
      <c r="M13" s="56">
        <f>Ⅱ入力シート!$H$35*Ⅳ一次附属!M70</f>
        <v>0</v>
      </c>
      <c r="N13" s="56">
        <f>Ⅱ入力シート!$H$36*Ⅳ一次附属!N70</f>
        <v>0</v>
      </c>
      <c r="O13" s="56">
        <f>Ⅱ入力シート!$H$37*Ⅳ一次附属!O70</f>
        <v>0</v>
      </c>
      <c r="P13" s="56">
        <f>Ⅱ入力シート!$H$38*Ⅳ一次附属!P70</f>
        <v>0</v>
      </c>
      <c r="Q13" s="56">
        <f>Ⅱ入力シート!$H$39*Ⅳ一次附属!Q70</f>
        <v>0</v>
      </c>
      <c r="R13" s="56">
        <f>Ⅱ入力シート!$H$40*Ⅳ一次附属!R70</f>
        <v>0</v>
      </c>
      <c r="S13" s="56">
        <f>Ⅱ入力シート!$H$41*Ⅳ一次附属!S70</f>
        <v>0</v>
      </c>
      <c r="T13" s="56">
        <f>Ⅱ入力シート!$H$42*Ⅳ一次附属!T70</f>
        <v>0</v>
      </c>
      <c r="U13" s="56">
        <f>Ⅱ入力シート!$H$43*Ⅳ一次附属!U70</f>
        <v>0</v>
      </c>
      <c r="V13" s="56">
        <f>Ⅱ入力シート!$H$44*Ⅳ一次附属!V70</f>
        <v>0</v>
      </c>
      <c r="W13" s="56">
        <f>Ⅱ入力シート!$H$45*Ⅳ一次附属!W70</f>
        <v>0</v>
      </c>
      <c r="X13" s="56">
        <f>Ⅱ入力シート!$H$46*Ⅳ一次附属!X70</f>
        <v>0</v>
      </c>
      <c r="Y13" s="56">
        <f>Ⅱ入力シート!$H$47*Ⅳ一次附属!Y70</f>
        <v>0</v>
      </c>
      <c r="Z13" s="56">
        <f>Ⅱ入力シート!$H$48*Ⅳ一次附属!Z70</f>
        <v>0</v>
      </c>
      <c r="AA13" s="56">
        <f>Ⅱ入力シート!$H$49*Ⅳ一次附属!AA70</f>
        <v>0</v>
      </c>
      <c r="AB13" s="56">
        <f>Ⅱ入力シート!$H$50*Ⅳ一次附属!AB70</f>
        <v>0</v>
      </c>
      <c r="AC13" s="56">
        <f>Ⅱ入力シート!$H$51*Ⅳ一次附属!AC70</f>
        <v>0</v>
      </c>
      <c r="AD13" s="56">
        <f>Ⅱ入力シート!$H$52*Ⅳ一次附属!AD70</f>
        <v>0</v>
      </c>
      <c r="AE13" s="56">
        <f>Ⅱ入力シート!$H$53*Ⅳ一次附属!AE70</f>
        <v>0</v>
      </c>
      <c r="AF13" s="56">
        <f>Ⅱ入力シート!$H$54*Ⅳ一次附属!AF70</f>
        <v>0</v>
      </c>
      <c r="AG13" s="56">
        <f>Ⅱ入力シート!$H$55*Ⅳ一次附属!AG70</f>
        <v>0</v>
      </c>
      <c r="AH13" s="56">
        <f>Ⅱ入力シート!$H$56*Ⅳ一次附属!AH70</f>
        <v>0</v>
      </c>
      <c r="AI13" s="56">
        <f>Ⅱ入力シート!$H$57*Ⅳ一次附属!AI70</f>
        <v>0</v>
      </c>
      <c r="AJ13" s="56">
        <f>Ⅱ入力シート!$H$58*Ⅳ一次附属!AJ70</f>
        <v>0</v>
      </c>
      <c r="AK13" s="56">
        <f>Ⅱ入力シート!$H$59*Ⅳ一次附属!AK70</f>
        <v>0</v>
      </c>
      <c r="AL13" s="56">
        <f>Ⅱ入力シート!$H$60*Ⅳ一次附属!AL70</f>
        <v>0</v>
      </c>
      <c r="AM13" s="56">
        <f>Ⅱ入力シート!$H$61*Ⅳ一次附属!AM70</f>
        <v>0</v>
      </c>
      <c r="AN13" s="56">
        <f t="shared" si="0"/>
        <v>0</v>
      </c>
    </row>
    <row r="14" spans="1:40">
      <c r="A14" s="279" t="s">
        <v>8</v>
      </c>
      <c r="B14" s="280" t="s">
        <v>24</v>
      </c>
      <c r="C14" s="56">
        <f>Ⅱ入力シート!$H$25*Ⅳ一次附属!C71</f>
        <v>0</v>
      </c>
      <c r="D14" s="56">
        <f>Ⅱ入力シート!$H$26*Ⅳ一次附属!D71</f>
        <v>0</v>
      </c>
      <c r="E14" s="56">
        <f>Ⅱ入力シート!$H$27*Ⅳ一次附属!E71</f>
        <v>0</v>
      </c>
      <c r="F14" s="56">
        <f>Ⅱ入力シート!$H$28*Ⅳ一次附属!F71</f>
        <v>0</v>
      </c>
      <c r="G14" s="56">
        <f>Ⅱ入力シート!$H$29*Ⅳ一次附属!G71</f>
        <v>0</v>
      </c>
      <c r="H14" s="56">
        <f>Ⅱ入力シート!$H$30*Ⅳ一次附属!H71</f>
        <v>0</v>
      </c>
      <c r="I14" s="56">
        <f>Ⅱ入力シート!$H$31*Ⅳ一次附属!I71</f>
        <v>0</v>
      </c>
      <c r="J14" s="56">
        <f>Ⅱ入力シート!$H$32*Ⅳ一次附属!J71</f>
        <v>0</v>
      </c>
      <c r="K14" s="56">
        <f>Ⅱ入力シート!$H$33*Ⅳ一次附属!K71</f>
        <v>0</v>
      </c>
      <c r="L14" s="56">
        <f>Ⅱ入力シート!$H$34*Ⅳ一次附属!L71</f>
        <v>0</v>
      </c>
      <c r="M14" s="56">
        <f>Ⅱ入力シート!$H$35*Ⅳ一次附属!M71</f>
        <v>0</v>
      </c>
      <c r="N14" s="56">
        <f>Ⅱ入力シート!$H$36*Ⅳ一次附属!N71</f>
        <v>0</v>
      </c>
      <c r="O14" s="56">
        <f>Ⅱ入力シート!$H$37*Ⅳ一次附属!O71</f>
        <v>0</v>
      </c>
      <c r="P14" s="56">
        <f>Ⅱ入力シート!$H$38*Ⅳ一次附属!P71</f>
        <v>0</v>
      </c>
      <c r="Q14" s="56">
        <f>Ⅱ入力シート!$H$39*Ⅳ一次附属!Q71</f>
        <v>0</v>
      </c>
      <c r="R14" s="56">
        <f>Ⅱ入力シート!$H$40*Ⅳ一次附属!R71</f>
        <v>0</v>
      </c>
      <c r="S14" s="56">
        <f>Ⅱ入力シート!$H$41*Ⅳ一次附属!S71</f>
        <v>0</v>
      </c>
      <c r="T14" s="56">
        <f>Ⅱ入力シート!$H$42*Ⅳ一次附属!T71</f>
        <v>0</v>
      </c>
      <c r="U14" s="56">
        <f>Ⅱ入力シート!$H$43*Ⅳ一次附属!U71</f>
        <v>0</v>
      </c>
      <c r="V14" s="56">
        <f>Ⅱ入力シート!$H$44*Ⅳ一次附属!V71</f>
        <v>0</v>
      </c>
      <c r="W14" s="56">
        <f>Ⅱ入力シート!$H$45*Ⅳ一次附属!W71</f>
        <v>0</v>
      </c>
      <c r="X14" s="56">
        <f>Ⅱ入力シート!$H$46*Ⅳ一次附属!X71</f>
        <v>0</v>
      </c>
      <c r="Y14" s="56">
        <f>Ⅱ入力シート!$H$47*Ⅳ一次附属!Y71</f>
        <v>0</v>
      </c>
      <c r="Z14" s="56">
        <f>Ⅱ入力シート!$H$48*Ⅳ一次附属!Z71</f>
        <v>0</v>
      </c>
      <c r="AA14" s="56">
        <f>Ⅱ入力シート!$H$49*Ⅳ一次附属!AA71</f>
        <v>0</v>
      </c>
      <c r="AB14" s="56">
        <f>Ⅱ入力シート!$H$50*Ⅳ一次附属!AB71</f>
        <v>0</v>
      </c>
      <c r="AC14" s="56">
        <f>Ⅱ入力シート!$H$51*Ⅳ一次附属!AC71</f>
        <v>0</v>
      </c>
      <c r="AD14" s="56">
        <f>Ⅱ入力シート!$H$52*Ⅳ一次附属!AD71</f>
        <v>0</v>
      </c>
      <c r="AE14" s="56">
        <f>Ⅱ入力シート!$H$53*Ⅳ一次附属!AE71</f>
        <v>0</v>
      </c>
      <c r="AF14" s="56">
        <f>Ⅱ入力シート!$H$54*Ⅳ一次附属!AF71</f>
        <v>0</v>
      </c>
      <c r="AG14" s="56">
        <f>Ⅱ入力シート!$H$55*Ⅳ一次附属!AG71</f>
        <v>0</v>
      </c>
      <c r="AH14" s="56">
        <f>Ⅱ入力シート!$H$56*Ⅳ一次附属!AH71</f>
        <v>0</v>
      </c>
      <c r="AI14" s="56">
        <f>Ⅱ入力シート!$H$57*Ⅳ一次附属!AI71</f>
        <v>0</v>
      </c>
      <c r="AJ14" s="56">
        <f>Ⅱ入力シート!$H$58*Ⅳ一次附属!AJ71</f>
        <v>0</v>
      </c>
      <c r="AK14" s="56">
        <f>Ⅱ入力シート!$H$59*Ⅳ一次附属!AK71</f>
        <v>0</v>
      </c>
      <c r="AL14" s="56">
        <f>Ⅱ入力シート!$H$60*Ⅳ一次附属!AL71</f>
        <v>0</v>
      </c>
      <c r="AM14" s="56">
        <f>Ⅱ入力シート!$H$61*Ⅳ一次附属!AM71</f>
        <v>0</v>
      </c>
      <c r="AN14" s="56">
        <f t="shared" si="0"/>
        <v>0</v>
      </c>
    </row>
    <row r="15" spans="1:40">
      <c r="A15" s="279" t="s">
        <v>9</v>
      </c>
      <c r="B15" s="280" t="s">
        <v>25</v>
      </c>
      <c r="C15" s="56">
        <f>Ⅱ入力シート!$H$25*Ⅳ一次附属!C72</f>
        <v>0</v>
      </c>
      <c r="D15" s="56">
        <f>Ⅱ入力シート!$H$26*Ⅳ一次附属!D72</f>
        <v>0</v>
      </c>
      <c r="E15" s="56">
        <f>Ⅱ入力シート!$H$27*Ⅳ一次附属!E72</f>
        <v>0</v>
      </c>
      <c r="F15" s="56">
        <f>Ⅱ入力シート!$H$28*Ⅳ一次附属!F72</f>
        <v>0</v>
      </c>
      <c r="G15" s="56">
        <f>Ⅱ入力シート!$H$29*Ⅳ一次附属!G72</f>
        <v>0</v>
      </c>
      <c r="H15" s="56">
        <f>Ⅱ入力シート!$H$30*Ⅳ一次附属!H72</f>
        <v>0</v>
      </c>
      <c r="I15" s="56">
        <f>Ⅱ入力シート!$H$31*Ⅳ一次附属!I72</f>
        <v>0</v>
      </c>
      <c r="J15" s="56">
        <f>Ⅱ入力シート!$H$32*Ⅳ一次附属!J72</f>
        <v>0</v>
      </c>
      <c r="K15" s="56">
        <f>Ⅱ入力シート!$H$33*Ⅳ一次附属!K72</f>
        <v>0</v>
      </c>
      <c r="L15" s="56">
        <f>Ⅱ入力シート!$H$34*Ⅳ一次附属!L72</f>
        <v>0</v>
      </c>
      <c r="M15" s="56">
        <f>Ⅱ入力シート!$H$35*Ⅳ一次附属!M72</f>
        <v>0</v>
      </c>
      <c r="N15" s="56">
        <f>Ⅱ入力シート!$H$36*Ⅳ一次附属!N72</f>
        <v>0</v>
      </c>
      <c r="O15" s="56">
        <f>Ⅱ入力シート!$H$37*Ⅳ一次附属!O72</f>
        <v>0</v>
      </c>
      <c r="P15" s="56">
        <f>Ⅱ入力シート!$H$38*Ⅳ一次附属!P72</f>
        <v>0</v>
      </c>
      <c r="Q15" s="56">
        <f>Ⅱ入力シート!$H$39*Ⅳ一次附属!Q72</f>
        <v>0</v>
      </c>
      <c r="R15" s="56">
        <f>Ⅱ入力シート!$H$40*Ⅳ一次附属!R72</f>
        <v>0</v>
      </c>
      <c r="S15" s="56">
        <f>Ⅱ入力シート!$H$41*Ⅳ一次附属!S72</f>
        <v>0</v>
      </c>
      <c r="T15" s="56">
        <f>Ⅱ入力シート!$H$42*Ⅳ一次附属!T72</f>
        <v>0</v>
      </c>
      <c r="U15" s="56">
        <f>Ⅱ入力シート!$H$43*Ⅳ一次附属!U72</f>
        <v>0</v>
      </c>
      <c r="V15" s="56">
        <f>Ⅱ入力シート!$H$44*Ⅳ一次附属!V72</f>
        <v>0</v>
      </c>
      <c r="W15" s="56">
        <f>Ⅱ入力シート!$H$45*Ⅳ一次附属!W72</f>
        <v>0</v>
      </c>
      <c r="X15" s="56">
        <f>Ⅱ入力シート!$H$46*Ⅳ一次附属!X72</f>
        <v>0</v>
      </c>
      <c r="Y15" s="56">
        <f>Ⅱ入力シート!$H$47*Ⅳ一次附属!Y72</f>
        <v>0</v>
      </c>
      <c r="Z15" s="56">
        <f>Ⅱ入力シート!$H$48*Ⅳ一次附属!Z72</f>
        <v>0</v>
      </c>
      <c r="AA15" s="56">
        <f>Ⅱ入力シート!$H$49*Ⅳ一次附属!AA72</f>
        <v>0</v>
      </c>
      <c r="AB15" s="56">
        <f>Ⅱ入力シート!$H$50*Ⅳ一次附属!AB72</f>
        <v>0</v>
      </c>
      <c r="AC15" s="56">
        <f>Ⅱ入力シート!$H$51*Ⅳ一次附属!AC72</f>
        <v>0</v>
      </c>
      <c r="AD15" s="56">
        <f>Ⅱ入力シート!$H$52*Ⅳ一次附属!AD72</f>
        <v>0</v>
      </c>
      <c r="AE15" s="56">
        <f>Ⅱ入力シート!$H$53*Ⅳ一次附属!AE72</f>
        <v>0</v>
      </c>
      <c r="AF15" s="56">
        <f>Ⅱ入力シート!$H$54*Ⅳ一次附属!AF72</f>
        <v>0</v>
      </c>
      <c r="AG15" s="56">
        <f>Ⅱ入力シート!$H$55*Ⅳ一次附属!AG72</f>
        <v>0</v>
      </c>
      <c r="AH15" s="56">
        <f>Ⅱ入力シート!$H$56*Ⅳ一次附属!AH72</f>
        <v>0</v>
      </c>
      <c r="AI15" s="56">
        <f>Ⅱ入力シート!$H$57*Ⅳ一次附属!AI72</f>
        <v>0</v>
      </c>
      <c r="AJ15" s="56">
        <f>Ⅱ入力シート!$H$58*Ⅳ一次附属!AJ72</f>
        <v>0</v>
      </c>
      <c r="AK15" s="56">
        <f>Ⅱ入力シート!$H$59*Ⅳ一次附属!AK72</f>
        <v>0</v>
      </c>
      <c r="AL15" s="56">
        <f>Ⅱ入力シート!$H$60*Ⅳ一次附属!AL72</f>
        <v>0</v>
      </c>
      <c r="AM15" s="56">
        <f>Ⅱ入力シート!$H$61*Ⅳ一次附属!AM72</f>
        <v>0</v>
      </c>
      <c r="AN15" s="56">
        <f t="shared" si="0"/>
        <v>0</v>
      </c>
    </row>
    <row r="16" spans="1:40">
      <c r="A16" s="279" t="s">
        <v>10</v>
      </c>
      <c r="B16" s="280" t="s">
        <v>26</v>
      </c>
      <c r="C16" s="56">
        <f>Ⅱ入力シート!$H$25*Ⅳ一次附属!C73</f>
        <v>0</v>
      </c>
      <c r="D16" s="56">
        <f>Ⅱ入力シート!$H$26*Ⅳ一次附属!D73</f>
        <v>0</v>
      </c>
      <c r="E16" s="56">
        <f>Ⅱ入力シート!$H$27*Ⅳ一次附属!E73</f>
        <v>0</v>
      </c>
      <c r="F16" s="56">
        <f>Ⅱ入力シート!$H$28*Ⅳ一次附属!F73</f>
        <v>0</v>
      </c>
      <c r="G16" s="56">
        <f>Ⅱ入力シート!$H$29*Ⅳ一次附属!G73</f>
        <v>0</v>
      </c>
      <c r="H16" s="56">
        <f>Ⅱ入力シート!$H$30*Ⅳ一次附属!H73</f>
        <v>0</v>
      </c>
      <c r="I16" s="56">
        <f>Ⅱ入力シート!$H$31*Ⅳ一次附属!I73</f>
        <v>0</v>
      </c>
      <c r="J16" s="56">
        <f>Ⅱ入力シート!$H$32*Ⅳ一次附属!J73</f>
        <v>0</v>
      </c>
      <c r="K16" s="56">
        <f>Ⅱ入力シート!$H$33*Ⅳ一次附属!K73</f>
        <v>0</v>
      </c>
      <c r="L16" s="56">
        <f>Ⅱ入力シート!$H$34*Ⅳ一次附属!L73</f>
        <v>0</v>
      </c>
      <c r="M16" s="56">
        <f>Ⅱ入力シート!$H$35*Ⅳ一次附属!M73</f>
        <v>0</v>
      </c>
      <c r="N16" s="56">
        <f>Ⅱ入力シート!$H$36*Ⅳ一次附属!N73</f>
        <v>0</v>
      </c>
      <c r="O16" s="56">
        <f>Ⅱ入力シート!$H$37*Ⅳ一次附属!O73</f>
        <v>0</v>
      </c>
      <c r="P16" s="56">
        <f>Ⅱ入力シート!$H$38*Ⅳ一次附属!P73</f>
        <v>0</v>
      </c>
      <c r="Q16" s="56">
        <f>Ⅱ入力シート!$H$39*Ⅳ一次附属!Q73</f>
        <v>0</v>
      </c>
      <c r="R16" s="56">
        <f>Ⅱ入力シート!$H$40*Ⅳ一次附属!R73</f>
        <v>0</v>
      </c>
      <c r="S16" s="56">
        <f>Ⅱ入力シート!$H$41*Ⅳ一次附属!S73</f>
        <v>0</v>
      </c>
      <c r="T16" s="56">
        <f>Ⅱ入力シート!$H$42*Ⅳ一次附属!T73</f>
        <v>0</v>
      </c>
      <c r="U16" s="56">
        <f>Ⅱ入力シート!$H$43*Ⅳ一次附属!U73</f>
        <v>0</v>
      </c>
      <c r="V16" s="56">
        <f>Ⅱ入力シート!$H$44*Ⅳ一次附属!V73</f>
        <v>0</v>
      </c>
      <c r="W16" s="56">
        <f>Ⅱ入力シート!$H$45*Ⅳ一次附属!W73</f>
        <v>0</v>
      </c>
      <c r="X16" s="56">
        <f>Ⅱ入力シート!$H$46*Ⅳ一次附属!X73</f>
        <v>0</v>
      </c>
      <c r="Y16" s="56">
        <f>Ⅱ入力シート!$H$47*Ⅳ一次附属!Y73</f>
        <v>0</v>
      </c>
      <c r="Z16" s="56">
        <f>Ⅱ入力シート!$H$48*Ⅳ一次附属!Z73</f>
        <v>0</v>
      </c>
      <c r="AA16" s="56">
        <f>Ⅱ入力シート!$H$49*Ⅳ一次附属!AA73</f>
        <v>0</v>
      </c>
      <c r="AB16" s="56">
        <f>Ⅱ入力シート!$H$50*Ⅳ一次附属!AB73</f>
        <v>0</v>
      </c>
      <c r="AC16" s="56">
        <f>Ⅱ入力シート!$H$51*Ⅳ一次附属!AC73</f>
        <v>0</v>
      </c>
      <c r="AD16" s="56">
        <f>Ⅱ入力シート!$H$52*Ⅳ一次附属!AD73</f>
        <v>0</v>
      </c>
      <c r="AE16" s="56">
        <f>Ⅱ入力シート!$H$53*Ⅳ一次附属!AE73</f>
        <v>0</v>
      </c>
      <c r="AF16" s="56">
        <f>Ⅱ入力シート!$H$54*Ⅳ一次附属!AF73</f>
        <v>0</v>
      </c>
      <c r="AG16" s="56">
        <f>Ⅱ入力シート!$H$55*Ⅳ一次附属!AG73</f>
        <v>0</v>
      </c>
      <c r="AH16" s="56">
        <f>Ⅱ入力シート!$H$56*Ⅳ一次附属!AH73</f>
        <v>0</v>
      </c>
      <c r="AI16" s="56">
        <f>Ⅱ入力シート!$H$57*Ⅳ一次附属!AI73</f>
        <v>0</v>
      </c>
      <c r="AJ16" s="56">
        <f>Ⅱ入力シート!$H$58*Ⅳ一次附属!AJ73</f>
        <v>0</v>
      </c>
      <c r="AK16" s="56">
        <f>Ⅱ入力シート!$H$59*Ⅳ一次附属!AK73</f>
        <v>0</v>
      </c>
      <c r="AL16" s="56">
        <f>Ⅱ入力シート!$H$60*Ⅳ一次附属!AL73</f>
        <v>0</v>
      </c>
      <c r="AM16" s="56">
        <f>Ⅱ入力シート!$H$61*Ⅳ一次附属!AM73</f>
        <v>0</v>
      </c>
      <c r="AN16" s="56">
        <f t="shared" si="0"/>
        <v>0</v>
      </c>
    </row>
    <row r="17" spans="1:40">
      <c r="A17" s="279" t="s">
        <v>11</v>
      </c>
      <c r="B17" s="280" t="s">
        <v>27</v>
      </c>
      <c r="C17" s="56">
        <f>Ⅱ入力シート!$H$25*Ⅳ一次附属!C74</f>
        <v>0</v>
      </c>
      <c r="D17" s="56">
        <f>Ⅱ入力シート!$H$26*Ⅳ一次附属!D74</f>
        <v>0</v>
      </c>
      <c r="E17" s="56">
        <f>Ⅱ入力シート!$H$27*Ⅳ一次附属!E74</f>
        <v>0</v>
      </c>
      <c r="F17" s="56">
        <f>Ⅱ入力シート!$H$28*Ⅳ一次附属!F74</f>
        <v>0</v>
      </c>
      <c r="G17" s="56">
        <f>Ⅱ入力シート!$H$29*Ⅳ一次附属!G74</f>
        <v>0</v>
      </c>
      <c r="H17" s="56">
        <f>Ⅱ入力シート!$H$30*Ⅳ一次附属!H74</f>
        <v>0</v>
      </c>
      <c r="I17" s="56">
        <f>Ⅱ入力シート!$H$31*Ⅳ一次附属!I74</f>
        <v>0</v>
      </c>
      <c r="J17" s="56">
        <f>Ⅱ入力シート!$H$32*Ⅳ一次附属!J74</f>
        <v>0</v>
      </c>
      <c r="K17" s="56">
        <f>Ⅱ入力シート!$H$33*Ⅳ一次附属!K74</f>
        <v>0</v>
      </c>
      <c r="L17" s="56">
        <f>Ⅱ入力シート!$H$34*Ⅳ一次附属!L74</f>
        <v>0</v>
      </c>
      <c r="M17" s="56">
        <f>Ⅱ入力シート!$H$35*Ⅳ一次附属!M74</f>
        <v>0</v>
      </c>
      <c r="N17" s="56">
        <f>Ⅱ入力シート!$H$36*Ⅳ一次附属!N74</f>
        <v>0</v>
      </c>
      <c r="O17" s="56">
        <f>Ⅱ入力シート!$H$37*Ⅳ一次附属!O74</f>
        <v>0</v>
      </c>
      <c r="P17" s="56">
        <f>Ⅱ入力シート!$H$38*Ⅳ一次附属!P74</f>
        <v>0</v>
      </c>
      <c r="Q17" s="56">
        <f>Ⅱ入力シート!$H$39*Ⅳ一次附属!Q74</f>
        <v>0</v>
      </c>
      <c r="R17" s="56">
        <f>Ⅱ入力シート!$H$40*Ⅳ一次附属!R74</f>
        <v>0</v>
      </c>
      <c r="S17" s="56">
        <f>Ⅱ入力シート!$H$41*Ⅳ一次附属!S74</f>
        <v>0</v>
      </c>
      <c r="T17" s="56">
        <f>Ⅱ入力シート!$H$42*Ⅳ一次附属!T74</f>
        <v>0</v>
      </c>
      <c r="U17" s="56">
        <f>Ⅱ入力シート!$H$43*Ⅳ一次附属!U74</f>
        <v>0</v>
      </c>
      <c r="V17" s="56">
        <f>Ⅱ入力シート!$H$44*Ⅳ一次附属!V74</f>
        <v>0</v>
      </c>
      <c r="W17" s="56">
        <f>Ⅱ入力シート!$H$45*Ⅳ一次附属!W74</f>
        <v>0</v>
      </c>
      <c r="X17" s="56">
        <f>Ⅱ入力シート!$H$46*Ⅳ一次附属!X74</f>
        <v>0</v>
      </c>
      <c r="Y17" s="56">
        <f>Ⅱ入力シート!$H$47*Ⅳ一次附属!Y74</f>
        <v>0</v>
      </c>
      <c r="Z17" s="56">
        <f>Ⅱ入力シート!$H$48*Ⅳ一次附属!Z74</f>
        <v>0</v>
      </c>
      <c r="AA17" s="56">
        <f>Ⅱ入力シート!$H$49*Ⅳ一次附属!AA74</f>
        <v>0</v>
      </c>
      <c r="AB17" s="56">
        <f>Ⅱ入力シート!$H$50*Ⅳ一次附属!AB74</f>
        <v>0</v>
      </c>
      <c r="AC17" s="56">
        <f>Ⅱ入力シート!$H$51*Ⅳ一次附属!AC74</f>
        <v>0</v>
      </c>
      <c r="AD17" s="56">
        <f>Ⅱ入力シート!$H$52*Ⅳ一次附属!AD74</f>
        <v>0</v>
      </c>
      <c r="AE17" s="56">
        <f>Ⅱ入力シート!$H$53*Ⅳ一次附属!AE74</f>
        <v>0</v>
      </c>
      <c r="AF17" s="56">
        <f>Ⅱ入力シート!$H$54*Ⅳ一次附属!AF74</f>
        <v>0</v>
      </c>
      <c r="AG17" s="56">
        <f>Ⅱ入力シート!$H$55*Ⅳ一次附属!AG74</f>
        <v>0</v>
      </c>
      <c r="AH17" s="56">
        <f>Ⅱ入力シート!$H$56*Ⅳ一次附属!AH74</f>
        <v>0</v>
      </c>
      <c r="AI17" s="56">
        <f>Ⅱ入力シート!$H$57*Ⅳ一次附属!AI74</f>
        <v>0</v>
      </c>
      <c r="AJ17" s="56">
        <f>Ⅱ入力シート!$H$58*Ⅳ一次附属!AJ74</f>
        <v>0</v>
      </c>
      <c r="AK17" s="56">
        <f>Ⅱ入力シート!$H$59*Ⅳ一次附属!AK74</f>
        <v>0</v>
      </c>
      <c r="AL17" s="56">
        <f>Ⅱ入力シート!$H$60*Ⅳ一次附属!AL74</f>
        <v>0</v>
      </c>
      <c r="AM17" s="56">
        <f>Ⅱ入力シート!$H$61*Ⅳ一次附属!AM74</f>
        <v>0</v>
      </c>
      <c r="AN17" s="56">
        <f t="shared" si="0"/>
        <v>0</v>
      </c>
    </row>
    <row r="18" spans="1:40">
      <c r="A18" s="279" t="s">
        <v>12</v>
      </c>
      <c r="B18" s="280" t="s">
        <v>162</v>
      </c>
      <c r="C18" s="56">
        <f>Ⅱ入力シート!$H$25*Ⅳ一次附属!C75</f>
        <v>0</v>
      </c>
      <c r="D18" s="56">
        <f>Ⅱ入力シート!$H$26*Ⅳ一次附属!D75</f>
        <v>0</v>
      </c>
      <c r="E18" s="56">
        <f>Ⅱ入力シート!$H$27*Ⅳ一次附属!E75</f>
        <v>0</v>
      </c>
      <c r="F18" s="56">
        <f>Ⅱ入力シート!$H$28*Ⅳ一次附属!F75</f>
        <v>0</v>
      </c>
      <c r="G18" s="56">
        <f>Ⅱ入力シート!$H$29*Ⅳ一次附属!G75</f>
        <v>0</v>
      </c>
      <c r="H18" s="56">
        <f>Ⅱ入力シート!$H$30*Ⅳ一次附属!H75</f>
        <v>0</v>
      </c>
      <c r="I18" s="56">
        <f>Ⅱ入力シート!$H$31*Ⅳ一次附属!I75</f>
        <v>0</v>
      </c>
      <c r="J18" s="56">
        <f>Ⅱ入力シート!$H$32*Ⅳ一次附属!J75</f>
        <v>0</v>
      </c>
      <c r="K18" s="56">
        <f>Ⅱ入力シート!$H$33*Ⅳ一次附属!K75</f>
        <v>0</v>
      </c>
      <c r="L18" s="56">
        <f>Ⅱ入力シート!$H$34*Ⅳ一次附属!L75</f>
        <v>0</v>
      </c>
      <c r="M18" s="56">
        <f>Ⅱ入力シート!$H$35*Ⅳ一次附属!M75</f>
        <v>0</v>
      </c>
      <c r="N18" s="56">
        <f>Ⅱ入力シート!$H$36*Ⅳ一次附属!N75</f>
        <v>0</v>
      </c>
      <c r="O18" s="56">
        <f>Ⅱ入力シート!$H$37*Ⅳ一次附属!O75</f>
        <v>0</v>
      </c>
      <c r="P18" s="56">
        <f>Ⅱ入力シート!$H$38*Ⅳ一次附属!P75</f>
        <v>0</v>
      </c>
      <c r="Q18" s="56">
        <f>Ⅱ入力シート!$H$39*Ⅳ一次附属!Q75</f>
        <v>0</v>
      </c>
      <c r="R18" s="56">
        <f>Ⅱ入力シート!$H$40*Ⅳ一次附属!R75</f>
        <v>0</v>
      </c>
      <c r="S18" s="56">
        <f>Ⅱ入力シート!$H$41*Ⅳ一次附属!S75</f>
        <v>0</v>
      </c>
      <c r="T18" s="56">
        <f>Ⅱ入力シート!$H$42*Ⅳ一次附属!T75</f>
        <v>0</v>
      </c>
      <c r="U18" s="56">
        <f>Ⅱ入力シート!$H$43*Ⅳ一次附属!U75</f>
        <v>0</v>
      </c>
      <c r="V18" s="56">
        <f>Ⅱ入力シート!$H$44*Ⅳ一次附属!V75</f>
        <v>0</v>
      </c>
      <c r="W18" s="56">
        <f>Ⅱ入力シート!$H$45*Ⅳ一次附属!W75</f>
        <v>0</v>
      </c>
      <c r="X18" s="56">
        <f>Ⅱ入力シート!$H$46*Ⅳ一次附属!X75</f>
        <v>0</v>
      </c>
      <c r="Y18" s="56">
        <f>Ⅱ入力シート!$H$47*Ⅳ一次附属!Y75</f>
        <v>0</v>
      </c>
      <c r="Z18" s="56">
        <f>Ⅱ入力シート!$H$48*Ⅳ一次附属!Z75</f>
        <v>0</v>
      </c>
      <c r="AA18" s="56">
        <f>Ⅱ入力シート!$H$49*Ⅳ一次附属!AA75</f>
        <v>0</v>
      </c>
      <c r="AB18" s="56">
        <f>Ⅱ入力シート!$H$50*Ⅳ一次附属!AB75</f>
        <v>0</v>
      </c>
      <c r="AC18" s="56">
        <f>Ⅱ入力シート!$H$51*Ⅳ一次附属!AC75</f>
        <v>0</v>
      </c>
      <c r="AD18" s="56">
        <f>Ⅱ入力シート!$H$52*Ⅳ一次附属!AD75</f>
        <v>0</v>
      </c>
      <c r="AE18" s="56">
        <f>Ⅱ入力シート!$H$53*Ⅳ一次附属!AE75</f>
        <v>0</v>
      </c>
      <c r="AF18" s="56">
        <f>Ⅱ入力シート!$H$54*Ⅳ一次附属!AF75</f>
        <v>0</v>
      </c>
      <c r="AG18" s="56">
        <f>Ⅱ入力シート!$H$55*Ⅳ一次附属!AG75</f>
        <v>0</v>
      </c>
      <c r="AH18" s="56">
        <f>Ⅱ入力シート!$H$56*Ⅳ一次附属!AH75</f>
        <v>0</v>
      </c>
      <c r="AI18" s="56">
        <f>Ⅱ入力シート!$H$57*Ⅳ一次附属!AI75</f>
        <v>0</v>
      </c>
      <c r="AJ18" s="56">
        <f>Ⅱ入力シート!$H$58*Ⅳ一次附属!AJ75</f>
        <v>0</v>
      </c>
      <c r="AK18" s="56">
        <f>Ⅱ入力シート!$H$59*Ⅳ一次附属!AK75</f>
        <v>0</v>
      </c>
      <c r="AL18" s="56">
        <f>Ⅱ入力シート!$H$60*Ⅳ一次附属!AL75</f>
        <v>0</v>
      </c>
      <c r="AM18" s="56">
        <f>Ⅱ入力シート!$H$61*Ⅳ一次附属!AM75</f>
        <v>0</v>
      </c>
      <c r="AN18" s="56">
        <f t="shared" si="0"/>
        <v>0</v>
      </c>
    </row>
    <row r="19" spans="1:40">
      <c r="A19" s="279" t="s">
        <v>13</v>
      </c>
      <c r="B19" s="280" t="s">
        <v>163</v>
      </c>
      <c r="C19" s="56">
        <f>Ⅱ入力シート!$H$25*Ⅳ一次附属!C76</f>
        <v>0</v>
      </c>
      <c r="D19" s="56">
        <f>Ⅱ入力シート!$H$26*Ⅳ一次附属!D76</f>
        <v>0</v>
      </c>
      <c r="E19" s="56">
        <f>Ⅱ入力シート!$H$27*Ⅳ一次附属!E76</f>
        <v>0</v>
      </c>
      <c r="F19" s="56">
        <f>Ⅱ入力シート!$H$28*Ⅳ一次附属!F76</f>
        <v>0</v>
      </c>
      <c r="G19" s="56">
        <f>Ⅱ入力シート!$H$29*Ⅳ一次附属!G76</f>
        <v>0</v>
      </c>
      <c r="H19" s="56">
        <f>Ⅱ入力シート!$H$30*Ⅳ一次附属!H76</f>
        <v>0</v>
      </c>
      <c r="I19" s="56">
        <f>Ⅱ入力シート!$H$31*Ⅳ一次附属!I76</f>
        <v>0</v>
      </c>
      <c r="J19" s="56">
        <f>Ⅱ入力シート!$H$32*Ⅳ一次附属!J76</f>
        <v>0</v>
      </c>
      <c r="K19" s="56">
        <f>Ⅱ入力シート!$H$33*Ⅳ一次附属!K76</f>
        <v>0</v>
      </c>
      <c r="L19" s="56">
        <f>Ⅱ入力シート!$H$34*Ⅳ一次附属!L76</f>
        <v>0</v>
      </c>
      <c r="M19" s="56">
        <f>Ⅱ入力シート!$H$35*Ⅳ一次附属!M76</f>
        <v>0</v>
      </c>
      <c r="N19" s="56">
        <f>Ⅱ入力シート!$H$36*Ⅳ一次附属!N76</f>
        <v>0</v>
      </c>
      <c r="O19" s="56">
        <f>Ⅱ入力シート!$H$37*Ⅳ一次附属!O76</f>
        <v>0</v>
      </c>
      <c r="P19" s="56">
        <f>Ⅱ入力シート!$H$38*Ⅳ一次附属!P76</f>
        <v>0</v>
      </c>
      <c r="Q19" s="56">
        <f>Ⅱ入力シート!$H$39*Ⅳ一次附属!Q76</f>
        <v>0</v>
      </c>
      <c r="R19" s="56">
        <f>Ⅱ入力シート!$H$40*Ⅳ一次附属!R76</f>
        <v>0</v>
      </c>
      <c r="S19" s="56">
        <f>Ⅱ入力シート!$H$41*Ⅳ一次附属!S76</f>
        <v>0</v>
      </c>
      <c r="T19" s="56">
        <f>Ⅱ入力シート!$H$42*Ⅳ一次附属!T76</f>
        <v>0</v>
      </c>
      <c r="U19" s="56">
        <f>Ⅱ入力シート!$H$43*Ⅳ一次附属!U76</f>
        <v>0</v>
      </c>
      <c r="V19" s="56">
        <f>Ⅱ入力シート!$H$44*Ⅳ一次附属!V76</f>
        <v>0</v>
      </c>
      <c r="W19" s="56">
        <f>Ⅱ入力シート!$H$45*Ⅳ一次附属!W76</f>
        <v>0</v>
      </c>
      <c r="X19" s="56">
        <f>Ⅱ入力シート!$H$46*Ⅳ一次附属!X76</f>
        <v>0</v>
      </c>
      <c r="Y19" s="56">
        <f>Ⅱ入力シート!$H$47*Ⅳ一次附属!Y76</f>
        <v>0</v>
      </c>
      <c r="Z19" s="56">
        <f>Ⅱ入力シート!$H$48*Ⅳ一次附属!Z76</f>
        <v>0</v>
      </c>
      <c r="AA19" s="56">
        <f>Ⅱ入力シート!$H$49*Ⅳ一次附属!AA76</f>
        <v>0</v>
      </c>
      <c r="AB19" s="56">
        <f>Ⅱ入力シート!$H$50*Ⅳ一次附属!AB76</f>
        <v>0</v>
      </c>
      <c r="AC19" s="56">
        <f>Ⅱ入力シート!$H$51*Ⅳ一次附属!AC76</f>
        <v>0</v>
      </c>
      <c r="AD19" s="56">
        <f>Ⅱ入力シート!$H$52*Ⅳ一次附属!AD76</f>
        <v>0</v>
      </c>
      <c r="AE19" s="56">
        <f>Ⅱ入力シート!$H$53*Ⅳ一次附属!AE76</f>
        <v>0</v>
      </c>
      <c r="AF19" s="56">
        <f>Ⅱ入力シート!$H$54*Ⅳ一次附属!AF76</f>
        <v>0</v>
      </c>
      <c r="AG19" s="56">
        <f>Ⅱ入力シート!$H$55*Ⅳ一次附属!AG76</f>
        <v>0</v>
      </c>
      <c r="AH19" s="56">
        <f>Ⅱ入力シート!$H$56*Ⅳ一次附属!AH76</f>
        <v>0</v>
      </c>
      <c r="AI19" s="56">
        <f>Ⅱ入力シート!$H$57*Ⅳ一次附属!AI76</f>
        <v>0</v>
      </c>
      <c r="AJ19" s="56">
        <f>Ⅱ入力シート!$H$58*Ⅳ一次附属!AJ76</f>
        <v>0</v>
      </c>
      <c r="AK19" s="56">
        <f>Ⅱ入力シート!$H$59*Ⅳ一次附属!AK76</f>
        <v>0</v>
      </c>
      <c r="AL19" s="56">
        <f>Ⅱ入力シート!$H$60*Ⅳ一次附属!AL76</f>
        <v>0</v>
      </c>
      <c r="AM19" s="56">
        <f>Ⅱ入力シート!$H$61*Ⅳ一次附属!AM76</f>
        <v>0</v>
      </c>
      <c r="AN19" s="56">
        <f t="shared" si="0"/>
        <v>0</v>
      </c>
    </row>
    <row r="20" spans="1:40">
      <c r="A20" s="279" t="s">
        <v>14</v>
      </c>
      <c r="B20" s="280" t="s">
        <v>164</v>
      </c>
      <c r="C20" s="56">
        <f>Ⅱ入力シート!$H$25*Ⅳ一次附属!C77</f>
        <v>0</v>
      </c>
      <c r="D20" s="56">
        <f>Ⅱ入力シート!$H$26*Ⅳ一次附属!D77</f>
        <v>0</v>
      </c>
      <c r="E20" s="56">
        <f>Ⅱ入力シート!$H$27*Ⅳ一次附属!E77</f>
        <v>0</v>
      </c>
      <c r="F20" s="56">
        <f>Ⅱ入力シート!$H$28*Ⅳ一次附属!F77</f>
        <v>0</v>
      </c>
      <c r="G20" s="56">
        <f>Ⅱ入力シート!$H$29*Ⅳ一次附属!G77</f>
        <v>0</v>
      </c>
      <c r="H20" s="56">
        <f>Ⅱ入力シート!$H$30*Ⅳ一次附属!H77</f>
        <v>0</v>
      </c>
      <c r="I20" s="56">
        <f>Ⅱ入力シート!$H$31*Ⅳ一次附属!I77</f>
        <v>0</v>
      </c>
      <c r="J20" s="56">
        <f>Ⅱ入力シート!$H$32*Ⅳ一次附属!J77</f>
        <v>0</v>
      </c>
      <c r="K20" s="56">
        <f>Ⅱ入力シート!$H$33*Ⅳ一次附属!K77</f>
        <v>0</v>
      </c>
      <c r="L20" s="56">
        <f>Ⅱ入力シート!$H$34*Ⅳ一次附属!L77</f>
        <v>0</v>
      </c>
      <c r="M20" s="56">
        <f>Ⅱ入力シート!$H$35*Ⅳ一次附属!M77</f>
        <v>0</v>
      </c>
      <c r="N20" s="56">
        <f>Ⅱ入力シート!$H$36*Ⅳ一次附属!N77</f>
        <v>0</v>
      </c>
      <c r="O20" s="56">
        <f>Ⅱ入力シート!$H$37*Ⅳ一次附属!O77</f>
        <v>0</v>
      </c>
      <c r="P20" s="56">
        <f>Ⅱ入力シート!$H$38*Ⅳ一次附属!P77</f>
        <v>0</v>
      </c>
      <c r="Q20" s="56">
        <f>Ⅱ入力シート!$H$39*Ⅳ一次附属!Q77</f>
        <v>0</v>
      </c>
      <c r="R20" s="56">
        <f>Ⅱ入力シート!$H$40*Ⅳ一次附属!R77</f>
        <v>0</v>
      </c>
      <c r="S20" s="56">
        <f>Ⅱ入力シート!$H$41*Ⅳ一次附属!S77</f>
        <v>0</v>
      </c>
      <c r="T20" s="56">
        <f>Ⅱ入力シート!$H$42*Ⅳ一次附属!T77</f>
        <v>0</v>
      </c>
      <c r="U20" s="56">
        <f>Ⅱ入力シート!$H$43*Ⅳ一次附属!U77</f>
        <v>0</v>
      </c>
      <c r="V20" s="56">
        <f>Ⅱ入力シート!$H$44*Ⅳ一次附属!V77</f>
        <v>0</v>
      </c>
      <c r="W20" s="56">
        <f>Ⅱ入力シート!$H$45*Ⅳ一次附属!W77</f>
        <v>0</v>
      </c>
      <c r="X20" s="56">
        <f>Ⅱ入力シート!$H$46*Ⅳ一次附属!X77</f>
        <v>0</v>
      </c>
      <c r="Y20" s="56">
        <f>Ⅱ入力シート!$H$47*Ⅳ一次附属!Y77</f>
        <v>0</v>
      </c>
      <c r="Z20" s="56">
        <f>Ⅱ入力シート!$H$48*Ⅳ一次附属!Z77</f>
        <v>0</v>
      </c>
      <c r="AA20" s="56">
        <f>Ⅱ入力シート!$H$49*Ⅳ一次附属!AA77</f>
        <v>0</v>
      </c>
      <c r="AB20" s="56">
        <f>Ⅱ入力シート!$H$50*Ⅳ一次附属!AB77</f>
        <v>0</v>
      </c>
      <c r="AC20" s="56">
        <f>Ⅱ入力シート!$H$51*Ⅳ一次附属!AC77</f>
        <v>0</v>
      </c>
      <c r="AD20" s="56">
        <f>Ⅱ入力シート!$H$52*Ⅳ一次附属!AD77</f>
        <v>0</v>
      </c>
      <c r="AE20" s="56">
        <f>Ⅱ入力シート!$H$53*Ⅳ一次附属!AE77</f>
        <v>0</v>
      </c>
      <c r="AF20" s="56">
        <f>Ⅱ入力シート!$H$54*Ⅳ一次附属!AF77</f>
        <v>0</v>
      </c>
      <c r="AG20" s="56">
        <f>Ⅱ入力シート!$H$55*Ⅳ一次附属!AG77</f>
        <v>0</v>
      </c>
      <c r="AH20" s="56">
        <f>Ⅱ入力シート!$H$56*Ⅳ一次附属!AH77</f>
        <v>0</v>
      </c>
      <c r="AI20" s="56">
        <f>Ⅱ入力シート!$H$57*Ⅳ一次附属!AI77</f>
        <v>0</v>
      </c>
      <c r="AJ20" s="56">
        <f>Ⅱ入力シート!$H$58*Ⅳ一次附属!AJ77</f>
        <v>0</v>
      </c>
      <c r="AK20" s="56">
        <f>Ⅱ入力シート!$H$59*Ⅳ一次附属!AK77</f>
        <v>0</v>
      </c>
      <c r="AL20" s="56">
        <f>Ⅱ入力シート!$H$60*Ⅳ一次附属!AL77</f>
        <v>0</v>
      </c>
      <c r="AM20" s="56">
        <f>Ⅱ入力シート!$H$61*Ⅳ一次附属!AM77</f>
        <v>0</v>
      </c>
      <c r="AN20" s="56">
        <f t="shared" si="0"/>
        <v>0</v>
      </c>
    </row>
    <row r="21" spans="1:40">
      <c r="A21" s="279" t="s">
        <v>15</v>
      </c>
      <c r="B21" s="280" t="s">
        <v>128</v>
      </c>
      <c r="C21" s="56">
        <f>Ⅱ入力シート!$H$25*Ⅳ一次附属!C78</f>
        <v>0</v>
      </c>
      <c r="D21" s="56">
        <f>Ⅱ入力シート!$H$26*Ⅳ一次附属!D78</f>
        <v>0</v>
      </c>
      <c r="E21" s="56">
        <f>Ⅱ入力シート!$H$27*Ⅳ一次附属!E78</f>
        <v>0</v>
      </c>
      <c r="F21" s="56">
        <f>Ⅱ入力シート!$H$28*Ⅳ一次附属!F78</f>
        <v>0</v>
      </c>
      <c r="G21" s="56">
        <f>Ⅱ入力シート!$H$29*Ⅳ一次附属!G78</f>
        <v>0</v>
      </c>
      <c r="H21" s="56">
        <f>Ⅱ入力シート!$H$30*Ⅳ一次附属!H78</f>
        <v>0</v>
      </c>
      <c r="I21" s="56">
        <f>Ⅱ入力シート!$H$31*Ⅳ一次附属!I78</f>
        <v>0</v>
      </c>
      <c r="J21" s="56">
        <f>Ⅱ入力シート!$H$32*Ⅳ一次附属!J78</f>
        <v>0</v>
      </c>
      <c r="K21" s="56">
        <f>Ⅱ入力シート!$H$33*Ⅳ一次附属!K78</f>
        <v>0</v>
      </c>
      <c r="L21" s="56">
        <f>Ⅱ入力シート!$H$34*Ⅳ一次附属!L78</f>
        <v>0</v>
      </c>
      <c r="M21" s="56">
        <f>Ⅱ入力シート!$H$35*Ⅳ一次附属!M78</f>
        <v>0</v>
      </c>
      <c r="N21" s="56">
        <f>Ⅱ入力シート!$H$36*Ⅳ一次附属!N78</f>
        <v>0</v>
      </c>
      <c r="O21" s="56">
        <f>Ⅱ入力シート!$H$37*Ⅳ一次附属!O78</f>
        <v>0</v>
      </c>
      <c r="P21" s="56">
        <f>Ⅱ入力シート!$H$38*Ⅳ一次附属!P78</f>
        <v>0</v>
      </c>
      <c r="Q21" s="56">
        <f>Ⅱ入力シート!$H$39*Ⅳ一次附属!Q78</f>
        <v>0</v>
      </c>
      <c r="R21" s="56">
        <f>Ⅱ入力シート!$H$40*Ⅳ一次附属!R78</f>
        <v>0</v>
      </c>
      <c r="S21" s="56">
        <f>Ⅱ入力シート!$H$41*Ⅳ一次附属!S78</f>
        <v>0</v>
      </c>
      <c r="T21" s="56">
        <f>Ⅱ入力シート!$H$42*Ⅳ一次附属!T78</f>
        <v>0</v>
      </c>
      <c r="U21" s="56">
        <f>Ⅱ入力シート!$H$43*Ⅳ一次附属!U78</f>
        <v>0</v>
      </c>
      <c r="V21" s="56">
        <f>Ⅱ入力シート!$H$44*Ⅳ一次附属!V78</f>
        <v>0</v>
      </c>
      <c r="W21" s="56">
        <f>Ⅱ入力シート!$H$45*Ⅳ一次附属!W78</f>
        <v>0</v>
      </c>
      <c r="X21" s="56">
        <f>Ⅱ入力シート!$H$46*Ⅳ一次附属!X78</f>
        <v>0</v>
      </c>
      <c r="Y21" s="56">
        <f>Ⅱ入力シート!$H$47*Ⅳ一次附属!Y78</f>
        <v>0</v>
      </c>
      <c r="Z21" s="56">
        <f>Ⅱ入力シート!$H$48*Ⅳ一次附属!Z78</f>
        <v>0</v>
      </c>
      <c r="AA21" s="56">
        <f>Ⅱ入力シート!$H$49*Ⅳ一次附属!AA78</f>
        <v>0</v>
      </c>
      <c r="AB21" s="56">
        <f>Ⅱ入力シート!$H$50*Ⅳ一次附属!AB78</f>
        <v>0</v>
      </c>
      <c r="AC21" s="56">
        <f>Ⅱ入力シート!$H$51*Ⅳ一次附属!AC78</f>
        <v>0</v>
      </c>
      <c r="AD21" s="56">
        <f>Ⅱ入力シート!$H$52*Ⅳ一次附属!AD78</f>
        <v>0</v>
      </c>
      <c r="AE21" s="56">
        <f>Ⅱ入力シート!$H$53*Ⅳ一次附属!AE78</f>
        <v>0</v>
      </c>
      <c r="AF21" s="56">
        <f>Ⅱ入力シート!$H$54*Ⅳ一次附属!AF78</f>
        <v>0</v>
      </c>
      <c r="AG21" s="56">
        <f>Ⅱ入力シート!$H$55*Ⅳ一次附属!AG78</f>
        <v>0</v>
      </c>
      <c r="AH21" s="56">
        <f>Ⅱ入力シート!$H$56*Ⅳ一次附属!AH78</f>
        <v>0</v>
      </c>
      <c r="AI21" s="56">
        <f>Ⅱ入力シート!$H$57*Ⅳ一次附属!AI78</f>
        <v>0</v>
      </c>
      <c r="AJ21" s="56">
        <f>Ⅱ入力シート!$H$58*Ⅳ一次附属!AJ78</f>
        <v>0</v>
      </c>
      <c r="AK21" s="56">
        <f>Ⅱ入力シート!$H$59*Ⅳ一次附属!AK78</f>
        <v>0</v>
      </c>
      <c r="AL21" s="56">
        <f>Ⅱ入力シート!$H$60*Ⅳ一次附属!AL78</f>
        <v>0</v>
      </c>
      <c r="AM21" s="56">
        <f>Ⅱ入力シート!$H$61*Ⅳ一次附属!AM78</f>
        <v>0</v>
      </c>
      <c r="AN21" s="56">
        <f t="shared" si="0"/>
        <v>0</v>
      </c>
    </row>
    <row r="22" spans="1:40">
      <c r="A22" s="279" t="s">
        <v>16</v>
      </c>
      <c r="B22" s="280" t="s">
        <v>28</v>
      </c>
      <c r="C22" s="56">
        <f>Ⅱ入力シート!$H$25*Ⅳ一次附属!C79</f>
        <v>0</v>
      </c>
      <c r="D22" s="56">
        <f>Ⅱ入力シート!$H$26*Ⅳ一次附属!D79</f>
        <v>0</v>
      </c>
      <c r="E22" s="56">
        <f>Ⅱ入力シート!$H$27*Ⅳ一次附属!E79</f>
        <v>0</v>
      </c>
      <c r="F22" s="56">
        <f>Ⅱ入力シート!$H$28*Ⅳ一次附属!F79</f>
        <v>0</v>
      </c>
      <c r="G22" s="56">
        <f>Ⅱ入力シート!$H$29*Ⅳ一次附属!G79</f>
        <v>0</v>
      </c>
      <c r="H22" s="56">
        <f>Ⅱ入力シート!$H$30*Ⅳ一次附属!H79</f>
        <v>0</v>
      </c>
      <c r="I22" s="56">
        <f>Ⅱ入力シート!$H$31*Ⅳ一次附属!I79</f>
        <v>0</v>
      </c>
      <c r="J22" s="56">
        <f>Ⅱ入力シート!$H$32*Ⅳ一次附属!J79</f>
        <v>0</v>
      </c>
      <c r="K22" s="56">
        <f>Ⅱ入力シート!$H$33*Ⅳ一次附属!K79</f>
        <v>0</v>
      </c>
      <c r="L22" s="56">
        <f>Ⅱ入力シート!$H$34*Ⅳ一次附属!L79</f>
        <v>0</v>
      </c>
      <c r="M22" s="56">
        <f>Ⅱ入力シート!$H$35*Ⅳ一次附属!M79</f>
        <v>0</v>
      </c>
      <c r="N22" s="56">
        <f>Ⅱ入力シート!$H$36*Ⅳ一次附属!N79</f>
        <v>0</v>
      </c>
      <c r="O22" s="56">
        <f>Ⅱ入力シート!$H$37*Ⅳ一次附属!O79</f>
        <v>0</v>
      </c>
      <c r="P22" s="56">
        <f>Ⅱ入力シート!$H$38*Ⅳ一次附属!P79</f>
        <v>0</v>
      </c>
      <c r="Q22" s="56">
        <f>Ⅱ入力シート!$H$39*Ⅳ一次附属!Q79</f>
        <v>0</v>
      </c>
      <c r="R22" s="56">
        <f>Ⅱ入力シート!$H$40*Ⅳ一次附属!R79</f>
        <v>0</v>
      </c>
      <c r="S22" s="56">
        <f>Ⅱ入力シート!$H$41*Ⅳ一次附属!S79</f>
        <v>0</v>
      </c>
      <c r="T22" s="56">
        <f>Ⅱ入力シート!$H$42*Ⅳ一次附属!T79</f>
        <v>0</v>
      </c>
      <c r="U22" s="56">
        <f>Ⅱ入力シート!$H$43*Ⅳ一次附属!U79</f>
        <v>0</v>
      </c>
      <c r="V22" s="56">
        <f>Ⅱ入力シート!$H$44*Ⅳ一次附属!V79</f>
        <v>0</v>
      </c>
      <c r="W22" s="56">
        <f>Ⅱ入力シート!$H$45*Ⅳ一次附属!W79</f>
        <v>0</v>
      </c>
      <c r="X22" s="56">
        <f>Ⅱ入力シート!$H$46*Ⅳ一次附属!X79</f>
        <v>0</v>
      </c>
      <c r="Y22" s="56">
        <f>Ⅱ入力シート!$H$47*Ⅳ一次附属!Y79</f>
        <v>0</v>
      </c>
      <c r="Z22" s="56">
        <f>Ⅱ入力シート!$H$48*Ⅳ一次附属!Z79</f>
        <v>0</v>
      </c>
      <c r="AA22" s="56">
        <f>Ⅱ入力シート!$H$49*Ⅳ一次附属!AA79</f>
        <v>0</v>
      </c>
      <c r="AB22" s="56">
        <f>Ⅱ入力シート!$H$50*Ⅳ一次附属!AB79</f>
        <v>0</v>
      </c>
      <c r="AC22" s="56">
        <f>Ⅱ入力シート!$H$51*Ⅳ一次附属!AC79</f>
        <v>0</v>
      </c>
      <c r="AD22" s="56">
        <f>Ⅱ入力シート!$H$52*Ⅳ一次附属!AD79</f>
        <v>0</v>
      </c>
      <c r="AE22" s="56">
        <f>Ⅱ入力シート!$H$53*Ⅳ一次附属!AE79</f>
        <v>0</v>
      </c>
      <c r="AF22" s="56">
        <f>Ⅱ入力シート!$H$54*Ⅳ一次附属!AF79</f>
        <v>0</v>
      </c>
      <c r="AG22" s="56">
        <f>Ⅱ入力シート!$H$55*Ⅳ一次附属!AG79</f>
        <v>0</v>
      </c>
      <c r="AH22" s="56">
        <f>Ⅱ入力シート!$H$56*Ⅳ一次附属!AH79</f>
        <v>0</v>
      </c>
      <c r="AI22" s="56">
        <f>Ⅱ入力シート!$H$57*Ⅳ一次附属!AI79</f>
        <v>0</v>
      </c>
      <c r="AJ22" s="56">
        <f>Ⅱ入力シート!$H$58*Ⅳ一次附属!AJ79</f>
        <v>0</v>
      </c>
      <c r="AK22" s="56">
        <f>Ⅱ入力シート!$H$59*Ⅳ一次附属!AK79</f>
        <v>0</v>
      </c>
      <c r="AL22" s="56">
        <f>Ⅱ入力シート!$H$60*Ⅳ一次附属!AL79</f>
        <v>0</v>
      </c>
      <c r="AM22" s="56">
        <f>Ⅱ入力シート!$H$61*Ⅳ一次附属!AM79</f>
        <v>0</v>
      </c>
      <c r="AN22" s="56">
        <f t="shared" si="0"/>
        <v>0</v>
      </c>
    </row>
    <row r="23" spans="1:40">
      <c r="A23" s="279" t="s">
        <v>17</v>
      </c>
      <c r="B23" s="280" t="s">
        <v>227</v>
      </c>
      <c r="C23" s="56">
        <f>Ⅱ入力シート!$H$25*Ⅳ一次附属!C80</f>
        <v>0</v>
      </c>
      <c r="D23" s="56">
        <f>Ⅱ入力シート!$H$26*Ⅳ一次附属!D80</f>
        <v>0</v>
      </c>
      <c r="E23" s="56">
        <f>Ⅱ入力シート!$H$27*Ⅳ一次附属!E80</f>
        <v>0</v>
      </c>
      <c r="F23" s="56">
        <f>Ⅱ入力シート!$H$28*Ⅳ一次附属!F80</f>
        <v>0</v>
      </c>
      <c r="G23" s="56">
        <f>Ⅱ入力シート!$H$29*Ⅳ一次附属!G80</f>
        <v>0</v>
      </c>
      <c r="H23" s="56">
        <f>Ⅱ入力シート!$H$30*Ⅳ一次附属!H80</f>
        <v>0</v>
      </c>
      <c r="I23" s="56">
        <f>Ⅱ入力シート!$H$31*Ⅳ一次附属!I80</f>
        <v>0</v>
      </c>
      <c r="J23" s="56">
        <f>Ⅱ入力シート!$H$32*Ⅳ一次附属!J80</f>
        <v>0</v>
      </c>
      <c r="K23" s="56">
        <f>Ⅱ入力シート!$H$33*Ⅳ一次附属!K80</f>
        <v>0</v>
      </c>
      <c r="L23" s="56">
        <f>Ⅱ入力シート!$H$34*Ⅳ一次附属!L80</f>
        <v>0</v>
      </c>
      <c r="M23" s="56">
        <f>Ⅱ入力シート!$H$35*Ⅳ一次附属!M80</f>
        <v>0</v>
      </c>
      <c r="N23" s="56">
        <f>Ⅱ入力シート!$H$36*Ⅳ一次附属!N80</f>
        <v>0</v>
      </c>
      <c r="O23" s="56">
        <f>Ⅱ入力シート!$H$37*Ⅳ一次附属!O80</f>
        <v>0</v>
      </c>
      <c r="P23" s="56">
        <f>Ⅱ入力シート!$H$38*Ⅳ一次附属!P80</f>
        <v>0</v>
      </c>
      <c r="Q23" s="56">
        <f>Ⅱ入力シート!$H$39*Ⅳ一次附属!Q80</f>
        <v>0</v>
      </c>
      <c r="R23" s="56">
        <f>Ⅱ入力シート!$H$40*Ⅳ一次附属!R80</f>
        <v>0</v>
      </c>
      <c r="S23" s="56">
        <f>Ⅱ入力シート!$H$41*Ⅳ一次附属!S80</f>
        <v>0</v>
      </c>
      <c r="T23" s="56">
        <f>Ⅱ入力シート!$H$42*Ⅳ一次附属!T80</f>
        <v>0</v>
      </c>
      <c r="U23" s="56">
        <f>Ⅱ入力シート!$H$43*Ⅳ一次附属!U80</f>
        <v>0</v>
      </c>
      <c r="V23" s="56">
        <f>Ⅱ入力シート!$H$44*Ⅳ一次附属!V80</f>
        <v>0</v>
      </c>
      <c r="W23" s="56">
        <f>Ⅱ入力シート!$H$45*Ⅳ一次附属!W80</f>
        <v>0</v>
      </c>
      <c r="X23" s="56">
        <f>Ⅱ入力シート!$H$46*Ⅳ一次附属!X80</f>
        <v>0</v>
      </c>
      <c r="Y23" s="56">
        <f>Ⅱ入力シート!$H$47*Ⅳ一次附属!Y80</f>
        <v>0</v>
      </c>
      <c r="Z23" s="56">
        <f>Ⅱ入力シート!$H$48*Ⅳ一次附属!Z80</f>
        <v>0</v>
      </c>
      <c r="AA23" s="56">
        <f>Ⅱ入力シート!$H$49*Ⅳ一次附属!AA80</f>
        <v>0</v>
      </c>
      <c r="AB23" s="56">
        <f>Ⅱ入力シート!$H$50*Ⅳ一次附属!AB80</f>
        <v>0</v>
      </c>
      <c r="AC23" s="56">
        <f>Ⅱ入力シート!$H$51*Ⅳ一次附属!AC80</f>
        <v>0</v>
      </c>
      <c r="AD23" s="56">
        <f>Ⅱ入力シート!$H$52*Ⅳ一次附属!AD80</f>
        <v>0</v>
      </c>
      <c r="AE23" s="56">
        <f>Ⅱ入力シート!$H$53*Ⅳ一次附属!AE80</f>
        <v>0</v>
      </c>
      <c r="AF23" s="56">
        <f>Ⅱ入力シート!$H$54*Ⅳ一次附属!AF80</f>
        <v>0</v>
      </c>
      <c r="AG23" s="56">
        <f>Ⅱ入力シート!$H$55*Ⅳ一次附属!AG80</f>
        <v>0</v>
      </c>
      <c r="AH23" s="56">
        <f>Ⅱ入力シート!$H$56*Ⅳ一次附属!AH80</f>
        <v>0</v>
      </c>
      <c r="AI23" s="56">
        <f>Ⅱ入力シート!$H$57*Ⅳ一次附属!AI80</f>
        <v>0</v>
      </c>
      <c r="AJ23" s="56">
        <f>Ⅱ入力シート!$H$58*Ⅳ一次附属!AJ80</f>
        <v>0</v>
      </c>
      <c r="AK23" s="56">
        <f>Ⅱ入力シート!$H$59*Ⅳ一次附属!AK80</f>
        <v>0</v>
      </c>
      <c r="AL23" s="56">
        <f>Ⅱ入力シート!$H$60*Ⅳ一次附属!AL80</f>
        <v>0</v>
      </c>
      <c r="AM23" s="56">
        <f>Ⅱ入力シート!$H$61*Ⅳ一次附属!AM80</f>
        <v>0</v>
      </c>
      <c r="AN23" s="56">
        <f t="shared" si="0"/>
        <v>0</v>
      </c>
    </row>
    <row r="24" spans="1:40">
      <c r="A24" s="279" t="s">
        <v>18</v>
      </c>
      <c r="B24" s="280" t="s">
        <v>29</v>
      </c>
      <c r="C24" s="56">
        <f>Ⅱ入力シート!$H$25*Ⅳ一次附属!C81</f>
        <v>0</v>
      </c>
      <c r="D24" s="56">
        <f>Ⅱ入力シート!$H$26*Ⅳ一次附属!D81</f>
        <v>0</v>
      </c>
      <c r="E24" s="56">
        <f>Ⅱ入力シート!$H$27*Ⅳ一次附属!E81</f>
        <v>0</v>
      </c>
      <c r="F24" s="56">
        <f>Ⅱ入力シート!$H$28*Ⅳ一次附属!F81</f>
        <v>0</v>
      </c>
      <c r="G24" s="56">
        <f>Ⅱ入力シート!$H$29*Ⅳ一次附属!G81</f>
        <v>0</v>
      </c>
      <c r="H24" s="56">
        <f>Ⅱ入力シート!$H$30*Ⅳ一次附属!H81</f>
        <v>0</v>
      </c>
      <c r="I24" s="56">
        <f>Ⅱ入力シート!$H$31*Ⅳ一次附属!I81</f>
        <v>0</v>
      </c>
      <c r="J24" s="56">
        <f>Ⅱ入力シート!$H$32*Ⅳ一次附属!J81</f>
        <v>0</v>
      </c>
      <c r="K24" s="56">
        <f>Ⅱ入力シート!$H$33*Ⅳ一次附属!K81</f>
        <v>0</v>
      </c>
      <c r="L24" s="56">
        <f>Ⅱ入力シート!$H$34*Ⅳ一次附属!L81</f>
        <v>0</v>
      </c>
      <c r="M24" s="56">
        <f>Ⅱ入力シート!$H$35*Ⅳ一次附属!M81</f>
        <v>0</v>
      </c>
      <c r="N24" s="56">
        <f>Ⅱ入力シート!$H$36*Ⅳ一次附属!N81</f>
        <v>0</v>
      </c>
      <c r="O24" s="56">
        <f>Ⅱ入力シート!$H$37*Ⅳ一次附属!O81</f>
        <v>0</v>
      </c>
      <c r="P24" s="56">
        <f>Ⅱ入力シート!$H$38*Ⅳ一次附属!P81</f>
        <v>0</v>
      </c>
      <c r="Q24" s="56">
        <f>Ⅱ入力シート!$H$39*Ⅳ一次附属!Q81</f>
        <v>0</v>
      </c>
      <c r="R24" s="56">
        <f>Ⅱ入力シート!$H$40*Ⅳ一次附属!R81</f>
        <v>0</v>
      </c>
      <c r="S24" s="56">
        <f>Ⅱ入力シート!$H$41*Ⅳ一次附属!S81</f>
        <v>0</v>
      </c>
      <c r="T24" s="56">
        <f>Ⅱ入力シート!$H$42*Ⅳ一次附属!T81</f>
        <v>0</v>
      </c>
      <c r="U24" s="56">
        <f>Ⅱ入力シート!$H$43*Ⅳ一次附属!U81</f>
        <v>0</v>
      </c>
      <c r="V24" s="56">
        <f>Ⅱ入力シート!$H$44*Ⅳ一次附属!V81</f>
        <v>0</v>
      </c>
      <c r="W24" s="56">
        <f>Ⅱ入力シート!$H$45*Ⅳ一次附属!W81</f>
        <v>0</v>
      </c>
      <c r="X24" s="56">
        <f>Ⅱ入力シート!$H$46*Ⅳ一次附属!X81</f>
        <v>0</v>
      </c>
      <c r="Y24" s="56">
        <f>Ⅱ入力シート!$H$47*Ⅳ一次附属!Y81</f>
        <v>0</v>
      </c>
      <c r="Z24" s="56">
        <f>Ⅱ入力シート!$H$48*Ⅳ一次附属!Z81</f>
        <v>0</v>
      </c>
      <c r="AA24" s="56">
        <f>Ⅱ入力シート!$H$49*Ⅳ一次附属!AA81</f>
        <v>0</v>
      </c>
      <c r="AB24" s="56">
        <f>Ⅱ入力シート!$H$50*Ⅳ一次附属!AB81</f>
        <v>0</v>
      </c>
      <c r="AC24" s="56">
        <f>Ⅱ入力シート!$H$51*Ⅳ一次附属!AC81</f>
        <v>0</v>
      </c>
      <c r="AD24" s="56">
        <f>Ⅱ入力シート!$H$52*Ⅳ一次附属!AD81</f>
        <v>0</v>
      </c>
      <c r="AE24" s="56">
        <f>Ⅱ入力シート!$H$53*Ⅳ一次附属!AE81</f>
        <v>0</v>
      </c>
      <c r="AF24" s="56">
        <f>Ⅱ入力シート!$H$54*Ⅳ一次附属!AF81</f>
        <v>0</v>
      </c>
      <c r="AG24" s="56">
        <f>Ⅱ入力シート!$H$55*Ⅳ一次附属!AG81</f>
        <v>0</v>
      </c>
      <c r="AH24" s="56">
        <f>Ⅱ入力シート!$H$56*Ⅳ一次附属!AH81</f>
        <v>0</v>
      </c>
      <c r="AI24" s="56">
        <f>Ⅱ入力シート!$H$57*Ⅳ一次附属!AI81</f>
        <v>0</v>
      </c>
      <c r="AJ24" s="56">
        <f>Ⅱ入力シート!$H$58*Ⅳ一次附属!AJ81</f>
        <v>0</v>
      </c>
      <c r="AK24" s="56">
        <f>Ⅱ入力シート!$H$59*Ⅳ一次附属!AK81</f>
        <v>0</v>
      </c>
      <c r="AL24" s="56">
        <f>Ⅱ入力シート!$H$60*Ⅳ一次附属!AL81</f>
        <v>0</v>
      </c>
      <c r="AM24" s="56">
        <f>Ⅱ入力シート!$H$61*Ⅳ一次附属!AM81</f>
        <v>0</v>
      </c>
      <c r="AN24" s="56">
        <f t="shared" si="0"/>
        <v>0</v>
      </c>
    </row>
    <row r="25" spans="1:40">
      <c r="A25" s="279" t="s">
        <v>19</v>
      </c>
      <c r="B25" s="280" t="s">
        <v>40</v>
      </c>
      <c r="C25" s="56">
        <f>Ⅱ入力シート!$H$25*Ⅳ一次附属!C82</f>
        <v>0</v>
      </c>
      <c r="D25" s="56">
        <f>Ⅱ入力シート!$H$26*Ⅳ一次附属!D82</f>
        <v>0</v>
      </c>
      <c r="E25" s="56">
        <f>Ⅱ入力シート!$H$27*Ⅳ一次附属!E82</f>
        <v>0</v>
      </c>
      <c r="F25" s="56">
        <f>Ⅱ入力シート!$H$28*Ⅳ一次附属!F82</f>
        <v>0</v>
      </c>
      <c r="G25" s="56">
        <f>Ⅱ入力シート!$H$29*Ⅳ一次附属!G82</f>
        <v>0</v>
      </c>
      <c r="H25" s="56">
        <f>Ⅱ入力シート!$H$30*Ⅳ一次附属!H82</f>
        <v>0</v>
      </c>
      <c r="I25" s="56">
        <f>Ⅱ入力シート!$H$31*Ⅳ一次附属!I82</f>
        <v>0</v>
      </c>
      <c r="J25" s="56">
        <f>Ⅱ入力シート!$H$32*Ⅳ一次附属!J82</f>
        <v>0</v>
      </c>
      <c r="K25" s="56">
        <f>Ⅱ入力シート!$H$33*Ⅳ一次附属!K82</f>
        <v>0</v>
      </c>
      <c r="L25" s="56">
        <f>Ⅱ入力シート!$H$34*Ⅳ一次附属!L82</f>
        <v>0</v>
      </c>
      <c r="M25" s="56">
        <f>Ⅱ入力シート!$H$35*Ⅳ一次附属!M82</f>
        <v>0</v>
      </c>
      <c r="N25" s="56">
        <f>Ⅱ入力シート!$H$36*Ⅳ一次附属!N82</f>
        <v>0</v>
      </c>
      <c r="O25" s="56">
        <f>Ⅱ入力シート!$H$37*Ⅳ一次附属!O82</f>
        <v>0</v>
      </c>
      <c r="P25" s="56">
        <f>Ⅱ入力シート!$H$38*Ⅳ一次附属!P82</f>
        <v>0</v>
      </c>
      <c r="Q25" s="56">
        <f>Ⅱ入力シート!$H$39*Ⅳ一次附属!Q82</f>
        <v>0</v>
      </c>
      <c r="R25" s="56">
        <f>Ⅱ入力シート!$H$40*Ⅳ一次附属!R82</f>
        <v>0</v>
      </c>
      <c r="S25" s="56">
        <f>Ⅱ入力シート!$H$41*Ⅳ一次附属!S82</f>
        <v>0</v>
      </c>
      <c r="T25" s="56">
        <f>Ⅱ入力シート!$H$42*Ⅳ一次附属!T82</f>
        <v>0</v>
      </c>
      <c r="U25" s="56">
        <f>Ⅱ入力シート!$H$43*Ⅳ一次附属!U82</f>
        <v>0</v>
      </c>
      <c r="V25" s="56">
        <f>Ⅱ入力シート!$H$44*Ⅳ一次附属!V82</f>
        <v>0</v>
      </c>
      <c r="W25" s="56">
        <f>Ⅱ入力シート!$H$45*Ⅳ一次附属!W82</f>
        <v>0</v>
      </c>
      <c r="X25" s="56">
        <f>Ⅱ入力シート!$H$46*Ⅳ一次附属!X82</f>
        <v>0</v>
      </c>
      <c r="Y25" s="56">
        <f>Ⅱ入力シート!$H$47*Ⅳ一次附属!Y82</f>
        <v>0</v>
      </c>
      <c r="Z25" s="56">
        <f>Ⅱ入力シート!$H$48*Ⅳ一次附属!Z82</f>
        <v>0</v>
      </c>
      <c r="AA25" s="56">
        <f>Ⅱ入力シート!$H$49*Ⅳ一次附属!AA82</f>
        <v>0</v>
      </c>
      <c r="AB25" s="56">
        <f>Ⅱ入力シート!$H$50*Ⅳ一次附属!AB82</f>
        <v>0</v>
      </c>
      <c r="AC25" s="56">
        <f>Ⅱ入力シート!$H$51*Ⅳ一次附属!AC82</f>
        <v>0</v>
      </c>
      <c r="AD25" s="56">
        <f>Ⅱ入力シート!$H$52*Ⅳ一次附属!AD82</f>
        <v>0</v>
      </c>
      <c r="AE25" s="56">
        <f>Ⅱ入力シート!$H$53*Ⅳ一次附属!AE82</f>
        <v>0</v>
      </c>
      <c r="AF25" s="56">
        <f>Ⅱ入力シート!$H$54*Ⅳ一次附属!AF82</f>
        <v>0</v>
      </c>
      <c r="AG25" s="56">
        <f>Ⅱ入力シート!$H$55*Ⅳ一次附属!AG82</f>
        <v>0</v>
      </c>
      <c r="AH25" s="56">
        <f>Ⅱ入力シート!$H$56*Ⅳ一次附属!AH82</f>
        <v>0</v>
      </c>
      <c r="AI25" s="56">
        <f>Ⅱ入力シート!$H$57*Ⅳ一次附属!AI82</f>
        <v>0</v>
      </c>
      <c r="AJ25" s="56">
        <f>Ⅱ入力シート!$H$58*Ⅳ一次附属!AJ82</f>
        <v>0</v>
      </c>
      <c r="AK25" s="56">
        <f>Ⅱ入力シート!$H$59*Ⅳ一次附属!AK82</f>
        <v>0</v>
      </c>
      <c r="AL25" s="56">
        <f>Ⅱ入力シート!$H$60*Ⅳ一次附属!AL82</f>
        <v>0</v>
      </c>
      <c r="AM25" s="56">
        <f>Ⅱ入力シート!$H$61*Ⅳ一次附属!AM82</f>
        <v>0</v>
      </c>
      <c r="AN25" s="56">
        <f t="shared" si="0"/>
        <v>0</v>
      </c>
    </row>
    <row r="26" spans="1:40">
      <c r="A26" s="279" t="s">
        <v>130</v>
      </c>
      <c r="B26" s="280" t="s">
        <v>30</v>
      </c>
      <c r="C26" s="56">
        <f>Ⅱ入力シート!$H$25*Ⅳ一次附属!C83</f>
        <v>0</v>
      </c>
      <c r="D26" s="56">
        <f>Ⅱ入力シート!$H$26*Ⅳ一次附属!D83</f>
        <v>0</v>
      </c>
      <c r="E26" s="56">
        <f>Ⅱ入力シート!$H$27*Ⅳ一次附属!E83</f>
        <v>0</v>
      </c>
      <c r="F26" s="56">
        <f>Ⅱ入力シート!$H$28*Ⅳ一次附属!F83</f>
        <v>0</v>
      </c>
      <c r="G26" s="56">
        <f>Ⅱ入力シート!$H$29*Ⅳ一次附属!G83</f>
        <v>0</v>
      </c>
      <c r="H26" s="56">
        <f>Ⅱ入力シート!$H$30*Ⅳ一次附属!H83</f>
        <v>0</v>
      </c>
      <c r="I26" s="56">
        <f>Ⅱ入力シート!$H$31*Ⅳ一次附属!I83</f>
        <v>0</v>
      </c>
      <c r="J26" s="56">
        <f>Ⅱ入力シート!$H$32*Ⅳ一次附属!J83</f>
        <v>0</v>
      </c>
      <c r="K26" s="56">
        <f>Ⅱ入力シート!$H$33*Ⅳ一次附属!K83</f>
        <v>0</v>
      </c>
      <c r="L26" s="56">
        <f>Ⅱ入力シート!$H$34*Ⅳ一次附属!L83</f>
        <v>0</v>
      </c>
      <c r="M26" s="56">
        <f>Ⅱ入力シート!$H$35*Ⅳ一次附属!M83</f>
        <v>0</v>
      </c>
      <c r="N26" s="56">
        <f>Ⅱ入力シート!$H$36*Ⅳ一次附属!N83</f>
        <v>0</v>
      </c>
      <c r="O26" s="56">
        <f>Ⅱ入力シート!$H$37*Ⅳ一次附属!O83</f>
        <v>0</v>
      </c>
      <c r="P26" s="56">
        <f>Ⅱ入力シート!$H$38*Ⅳ一次附属!P83</f>
        <v>0</v>
      </c>
      <c r="Q26" s="56">
        <f>Ⅱ入力シート!$H$39*Ⅳ一次附属!Q83</f>
        <v>0</v>
      </c>
      <c r="R26" s="56">
        <f>Ⅱ入力シート!$H$40*Ⅳ一次附属!R83</f>
        <v>0</v>
      </c>
      <c r="S26" s="56">
        <f>Ⅱ入力シート!$H$41*Ⅳ一次附属!S83</f>
        <v>0</v>
      </c>
      <c r="T26" s="56">
        <f>Ⅱ入力シート!$H$42*Ⅳ一次附属!T83</f>
        <v>0</v>
      </c>
      <c r="U26" s="56">
        <f>Ⅱ入力シート!$H$43*Ⅳ一次附属!U83</f>
        <v>0</v>
      </c>
      <c r="V26" s="56">
        <f>Ⅱ入力シート!$H$44*Ⅳ一次附属!V83</f>
        <v>0</v>
      </c>
      <c r="W26" s="56">
        <f>Ⅱ入力シート!$H$45*Ⅳ一次附属!W83</f>
        <v>0</v>
      </c>
      <c r="X26" s="56">
        <f>Ⅱ入力シート!$H$46*Ⅳ一次附属!X83</f>
        <v>0</v>
      </c>
      <c r="Y26" s="56">
        <f>Ⅱ入力シート!$H$47*Ⅳ一次附属!Y83</f>
        <v>0</v>
      </c>
      <c r="Z26" s="56">
        <f>Ⅱ入力シート!$H$48*Ⅳ一次附属!Z83</f>
        <v>0</v>
      </c>
      <c r="AA26" s="56">
        <f>Ⅱ入力シート!$H$49*Ⅳ一次附属!AA83</f>
        <v>0</v>
      </c>
      <c r="AB26" s="56">
        <f>Ⅱ入力シート!$H$50*Ⅳ一次附属!AB83</f>
        <v>0</v>
      </c>
      <c r="AC26" s="56">
        <f>Ⅱ入力シート!$H$51*Ⅳ一次附属!AC83</f>
        <v>0</v>
      </c>
      <c r="AD26" s="56">
        <f>Ⅱ入力シート!$H$52*Ⅳ一次附属!AD83</f>
        <v>0</v>
      </c>
      <c r="AE26" s="56">
        <f>Ⅱ入力シート!$H$53*Ⅳ一次附属!AE83</f>
        <v>0</v>
      </c>
      <c r="AF26" s="56">
        <f>Ⅱ入力シート!$H$54*Ⅳ一次附属!AF83</f>
        <v>0</v>
      </c>
      <c r="AG26" s="56">
        <f>Ⅱ入力シート!$H$55*Ⅳ一次附属!AG83</f>
        <v>0</v>
      </c>
      <c r="AH26" s="56">
        <f>Ⅱ入力シート!$H$56*Ⅳ一次附属!AH83</f>
        <v>0</v>
      </c>
      <c r="AI26" s="56">
        <f>Ⅱ入力シート!$H$57*Ⅳ一次附属!AI83</f>
        <v>0</v>
      </c>
      <c r="AJ26" s="56">
        <f>Ⅱ入力シート!$H$58*Ⅳ一次附属!AJ83</f>
        <v>0</v>
      </c>
      <c r="AK26" s="56">
        <f>Ⅱ入力シート!$H$59*Ⅳ一次附属!AK83</f>
        <v>0</v>
      </c>
      <c r="AL26" s="56">
        <f>Ⅱ入力シート!$H$60*Ⅳ一次附属!AL83</f>
        <v>0</v>
      </c>
      <c r="AM26" s="56">
        <f>Ⅱ入力シート!$H$61*Ⅳ一次附属!AM83</f>
        <v>0</v>
      </c>
      <c r="AN26" s="56">
        <f t="shared" si="0"/>
        <v>0</v>
      </c>
    </row>
    <row r="27" spans="1:40">
      <c r="A27" s="279" t="s">
        <v>132</v>
      </c>
      <c r="B27" s="280" t="s">
        <v>1585</v>
      </c>
      <c r="C27" s="56">
        <f>Ⅱ入力シート!$H$25*Ⅳ一次附属!C84</f>
        <v>0</v>
      </c>
      <c r="D27" s="56">
        <f>Ⅱ入力シート!$H$26*Ⅳ一次附属!D84</f>
        <v>0</v>
      </c>
      <c r="E27" s="56">
        <f>Ⅱ入力シート!$H$27*Ⅳ一次附属!E84</f>
        <v>0</v>
      </c>
      <c r="F27" s="56">
        <f>Ⅱ入力シート!$H$28*Ⅳ一次附属!F84</f>
        <v>0</v>
      </c>
      <c r="G27" s="56">
        <f>Ⅱ入力シート!$H$29*Ⅳ一次附属!G84</f>
        <v>0</v>
      </c>
      <c r="H27" s="56">
        <f>Ⅱ入力シート!$H$30*Ⅳ一次附属!H84</f>
        <v>0</v>
      </c>
      <c r="I27" s="56">
        <f>Ⅱ入力シート!$H$31*Ⅳ一次附属!I84</f>
        <v>0</v>
      </c>
      <c r="J27" s="56">
        <f>Ⅱ入力シート!$H$32*Ⅳ一次附属!J84</f>
        <v>0</v>
      </c>
      <c r="K27" s="56">
        <f>Ⅱ入力シート!$H$33*Ⅳ一次附属!K84</f>
        <v>0</v>
      </c>
      <c r="L27" s="56">
        <f>Ⅱ入力シート!$H$34*Ⅳ一次附属!L84</f>
        <v>0</v>
      </c>
      <c r="M27" s="56">
        <f>Ⅱ入力シート!$H$35*Ⅳ一次附属!M84</f>
        <v>0</v>
      </c>
      <c r="N27" s="56">
        <f>Ⅱ入力シート!$H$36*Ⅳ一次附属!N84</f>
        <v>0</v>
      </c>
      <c r="O27" s="56">
        <f>Ⅱ入力シート!$H$37*Ⅳ一次附属!O84</f>
        <v>0</v>
      </c>
      <c r="P27" s="56">
        <f>Ⅱ入力シート!$H$38*Ⅳ一次附属!P84</f>
        <v>0</v>
      </c>
      <c r="Q27" s="56">
        <f>Ⅱ入力シート!$H$39*Ⅳ一次附属!Q84</f>
        <v>0</v>
      </c>
      <c r="R27" s="56">
        <f>Ⅱ入力シート!$H$40*Ⅳ一次附属!R84</f>
        <v>0</v>
      </c>
      <c r="S27" s="56">
        <f>Ⅱ入力シート!$H$41*Ⅳ一次附属!S84</f>
        <v>0</v>
      </c>
      <c r="T27" s="56">
        <f>Ⅱ入力シート!$H$42*Ⅳ一次附属!T84</f>
        <v>0</v>
      </c>
      <c r="U27" s="56">
        <f>Ⅱ入力シート!$H$43*Ⅳ一次附属!U84</f>
        <v>0</v>
      </c>
      <c r="V27" s="56">
        <f>Ⅱ入力シート!$H$44*Ⅳ一次附属!V84</f>
        <v>0</v>
      </c>
      <c r="W27" s="56">
        <f>Ⅱ入力シート!$H$45*Ⅳ一次附属!W84</f>
        <v>0</v>
      </c>
      <c r="X27" s="56">
        <f>Ⅱ入力シート!$H$46*Ⅳ一次附属!X84</f>
        <v>0</v>
      </c>
      <c r="Y27" s="56">
        <f>Ⅱ入力シート!$H$47*Ⅳ一次附属!Y84</f>
        <v>0</v>
      </c>
      <c r="Z27" s="56">
        <f>Ⅱ入力シート!$H$48*Ⅳ一次附属!Z84</f>
        <v>0</v>
      </c>
      <c r="AA27" s="56">
        <f>Ⅱ入力シート!$H$49*Ⅳ一次附属!AA84</f>
        <v>0</v>
      </c>
      <c r="AB27" s="56">
        <f>Ⅱ入力シート!$H$50*Ⅳ一次附属!AB84</f>
        <v>0</v>
      </c>
      <c r="AC27" s="56">
        <f>Ⅱ入力シート!$H$51*Ⅳ一次附属!AC84</f>
        <v>0</v>
      </c>
      <c r="AD27" s="56">
        <f>Ⅱ入力シート!$H$52*Ⅳ一次附属!AD84</f>
        <v>0</v>
      </c>
      <c r="AE27" s="56">
        <f>Ⅱ入力シート!$H$53*Ⅳ一次附属!AE84</f>
        <v>0</v>
      </c>
      <c r="AF27" s="56">
        <f>Ⅱ入力シート!$H$54*Ⅳ一次附属!AF84</f>
        <v>0</v>
      </c>
      <c r="AG27" s="56">
        <f>Ⅱ入力シート!$H$55*Ⅳ一次附属!AG84</f>
        <v>0</v>
      </c>
      <c r="AH27" s="56">
        <f>Ⅱ入力シート!$H$56*Ⅳ一次附属!AH84</f>
        <v>0</v>
      </c>
      <c r="AI27" s="56">
        <f>Ⅱ入力シート!$H$57*Ⅳ一次附属!AI84</f>
        <v>0</v>
      </c>
      <c r="AJ27" s="56">
        <f>Ⅱ入力シート!$H$58*Ⅳ一次附属!AJ84</f>
        <v>0</v>
      </c>
      <c r="AK27" s="56">
        <f>Ⅱ入力シート!$H$59*Ⅳ一次附属!AK84</f>
        <v>0</v>
      </c>
      <c r="AL27" s="56">
        <f>Ⅱ入力シート!$H$60*Ⅳ一次附属!AL84</f>
        <v>0</v>
      </c>
      <c r="AM27" s="56">
        <f>Ⅱ入力シート!$H$61*Ⅳ一次附属!AM84</f>
        <v>0</v>
      </c>
      <c r="AN27" s="56">
        <f t="shared" si="0"/>
        <v>0</v>
      </c>
    </row>
    <row r="28" spans="1:40">
      <c r="A28" s="279" t="s">
        <v>147</v>
      </c>
      <c r="B28" s="280" t="s">
        <v>165</v>
      </c>
      <c r="C28" s="56">
        <f>Ⅱ入力シート!$H$25*Ⅳ一次附属!C85</f>
        <v>0</v>
      </c>
      <c r="D28" s="56">
        <f>Ⅱ入力シート!$H$26*Ⅳ一次附属!D85</f>
        <v>0</v>
      </c>
      <c r="E28" s="56">
        <f>Ⅱ入力シート!$H$27*Ⅳ一次附属!E85</f>
        <v>0</v>
      </c>
      <c r="F28" s="56">
        <f>Ⅱ入力シート!$H$28*Ⅳ一次附属!F85</f>
        <v>0</v>
      </c>
      <c r="G28" s="56">
        <f>Ⅱ入力シート!$H$29*Ⅳ一次附属!G85</f>
        <v>0</v>
      </c>
      <c r="H28" s="56">
        <f>Ⅱ入力シート!$H$30*Ⅳ一次附属!H85</f>
        <v>0</v>
      </c>
      <c r="I28" s="56">
        <f>Ⅱ入力シート!$H$31*Ⅳ一次附属!I85</f>
        <v>0</v>
      </c>
      <c r="J28" s="56">
        <f>Ⅱ入力シート!$H$32*Ⅳ一次附属!J85</f>
        <v>0</v>
      </c>
      <c r="K28" s="56">
        <f>Ⅱ入力シート!$H$33*Ⅳ一次附属!K85</f>
        <v>0</v>
      </c>
      <c r="L28" s="56">
        <f>Ⅱ入力シート!$H$34*Ⅳ一次附属!L85</f>
        <v>0</v>
      </c>
      <c r="M28" s="56">
        <f>Ⅱ入力シート!$H$35*Ⅳ一次附属!M85</f>
        <v>0</v>
      </c>
      <c r="N28" s="56">
        <f>Ⅱ入力シート!$H$36*Ⅳ一次附属!N85</f>
        <v>0</v>
      </c>
      <c r="O28" s="56">
        <f>Ⅱ入力シート!$H$37*Ⅳ一次附属!O85</f>
        <v>0</v>
      </c>
      <c r="P28" s="56">
        <f>Ⅱ入力シート!$H$38*Ⅳ一次附属!P85</f>
        <v>0</v>
      </c>
      <c r="Q28" s="56">
        <f>Ⅱ入力シート!$H$39*Ⅳ一次附属!Q85</f>
        <v>0</v>
      </c>
      <c r="R28" s="56">
        <f>Ⅱ入力シート!$H$40*Ⅳ一次附属!R85</f>
        <v>0</v>
      </c>
      <c r="S28" s="56">
        <f>Ⅱ入力シート!$H$41*Ⅳ一次附属!S85</f>
        <v>0</v>
      </c>
      <c r="T28" s="56">
        <f>Ⅱ入力シート!$H$42*Ⅳ一次附属!T85</f>
        <v>0</v>
      </c>
      <c r="U28" s="56">
        <f>Ⅱ入力シート!$H$43*Ⅳ一次附属!U85</f>
        <v>0</v>
      </c>
      <c r="V28" s="56">
        <f>Ⅱ入力シート!$H$44*Ⅳ一次附属!V85</f>
        <v>0</v>
      </c>
      <c r="W28" s="56">
        <f>Ⅱ入力シート!$H$45*Ⅳ一次附属!W85</f>
        <v>0</v>
      </c>
      <c r="X28" s="56">
        <f>Ⅱ入力シート!$H$46*Ⅳ一次附属!X85</f>
        <v>0</v>
      </c>
      <c r="Y28" s="56">
        <f>Ⅱ入力シート!$H$47*Ⅳ一次附属!Y85</f>
        <v>0</v>
      </c>
      <c r="Z28" s="56">
        <f>Ⅱ入力シート!$H$48*Ⅳ一次附属!Z85</f>
        <v>0</v>
      </c>
      <c r="AA28" s="56">
        <f>Ⅱ入力シート!$H$49*Ⅳ一次附属!AA85</f>
        <v>0</v>
      </c>
      <c r="AB28" s="56">
        <f>Ⅱ入力シート!$H$50*Ⅳ一次附属!AB85</f>
        <v>0</v>
      </c>
      <c r="AC28" s="56">
        <f>Ⅱ入力シート!$H$51*Ⅳ一次附属!AC85</f>
        <v>0</v>
      </c>
      <c r="AD28" s="56">
        <f>Ⅱ入力シート!$H$52*Ⅳ一次附属!AD85</f>
        <v>0</v>
      </c>
      <c r="AE28" s="56">
        <f>Ⅱ入力シート!$H$53*Ⅳ一次附属!AE85</f>
        <v>0</v>
      </c>
      <c r="AF28" s="56">
        <f>Ⅱ入力シート!$H$54*Ⅳ一次附属!AF85</f>
        <v>0</v>
      </c>
      <c r="AG28" s="56">
        <f>Ⅱ入力シート!$H$55*Ⅳ一次附属!AG85</f>
        <v>0</v>
      </c>
      <c r="AH28" s="56">
        <f>Ⅱ入力シート!$H$56*Ⅳ一次附属!AH85</f>
        <v>0</v>
      </c>
      <c r="AI28" s="56">
        <f>Ⅱ入力シート!$H$57*Ⅳ一次附属!AI85</f>
        <v>0</v>
      </c>
      <c r="AJ28" s="56">
        <f>Ⅱ入力シート!$H$58*Ⅳ一次附属!AJ85</f>
        <v>0</v>
      </c>
      <c r="AK28" s="56">
        <f>Ⅱ入力シート!$H$59*Ⅳ一次附属!AK85</f>
        <v>0</v>
      </c>
      <c r="AL28" s="56">
        <f>Ⅱ入力シート!$H$60*Ⅳ一次附属!AL85</f>
        <v>0</v>
      </c>
      <c r="AM28" s="56">
        <f>Ⅱ入力シート!$H$61*Ⅳ一次附属!AM85</f>
        <v>0</v>
      </c>
      <c r="AN28" s="56">
        <f t="shared" si="0"/>
        <v>0</v>
      </c>
    </row>
    <row r="29" spans="1:40">
      <c r="A29" s="279" t="s">
        <v>148</v>
      </c>
      <c r="B29" s="280" t="s">
        <v>166</v>
      </c>
      <c r="C29" s="56">
        <f>Ⅱ入力シート!$H$25*Ⅳ一次附属!C86</f>
        <v>0</v>
      </c>
      <c r="D29" s="56">
        <f>Ⅱ入力シート!$H$26*Ⅳ一次附属!D86</f>
        <v>0</v>
      </c>
      <c r="E29" s="56">
        <f>Ⅱ入力シート!$H$27*Ⅳ一次附属!E86</f>
        <v>0</v>
      </c>
      <c r="F29" s="56">
        <f>Ⅱ入力シート!$H$28*Ⅳ一次附属!F86</f>
        <v>0</v>
      </c>
      <c r="G29" s="56">
        <f>Ⅱ入力シート!$H$29*Ⅳ一次附属!G86</f>
        <v>0</v>
      </c>
      <c r="H29" s="56">
        <f>Ⅱ入力シート!$H$30*Ⅳ一次附属!H86</f>
        <v>0</v>
      </c>
      <c r="I29" s="56">
        <f>Ⅱ入力シート!$H$31*Ⅳ一次附属!I86</f>
        <v>0</v>
      </c>
      <c r="J29" s="56">
        <f>Ⅱ入力シート!$H$32*Ⅳ一次附属!J86</f>
        <v>0</v>
      </c>
      <c r="K29" s="56">
        <f>Ⅱ入力シート!$H$33*Ⅳ一次附属!K86</f>
        <v>0</v>
      </c>
      <c r="L29" s="56">
        <f>Ⅱ入力シート!$H$34*Ⅳ一次附属!L86</f>
        <v>0</v>
      </c>
      <c r="M29" s="56">
        <f>Ⅱ入力シート!$H$35*Ⅳ一次附属!M86</f>
        <v>0</v>
      </c>
      <c r="N29" s="56">
        <f>Ⅱ入力シート!$H$36*Ⅳ一次附属!N86</f>
        <v>0</v>
      </c>
      <c r="O29" s="56">
        <f>Ⅱ入力シート!$H$37*Ⅳ一次附属!O86</f>
        <v>0</v>
      </c>
      <c r="P29" s="56">
        <f>Ⅱ入力シート!$H$38*Ⅳ一次附属!P86</f>
        <v>0</v>
      </c>
      <c r="Q29" s="56">
        <f>Ⅱ入力シート!$H$39*Ⅳ一次附属!Q86</f>
        <v>0</v>
      </c>
      <c r="R29" s="56">
        <f>Ⅱ入力シート!$H$40*Ⅳ一次附属!R86</f>
        <v>0</v>
      </c>
      <c r="S29" s="56">
        <f>Ⅱ入力シート!$H$41*Ⅳ一次附属!S86</f>
        <v>0</v>
      </c>
      <c r="T29" s="56">
        <f>Ⅱ入力シート!$H$42*Ⅳ一次附属!T86</f>
        <v>0</v>
      </c>
      <c r="U29" s="56">
        <f>Ⅱ入力シート!$H$43*Ⅳ一次附属!U86</f>
        <v>0</v>
      </c>
      <c r="V29" s="56">
        <f>Ⅱ入力シート!$H$44*Ⅳ一次附属!V86</f>
        <v>0</v>
      </c>
      <c r="W29" s="56">
        <f>Ⅱ入力シート!$H$45*Ⅳ一次附属!W86</f>
        <v>0</v>
      </c>
      <c r="X29" s="56">
        <f>Ⅱ入力シート!$H$46*Ⅳ一次附属!X86</f>
        <v>0</v>
      </c>
      <c r="Y29" s="56">
        <f>Ⅱ入力シート!$H$47*Ⅳ一次附属!Y86</f>
        <v>0</v>
      </c>
      <c r="Z29" s="56">
        <f>Ⅱ入力シート!$H$48*Ⅳ一次附属!Z86</f>
        <v>0</v>
      </c>
      <c r="AA29" s="56">
        <f>Ⅱ入力シート!$H$49*Ⅳ一次附属!AA86</f>
        <v>0</v>
      </c>
      <c r="AB29" s="56">
        <f>Ⅱ入力シート!$H$50*Ⅳ一次附属!AB86</f>
        <v>0</v>
      </c>
      <c r="AC29" s="56">
        <f>Ⅱ入力シート!$H$51*Ⅳ一次附属!AC86</f>
        <v>0</v>
      </c>
      <c r="AD29" s="56">
        <f>Ⅱ入力シート!$H$52*Ⅳ一次附属!AD86</f>
        <v>0</v>
      </c>
      <c r="AE29" s="56">
        <f>Ⅱ入力シート!$H$53*Ⅳ一次附属!AE86</f>
        <v>0</v>
      </c>
      <c r="AF29" s="56">
        <f>Ⅱ入力シート!$H$54*Ⅳ一次附属!AF86</f>
        <v>0</v>
      </c>
      <c r="AG29" s="56">
        <f>Ⅱ入力シート!$H$55*Ⅳ一次附属!AG86</f>
        <v>0</v>
      </c>
      <c r="AH29" s="56">
        <f>Ⅱ入力シート!$H$56*Ⅳ一次附属!AH86</f>
        <v>0</v>
      </c>
      <c r="AI29" s="56">
        <f>Ⅱ入力シート!$H$57*Ⅳ一次附属!AI86</f>
        <v>0</v>
      </c>
      <c r="AJ29" s="56">
        <f>Ⅱ入力シート!$H$58*Ⅳ一次附属!AJ86</f>
        <v>0</v>
      </c>
      <c r="AK29" s="56">
        <f>Ⅱ入力シート!$H$59*Ⅳ一次附属!AK86</f>
        <v>0</v>
      </c>
      <c r="AL29" s="56">
        <f>Ⅱ入力シート!$H$60*Ⅳ一次附属!AL86</f>
        <v>0</v>
      </c>
      <c r="AM29" s="56">
        <f>Ⅱ入力シート!$H$61*Ⅳ一次附属!AM86</f>
        <v>0</v>
      </c>
      <c r="AN29" s="56">
        <f t="shared" si="0"/>
        <v>0</v>
      </c>
    </row>
    <row r="30" spans="1:40">
      <c r="A30" s="279" t="s">
        <v>149</v>
      </c>
      <c r="B30" s="280" t="s">
        <v>31</v>
      </c>
      <c r="C30" s="56">
        <f>Ⅱ入力シート!$H$25*Ⅳ一次附属!C87</f>
        <v>0</v>
      </c>
      <c r="D30" s="56">
        <f>Ⅱ入力シート!$H$26*Ⅳ一次附属!D87</f>
        <v>0</v>
      </c>
      <c r="E30" s="56">
        <f>Ⅱ入力シート!$H$27*Ⅳ一次附属!E87</f>
        <v>0</v>
      </c>
      <c r="F30" s="56">
        <f>Ⅱ入力シート!$H$28*Ⅳ一次附属!F87</f>
        <v>0</v>
      </c>
      <c r="G30" s="56">
        <f>Ⅱ入力シート!$H$29*Ⅳ一次附属!G87</f>
        <v>0</v>
      </c>
      <c r="H30" s="56">
        <f>Ⅱ入力シート!$H$30*Ⅳ一次附属!H87</f>
        <v>0</v>
      </c>
      <c r="I30" s="56">
        <f>Ⅱ入力シート!$H$31*Ⅳ一次附属!I87</f>
        <v>0</v>
      </c>
      <c r="J30" s="56">
        <f>Ⅱ入力シート!$H$32*Ⅳ一次附属!J87</f>
        <v>0</v>
      </c>
      <c r="K30" s="56">
        <f>Ⅱ入力シート!$H$33*Ⅳ一次附属!K87</f>
        <v>0</v>
      </c>
      <c r="L30" s="56">
        <f>Ⅱ入力シート!$H$34*Ⅳ一次附属!L87</f>
        <v>0</v>
      </c>
      <c r="M30" s="56">
        <f>Ⅱ入力シート!$H$35*Ⅳ一次附属!M87</f>
        <v>0</v>
      </c>
      <c r="N30" s="56">
        <f>Ⅱ入力シート!$H$36*Ⅳ一次附属!N87</f>
        <v>0</v>
      </c>
      <c r="O30" s="56">
        <f>Ⅱ入力シート!$H$37*Ⅳ一次附属!O87</f>
        <v>0</v>
      </c>
      <c r="P30" s="56">
        <f>Ⅱ入力シート!$H$38*Ⅳ一次附属!P87</f>
        <v>0</v>
      </c>
      <c r="Q30" s="56">
        <f>Ⅱ入力シート!$H$39*Ⅳ一次附属!Q87</f>
        <v>0</v>
      </c>
      <c r="R30" s="56">
        <f>Ⅱ入力シート!$H$40*Ⅳ一次附属!R87</f>
        <v>0</v>
      </c>
      <c r="S30" s="56">
        <f>Ⅱ入力シート!$H$41*Ⅳ一次附属!S87</f>
        <v>0</v>
      </c>
      <c r="T30" s="56">
        <f>Ⅱ入力シート!$H$42*Ⅳ一次附属!T87</f>
        <v>0</v>
      </c>
      <c r="U30" s="56">
        <f>Ⅱ入力シート!$H$43*Ⅳ一次附属!U87</f>
        <v>0</v>
      </c>
      <c r="V30" s="56">
        <f>Ⅱ入力シート!$H$44*Ⅳ一次附属!V87</f>
        <v>0</v>
      </c>
      <c r="W30" s="56">
        <f>Ⅱ入力シート!$H$45*Ⅳ一次附属!W87</f>
        <v>0</v>
      </c>
      <c r="X30" s="56">
        <f>Ⅱ入力シート!$H$46*Ⅳ一次附属!X87</f>
        <v>0</v>
      </c>
      <c r="Y30" s="56">
        <f>Ⅱ入力シート!$H$47*Ⅳ一次附属!Y87</f>
        <v>0</v>
      </c>
      <c r="Z30" s="56">
        <f>Ⅱ入力シート!$H$48*Ⅳ一次附属!Z87</f>
        <v>0</v>
      </c>
      <c r="AA30" s="56">
        <f>Ⅱ入力シート!$H$49*Ⅳ一次附属!AA87</f>
        <v>0</v>
      </c>
      <c r="AB30" s="56">
        <f>Ⅱ入力シート!$H$50*Ⅳ一次附属!AB87</f>
        <v>0</v>
      </c>
      <c r="AC30" s="56">
        <f>Ⅱ入力シート!$H$51*Ⅳ一次附属!AC87</f>
        <v>0</v>
      </c>
      <c r="AD30" s="56">
        <f>Ⅱ入力シート!$H$52*Ⅳ一次附属!AD87</f>
        <v>0</v>
      </c>
      <c r="AE30" s="56">
        <f>Ⅱ入力シート!$H$53*Ⅳ一次附属!AE87</f>
        <v>0</v>
      </c>
      <c r="AF30" s="56">
        <f>Ⅱ入力シート!$H$54*Ⅳ一次附属!AF87</f>
        <v>0</v>
      </c>
      <c r="AG30" s="56">
        <f>Ⅱ入力シート!$H$55*Ⅳ一次附属!AG87</f>
        <v>0</v>
      </c>
      <c r="AH30" s="56">
        <f>Ⅱ入力シート!$H$56*Ⅳ一次附属!AH87</f>
        <v>0</v>
      </c>
      <c r="AI30" s="56">
        <f>Ⅱ入力シート!$H$57*Ⅳ一次附属!AI87</f>
        <v>0</v>
      </c>
      <c r="AJ30" s="56">
        <f>Ⅱ入力シート!$H$58*Ⅳ一次附属!AJ87</f>
        <v>0</v>
      </c>
      <c r="AK30" s="56">
        <f>Ⅱ入力シート!$H$59*Ⅳ一次附属!AK87</f>
        <v>0</v>
      </c>
      <c r="AL30" s="56">
        <f>Ⅱ入力シート!$H$60*Ⅳ一次附属!AL87</f>
        <v>0</v>
      </c>
      <c r="AM30" s="56">
        <f>Ⅱ入力シート!$H$61*Ⅳ一次附属!AM87</f>
        <v>0</v>
      </c>
      <c r="AN30" s="56">
        <f t="shared" si="0"/>
        <v>0</v>
      </c>
    </row>
    <row r="31" spans="1:40">
      <c r="A31" s="279" t="s">
        <v>150</v>
      </c>
      <c r="B31" s="280" t="s">
        <v>32</v>
      </c>
      <c r="C31" s="56">
        <f>Ⅱ入力シート!$H$25*Ⅳ一次附属!C88</f>
        <v>0</v>
      </c>
      <c r="D31" s="56">
        <f>Ⅱ入力シート!$H$26*Ⅳ一次附属!D88</f>
        <v>0</v>
      </c>
      <c r="E31" s="56">
        <f>Ⅱ入力シート!$H$27*Ⅳ一次附属!E88</f>
        <v>0</v>
      </c>
      <c r="F31" s="56">
        <f>Ⅱ入力シート!$H$28*Ⅳ一次附属!F88</f>
        <v>0</v>
      </c>
      <c r="G31" s="56">
        <f>Ⅱ入力シート!$H$29*Ⅳ一次附属!G88</f>
        <v>0</v>
      </c>
      <c r="H31" s="56">
        <f>Ⅱ入力シート!$H$30*Ⅳ一次附属!H88</f>
        <v>0</v>
      </c>
      <c r="I31" s="56">
        <f>Ⅱ入力シート!$H$31*Ⅳ一次附属!I88</f>
        <v>0</v>
      </c>
      <c r="J31" s="56">
        <f>Ⅱ入力シート!$H$32*Ⅳ一次附属!J88</f>
        <v>0</v>
      </c>
      <c r="K31" s="56">
        <f>Ⅱ入力シート!$H$33*Ⅳ一次附属!K88</f>
        <v>0</v>
      </c>
      <c r="L31" s="56">
        <f>Ⅱ入力シート!$H$34*Ⅳ一次附属!L88</f>
        <v>0</v>
      </c>
      <c r="M31" s="56">
        <f>Ⅱ入力シート!$H$35*Ⅳ一次附属!M88</f>
        <v>0</v>
      </c>
      <c r="N31" s="56">
        <f>Ⅱ入力シート!$H$36*Ⅳ一次附属!N88</f>
        <v>0</v>
      </c>
      <c r="O31" s="56">
        <f>Ⅱ入力シート!$H$37*Ⅳ一次附属!O88</f>
        <v>0</v>
      </c>
      <c r="P31" s="56">
        <f>Ⅱ入力シート!$H$38*Ⅳ一次附属!P88</f>
        <v>0</v>
      </c>
      <c r="Q31" s="56">
        <f>Ⅱ入力シート!$H$39*Ⅳ一次附属!Q88</f>
        <v>0</v>
      </c>
      <c r="R31" s="56">
        <f>Ⅱ入力シート!$H$40*Ⅳ一次附属!R88</f>
        <v>0</v>
      </c>
      <c r="S31" s="56">
        <f>Ⅱ入力シート!$H$41*Ⅳ一次附属!S88</f>
        <v>0</v>
      </c>
      <c r="T31" s="56">
        <f>Ⅱ入力シート!$H$42*Ⅳ一次附属!T88</f>
        <v>0</v>
      </c>
      <c r="U31" s="56">
        <f>Ⅱ入力シート!$H$43*Ⅳ一次附属!U88</f>
        <v>0</v>
      </c>
      <c r="V31" s="56">
        <f>Ⅱ入力シート!$H$44*Ⅳ一次附属!V88</f>
        <v>0</v>
      </c>
      <c r="W31" s="56">
        <f>Ⅱ入力シート!$H$45*Ⅳ一次附属!W88</f>
        <v>0</v>
      </c>
      <c r="X31" s="56">
        <f>Ⅱ入力シート!$H$46*Ⅳ一次附属!X88</f>
        <v>0</v>
      </c>
      <c r="Y31" s="56">
        <f>Ⅱ入力シート!$H$47*Ⅳ一次附属!Y88</f>
        <v>0</v>
      </c>
      <c r="Z31" s="56">
        <f>Ⅱ入力シート!$H$48*Ⅳ一次附属!Z88</f>
        <v>0</v>
      </c>
      <c r="AA31" s="56">
        <f>Ⅱ入力シート!$H$49*Ⅳ一次附属!AA88</f>
        <v>0</v>
      </c>
      <c r="AB31" s="56">
        <f>Ⅱ入力シート!$H$50*Ⅳ一次附属!AB88</f>
        <v>0</v>
      </c>
      <c r="AC31" s="56">
        <f>Ⅱ入力シート!$H$51*Ⅳ一次附属!AC88</f>
        <v>0</v>
      </c>
      <c r="AD31" s="56">
        <f>Ⅱ入力シート!$H$52*Ⅳ一次附属!AD88</f>
        <v>0</v>
      </c>
      <c r="AE31" s="56">
        <f>Ⅱ入力シート!$H$53*Ⅳ一次附属!AE88</f>
        <v>0</v>
      </c>
      <c r="AF31" s="56">
        <f>Ⅱ入力シート!$H$54*Ⅳ一次附属!AF88</f>
        <v>0</v>
      </c>
      <c r="AG31" s="56">
        <f>Ⅱ入力シート!$H$55*Ⅳ一次附属!AG88</f>
        <v>0</v>
      </c>
      <c r="AH31" s="56">
        <f>Ⅱ入力シート!$H$56*Ⅳ一次附属!AH88</f>
        <v>0</v>
      </c>
      <c r="AI31" s="56">
        <f>Ⅱ入力シート!$H$57*Ⅳ一次附属!AI88</f>
        <v>0</v>
      </c>
      <c r="AJ31" s="56">
        <f>Ⅱ入力シート!$H$58*Ⅳ一次附属!AJ88</f>
        <v>0</v>
      </c>
      <c r="AK31" s="56">
        <f>Ⅱ入力シート!$H$59*Ⅳ一次附属!AK88</f>
        <v>0</v>
      </c>
      <c r="AL31" s="56">
        <f>Ⅱ入力シート!$H$60*Ⅳ一次附属!AL88</f>
        <v>0</v>
      </c>
      <c r="AM31" s="56">
        <f>Ⅱ入力シート!$H$61*Ⅳ一次附属!AM88</f>
        <v>0</v>
      </c>
      <c r="AN31" s="56">
        <f t="shared" si="0"/>
        <v>0</v>
      </c>
    </row>
    <row r="32" spans="1:40">
      <c r="A32" s="279" t="s">
        <v>151</v>
      </c>
      <c r="B32" s="280" t="s">
        <v>33</v>
      </c>
      <c r="C32" s="56">
        <f>Ⅱ入力シート!$H$25*Ⅳ一次附属!C89</f>
        <v>0</v>
      </c>
      <c r="D32" s="56">
        <f>Ⅱ入力シート!$H$26*Ⅳ一次附属!D89</f>
        <v>0</v>
      </c>
      <c r="E32" s="56">
        <f>Ⅱ入力シート!$H$27*Ⅳ一次附属!E89</f>
        <v>0</v>
      </c>
      <c r="F32" s="56">
        <f>Ⅱ入力シート!$H$28*Ⅳ一次附属!F89</f>
        <v>0</v>
      </c>
      <c r="G32" s="56">
        <f>Ⅱ入力シート!$H$29*Ⅳ一次附属!G89</f>
        <v>0</v>
      </c>
      <c r="H32" s="56">
        <f>Ⅱ入力シート!$H$30*Ⅳ一次附属!H89</f>
        <v>0</v>
      </c>
      <c r="I32" s="56">
        <f>Ⅱ入力シート!$H$31*Ⅳ一次附属!I89</f>
        <v>0</v>
      </c>
      <c r="J32" s="56">
        <f>Ⅱ入力シート!$H$32*Ⅳ一次附属!J89</f>
        <v>0</v>
      </c>
      <c r="K32" s="56">
        <f>Ⅱ入力シート!$H$33*Ⅳ一次附属!K89</f>
        <v>0</v>
      </c>
      <c r="L32" s="56">
        <f>Ⅱ入力シート!$H$34*Ⅳ一次附属!L89</f>
        <v>0</v>
      </c>
      <c r="M32" s="56">
        <f>Ⅱ入力シート!$H$35*Ⅳ一次附属!M89</f>
        <v>0</v>
      </c>
      <c r="N32" s="56">
        <f>Ⅱ入力シート!$H$36*Ⅳ一次附属!N89</f>
        <v>0</v>
      </c>
      <c r="O32" s="56">
        <f>Ⅱ入力シート!$H$37*Ⅳ一次附属!O89</f>
        <v>0</v>
      </c>
      <c r="P32" s="56">
        <f>Ⅱ入力シート!$H$38*Ⅳ一次附属!P89</f>
        <v>0</v>
      </c>
      <c r="Q32" s="56">
        <f>Ⅱ入力シート!$H$39*Ⅳ一次附属!Q89</f>
        <v>0</v>
      </c>
      <c r="R32" s="56">
        <f>Ⅱ入力シート!$H$40*Ⅳ一次附属!R89</f>
        <v>0</v>
      </c>
      <c r="S32" s="56">
        <f>Ⅱ入力シート!$H$41*Ⅳ一次附属!S89</f>
        <v>0</v>
      </c>
      <c r="T32" s="56">
        <f>Ⅱ入力シート!$H$42*Ⅳ一次附属!T89</f>
        <v>0</v>
      </c>
      <c r="U32" s="56">
        <f>Ⅱ入力シート!$H$43*Ⅳ一次附属!U89</f>
        <v>0</v>
      </c>
      <c r="V32" s="56">
        <f>Ⅱ入力シート!$H$44*Ⅳ一次附属!V89</f>
        <v>0</v>
      </c>
      <c r="W32" s="56">
        <f>Ⅱ入力シート!$H$45*Ⅳ一次附属!W89</f>
        <v>0</v>
      </c>
      <c r="X32" s="56">
        <f>Ⅱ入力シート!$H$46*Ⅳ一次附属!X89</f>
        <v>0</v>
      </c>
      <c r="Y32" s="56">
        <f>Ⅱ入力シート!$H$47*Ⅳ一次附属!Y89</f>
        <v>0</v>
      </c>
      <c r="Z32" s="56">
        <f>Ⅱ入力シート!$H$48*Ⅳ一次附属!Z89</f>
        <v>0</v>
      </c>
      <c r="AA32" s="56">
        <f>Ⅱ入力シート!$H$49*Ⅳ一次附属!AA89</f>
        <v>0</v>
      </c>
      <c r="AB32" s="56">
        <f>Ⅱ入力シート!$H$50*Ⅳ一次附属!AB89</f>
        <v>0</v>
      </c>
      <c r="AC32" s="56">
        <f>Ⅱ入力シート!$H$51*Ⅳ一次附属!AC89</f>
        <v>0</v>
      </c>
      <c r="AD32" s="56">
        <f>Ⅱ入力シート!$H$52*Ⅳ一次附属!AD89</f>
        <v>0</v>
      </c>
      <c r="AE32" s="56">
        <f>Ⅱ入力シート!$H$53*Ⅳ一次附属!AE89</f>
        <v>0</v>
      </c>
      <c r="AF32" s="56">
        <f>Ⅱ入力シート!$H$54*Ⅳ一次附属!AF89</f>
        <v>0</v>
      </c>
      <c r="AG32" s="56">
        <f>Ⅱ入力シート!$H$55*Ⅳ一次附属!AG89</f>
        <v>0</v>
      </c>
      <c r="AH32" s="56">
        <f>Ⅱ入力シート!$H$56*Ⅳ一次附属!AH89</f>
        <v>0</v>
      </c>
      <c r="AI32" s="56">
        <f>Ⅱ入力シート!$H$57*Ⅳ一次附属!AI89</f>
        <v>0</v>
      </c>
      <c r="AJ32" s="56">
        <f>Ⅱ入力シート!$H$58*Ⅳ一次附属!AJ89</f>
        <v>0</v>
      </c>
      <c r="AK32" s="56">
        <f>Ⅱ入力シート!$H$59*Ⅳ一次附属!AK89</f>
        <v>0</v>
      </c>
      <c r="AL32" s="56">
        <f>Ⅱ入力シート!$H$60*Ⅳ一次附属!AL89</f>
        <v>0</v>
      </c>
      <c r="AM32" s="56">
        <f>Ⅱ入力シート!$H$61*Ⅳ一次附属!AM89</f>
        <v>0</v>
      </c>
      <c r="AN32" s="56">
        <f t="shared" si="0"/>
        <v>0</v>
      </c>
    </row>
    <row r="33" spans="1:256">
      <c r="A33" s="279" t="s">
        <v>152</v>
      </c>
      <c r="B33" s="280" t="s">
        <v>167</v>
      </c>
      <c r="C33" s="56">
        <f>Ⅱ入力シート!$H$25*Ⅳ一次附属!C90</f>
        <v>0</v>
      </c>
      <c r="D33" s="56">
        <f>Ⅱ入力シート!$H$26*Ⅳ一次附属!D90</f>
        <v>0</v>
      </c>
      <c r="E33" s="56">
        <f>Ⅱ入力シート!$H$27*Ⅳ一次附属!E90</f>
        <v>0</v>
      </c>
      <c r="F33" s="56">
        <f>Ⅱ入力シート!$H$28*Ⅳ一次附属!F90</f>
        <v>0</v>
      </c>
      <c r="G33" s="56">
        <f>Ⅱ入力シート!$H$29*Ⅳ一次附属!G90</f>
        <v>0</v>
      </c>
      <c r="H33" s="56">
        <f>Ⅱ入力シート!$H$30*Ⅳ一次附属!H90</f>
        <v>0</v>
      </c>
      <c r="I33" s="56">
        <f>Ⅱ入力シート!$H$31*Ⅳ一次附属!I90</f>
        <v>0</v>
      </c>
      <c r="J33" s="56">
        <f>Ⅱ入力シート!$H$32*Ⅳ一次附属!J90</f>
        <v>0</v>
      </c>
      <c r="K33" s="56">
        <f>Ⅱ入力シート!$H$33*Ⅳ一次附属!K90</f>
        <v>0</v>
      </c>
      <c r="L33" s="56">
        <f>Ⅱ入力シート!$H$34*Ⅳ一次附属!L90</f>
        <v>0</v>
      </c>
      <c r="M33" s="56">
        <f>Ⅱ入力シート!$H$35*Ⅳ一次附属!M90</f>
        <v>0</v>
      </c>
      <c r="N33" s="56">
        <f>Ⅱ入力シート!$H$36*Ⅳ一次附属!N90</f>
        <v>0</v>
      </c>
      <c r="O33" s="56">
        <f>Ⅱ入力シート!$H$37*Ⅳ一次附属!O90</f>
        <v>0</v>
      </c>
      <c r="P33" s="56">
        <f>Ⅱ入力シート!$H$38*Ⅳ一次附属!P90</f>
        <v>0</v>
      </c>
      <c r="Q33" s="56">
        <f>Ⅱ入力シート!$H$39*Ⅳ一次附属!Q90</f>
        <v>0</v>
      </c>
      <c r="R33" s="56">
        <f>Ⅱ入力シート!$H$40*Ⅳ一次附属!R90</f>
        <v>0</v>
      </c>
      <c r="S33" s="56">
        <f>Ⅱ入力シート!$H$41*Ⅳ一次附属!S90</f>
        <v>0</v>
      </c>
      <c r="T33" s="56">
        <f>Ⅱ入力シート!$H$42*Ⅳ一次附属!T90</f>
        <v>0</v>
      </c>
      <c r="U33" s="56">
        <f>Ⅱ入力シート!$H$43*Ⅳ一次附属!U90</f>
        <v>0</v>
      </c>
      <c r="V33" s="56">
        <f>Ⅱ入力シート!$H$44*Ⅳ一次附属!V90</f>
        <v>0</v>
      </c>
      <c r="W33" s="56">
        <f>Ⅱ入力シート!$H$45*Ⅳ一次附属!W90</f>
        <v>0</v>
      </c>
      <c r="X33" s="56">
        <f>Ⅱ入力シート!$H$46*Ⅳ一次附属!X90</f>
        <v>0</v>
      </c>
      <c r="Y33" s="56">
        <f>Ⅱ入力シート!$H$47*Ⅳ一次附属!Y90</f>
        <v>0</v>
      </c>
      <c r="Z33" s="56">
        <f>Ⅱ入力シート!$H$48*Ⅳ一次附属!Z90</f>
        <v>0</v>
      </c>
      <c r="AA33" s="56">
        <f>Ⅱ入力シート!$H$49*Ⅳ一次附属!AA90</f>
        <v>0</v>
      </c>
      <c r="AB33" s="56">
        <f>Ⅱ入力シート!$H$50*Ⅳ一次附属!AB90</f>
        <v>0</v>
      </c>
      <c r="AC33" s="56">
        <f>Ⅱ入力シート!$H$51*Ⅳ一次附属!AC90</f>
        <v>0</v>
      </c>
      <c r="AD33" s="56">
        <f>Ⅱ入力シート!$H$52*Ⅳ一次附属!AD90</f>
        <v>0</v>
      </c>
      <c r="AE33" s="56">
        <f>Ⅱ入力シート!$H$53*Ⅳ一次附属!AE90</f>
        <v>0</v>
      </c>
      <c r="AF33" s="56">
        <f>Ⅱ入力シート!$H$54*Ⅳ一次附属!AF90</f>
        <v>0</v>
      </c>
      <c r="AG33" s="56">
        <f>Ⅱ入力シート!$H$55*Ⅳ一次附属!AG90</f>
        <v>0</v>
      </c>
      <c r="AH33" s="56">
        <f>Ⅱ入力シート!$H$56*Ⅳ一次附属!AH90</f>
        <v>0</v>
      </c>
      <c r="AI33" s="56">
        <f>Ⅱ入力シート!$H$57*Ⅳ一次附属!AI90</f>
        <v>0</v>
      </c>
      <c r="AJ33" s="56">
        <f>Ⅱ入力シート!$H$58*Ⅳ一次附属!AJ90</f>
        <v>0</v>
      </c>
      <c r="AK33" s="56">
        <f>Ⅱ入力シート!$H$59*Ⅳ一次附属!AK90</f>
        <v>0</v>
      </c>
      <c r="AL33" s="56">
        <f>Ⅱ入力シート!$H$60*Ⅳ一次附属!AL90</f>
        <v>0</v>
      </c>
      <c r="AM33" s="56">
        <f>Ⅱ入力シート!$H$61*Ⅳ一次附属!AM90</f>
        <v>0</v>
      </c>
      <c r="AN33" s="56">
        <f>SUM(C33:AM33)</f>
        <v>0</v>
      </c>
    </row>
    <row r="34" spans="1:256">
      <c r="A34" s="279" t="s">
        <v>153</v>
      </c>
      <c r="B34" s="280" t="s">
        <v>129</v>
      </c>
      <c r="C34" s="56">
        <f>Ⅱ入力シート!$H$25*Ⅳ一次附属!C91</f>
        <v>0</v>
      </c>
      <c r="D34" s="56">
        <f>Ⅱ入力シート!$H$26*Ⅳ一次附属!D91</f>
        <v>0</v>
      </c>
      <c r="E34" s="56">
        <f>Ⅱ入力シート!$H$27*Ⅳ一次附属!E91</f>
        <v>0</v>
      </c>
      <c r="F34" s="56">
        <f>Ⅱ入力シート!$H$28*Ⅳ一次附属!F91</f>
        <v>0</v>
      </c>
      <c r="G34" s="56">
        <f>Ⅱ入力シート!$H$29*Ⅳ一次附属!G91</f>
        <v>0</v>
      </c>
      <c r="H34" s="56">
        <f>Ⅱ入力シート!$H$30*Ⅳ一次附属!H91</f>
        <v>0</v>
      </c>
      <c r="I34" s="56">
        <f>Ⅱ入力シート!$H$31*Ⅳ一次附属!I91</f>
        <v>0</v>
      </c>
      <c r="J34" s="56">
        <f>Ⅱ入力シート!$H$32*Ⅳ一次附属!J91</f>
        <v>0</v>
      </c>
      <c r="K34" s="56">
        <f>Ⅱ入力シート!$H$33*Ⅳ一次附属!K91</f>
        <v>0</v>
      </c>
      <c r="L34" s="56">
        <f>Ⅱ入力シート!$H$34*Ⅳ一次附属!L91</f>
        <v>0</v>
      </c>
      <c r="M34" s="56">
        <f>Ⅱ入力シート!$H$35*Ⅳ一次附属!M91</f>
        <v>0</v>
      </c>
      <c r="N34" s="56">
        <f>Ⅱ入力シート!$H$36*Ⅳ一次附属!N91</f>
        <v>0</v>
      </c>
      <c r="O34" s="56">
        <f>Ⅱ入力シート!$H$37*Ⅳ一次附属!O91</f>
        <v>0</v>
      </c>
      <c r="P34" s="56">
        <f>Ⅱ入力シート!$H$38*Ⅳ一次附属!P91</f>
        <v>0</v>
      </c>
      <c r="Q34" s="56">
        <f>Ⅱ入力シート!$H$39*Ⅳ一次附属!Q91</f>
        <v>0</v>
      </c>
      <c r="R34" s="56">
        <f>Ⅱ入力シート!$H$40*Ⅳ一次附属!R91</f>
        <v>0</v>
      </c>
      <c r="S34" s="56">
        <f>Ⅱ入力シート!$H$41*Ⅳ一次附属!S91</f>
        <v>0</v>
      </c>
      <c r="T34" s="56">
        <f>Ⅱ入力シート!$H$42*Ⅳ一次附属!T91</f>
        <v>0</v>
      </c>
      <c r="U34" s="56">
        <f>Ⅱ入力シート!$H$43*Ⅳ一次附属!U91</f>
        <v>0</v>
      </c>
      <c r="V34" s="56">
        <f>Ⅱ入力シート!$H$44*Ⅳ一次附属!V91</f>
        <v>0</v>
      </c>
      <c r="W34" s="56">
        <f>Ⅱ入力シート!$H$45*Ⅳ一次附属!W91</f>
        <v>0</v>
      </c>
      <c r="X34" s="56">
        <f>Ⅱ入力シート!$H$46*Ⅳ一次附属!X91</f>
        <v>0</v>
      </c>
      <c r="Y34" s="56">
        <f>Ⅱ入力シート!$H$47*Ⅳ一次附属!Y91</f>
        <v>0</v>
      </c>
      <c r="Z34" s="56">
        <f>Ⅱ入力シート!$H$48*Ⅳ一次附属!Z91</f>
        <v>0</v>
      </c>
      <c r="AA34" s="56">
        <f>Ⅱ入力シート!$H$49*Ⅳ一次附属!AA91</f>
        <v>0</v>
      </c>
      <c r="AB34" s="56">
        <f>Ⅱ入力シート!$H$50*Ⅳ一次附属!AB91</f>
        <v>0</v>
      </c>
      <c r="AC34" s="56">
        <f>Ⅱ入力シート!$H$51*Ⅳ一次附属!AC91</f>
        <v>0</v>
      </c>
      <c r="AD34" s="56">
        <f>Ⅱ入力シート!$H$52*Ⅳ一次附属!AD91</f>
        <v>0</v>
      </c>
      <c r="AE34" s="56">
        <f>Ⅱ入力シート!$H$53*Ⅳ一次附属!AE91</f>
        <v>0</v>
      </c>
      <c r="AF34" s="56">
        <f>Ⅱ入力シート!$H$54*Ⅳ一次附属!AF91</f>
        <v>0</v>
      </c>
      <c r="AG34" s="56">
        <f>Ⅱ入力シート!$H$55*Ⅳ一次附属!AG91</f>
        <v>0</v>
      </c>
      <c r="AH34" s="56">
        <f>Ⅱ入力シート!$H$56*Ⅳ一次附属!AH91</f>
        <v>0</v>
      </c>
      <c r="AI34" s="56">
        <f>Ⅱ入力シート!$H$57*Ⅳ一次附属!AI91</f>
        <v>0</v>
      </c>
      <c r="AJ34" s="56">
        <f>Ⅱ入力シート!$H$58*Ⅳ一次附属!AJ91</f>
        <v>0</v>
      </c>
      <c r="AK34" s="56">
        <f>Ⅱ入力シート!$H$59*Ⅳ一次附属!AK91</f>
        <v>0</v>
      </c>
      <c r="AL34" s="56">
        <f>Ⅱ入力シート!$H$60*Ⅳ一次附属!AL91</f>
        <v>0</v>
      </c>
      <c r="AM34" s="56">
        <f>Ⅱ入力シート!$H$61*Ⅳ一次附属!AM91</f>
        <v>0</v>
      </c>
      <c r="AN34" s="56">
        <f>SUM(C34:AM34)</f>
        <v>0</v>
      </c>
    </row>
    <row r="35" spans="1:256">
      <c r="A35" s="279" t="s">
        <v>154</v>
      </c>
      <c r="B35" s="280" t="s">
        <v>34</v>
      </c>
      <c r="C35" s="56">
        <f>Ⅱ入力シート!$H$25*Ⅳ一次附属!C92</f>
        <v>0</v>
      </c>
      <c r="D35" s="56">
        <f>Ⅱ入力シート!$H$26*Ⅳ一次附属!D92</f>
        <v>0</v>
      </c>
      <c r="E35" s="56">
        <f>Ⅱ入力シート!$H$27*Ⅳ一次附属!E92</f>
        <v>0</v>
      </c>
      <c r="F35" s="56">
        <f>Ⅱ入力シート!$H$28*Ⅳ一次附属!F92</f>
        <v>0</v>
      </c>
      <c r="G35" s="56">
        <f>Ⅱ入力シート!$H$29*Ⅳ一次附属!G92</f>
        <v>0</v>
      </c>
      <c r="H35" s="56">
        <f>Ⅱ入力シート!$H$30*Ⅳ一次附属!H92</f>
        <v>0</v>
      </c>
      <c r="I35" s="56">
        <f>Ⅱ入力シート!$H$31*Ⅳ一次附属!I92</f>
        <v>0</v>
      </c>
      <c r="J35" s="56">
        <f>Ⅱ入力シート!$H$32*Ⅳ一次附属!J92</f>
        <v>0</v>
      </c>
      <c r="K35" s="56">
        <f>Ⅱ入力シート!$H$33*Ⅳ一次附属!K92</f>
        <v>0</v>
      </c>
      <c r="L35" s="56">
        <f>Ⅱ入力シート!$H$34*Ⅳ一次附属!L92</f>
        <v>0</v>
      </c>
      <c r="M35" s="56">
        <f>Ⅱ入力シート!$H$35*Ⅳ一次附属!M92</f>
        <v>0</v>
      </c>
      <c r="N35" s="56">
        <f>Ⅱ入力シート!$H$36*Ⅳ一次附属!N92</f>
        <v>0</v>
      </c>
      <c r="O35" s="56">
        <f>Ⅱ入力シート!$H$37*Ⅳ一次附属!O92</f>
        <v>0</v>
      </c>
      <c r="P35" s="56">
        <f>Ⅱ入力シート!$H$38*Ⅳ一次附属!P92</f>
        <v>0</v>
      </c>
      <c r="Q35" s="56">
        <f>Ⅱ入力シート!$H$39*Ⅳ一次附属!Q92</f>
        <v>0</v>
      </c>
      <c r="R35" s="56">
        <f>Ⅱ入力シート!$H$40*Ⅳ一次附属!R92</f>
        <v>0</v>
      </c>
      <c r="S35" s="56">
        <f>Ⅱ入力シート!$H$41*Ⅳ一次附属!S92</f>
        <v>0</v>
      </c>
      <c r="T35" s="56">
        <f>Ⅱ入力シート!$H$42*Ⅳ一次附属!T92</f>
        <v>0</v>
      </c>
      <c r="U35" s="56">
        <f>Ⅱ入力シート!$H$43*Ⅳ一次附属!U92</f>
        <v>0</v>
      </c>
      <c r="V35" s="56">
        <f>Ⅱ入力シート!$H$44*Ⅳ一次附属!V92</f>
        <v>0</v>
      </c>
      <c r="W35" s="56">
        <f>Ⅱ入力シート!$H$45*Ⅳ一次附属!W92</f>
        <v>0</v>
      </c>
      <c r="X35" s="56">
        <f>Ⅱ入力シート!$H$46*Ⅳ一次附属!X92</f>
        <v>0</v>
      </c>
      <c r="Y35" s="56">
        <f>Ⅱ入力シート!$H$47*Ⅳ一次附属!Y92</f>
        <v>0</v>
      </c>
      <c r="Z35" s="56">
        <f>Ⅱ入力シート!$H$48*Ⅳ一次附属!Z92</f>
        <v>0</v>
      </c>
      <c r="AA35" s="56">
        <f>Ⅱ入力シート!$H$49*Ⅳ一次附属!AA92</f>
        <v>0</v>
      </c>
      <c r="AB35" s="56">
        <f>Ⅱ入力シート!$H$50*Ⅳ一次附属!AB92</f>
        <v>0</v>
      </c>
      <c r="AC35" s="56">
        <f>Ⅱ入力シート!$H$51*Ⅳ一次附属!AC92</f>
        <v>0</v>
      </c>
      <c r="AD35" s="56">
        <f>Ⅱ入力シート!$H$52*Ⅳ一次附属!AD92</f>
        <v>0</v>
      </c>
      <c r="AE35" s="56">
        <f>Ⅱ入力シート!$H$53*Ⅳ一次附属!AE92</f>
        <v>0</v>
      </c>
      <c r="AF35" s="56">
        <f>Ⅱ入力シート!$H$54*Ⅳ一次附属!AF92</f>
        <v>0</v>
      </c>
      <c r="AG35" s="56">
        <f>Ⅱ入力シート!$H$55*Ⅳ一次附属!AG92</f>
        <v>0</v>
      </c>
      <c r="AH35" s="56">
        <f>Ⅱ入力シート!$H$56*Ⅳ一次附属!AH92</f>
        <v>0</v>
      </c>
      <c r="AI35" s="56">
        <f>Ⅱ入力シート!$H$57*Ⅳ一次附属!AI92</f>
        <v>0</v>
      </c>
      <c r="AJ35" s="56">
        <f>Ⅱ入力シート!$H$58*Ⅳ一次附属!AJ92</f>
        <v>0</v>
      </c>
      <c r="AK35" s="56">
        <f>Ⅱ入力シート!$H$59*Ⅳ一次附属!AK92</f>
        <v>0</v>
      </c>
      <c r="AL35" s="56">
        <f>Ⅱ入力シート!$H$60*Ⅳ一次附属!AL92</f>
        <v>0</v>
      </c>
      <c r="AM35" s="56">
        <f>Ⅱ入力シート!$H$61*Ⅳ一次附属!AM92</f>
        <v>0</v>
      </c>
      <c r="AN35" s="56">
        <f>SUM(C35:AM35)</f>
        <v>0</v>
      </c>
    </row>
    <row r="36" spans="1:256">
      <c r="A36" s="279" t="s">
        <v>155</v>
      </c>
      <c r="B36" s="280" t="s">
        <v>35</v>
      </c>
      <c r="C36" s="56">
        <f>Ⅱ入力シート!$H$25*Ⅳ一次附属!C93</f>
        <v>0</v>
      </c>
      <c r="D36" s="56">
        <f>Ⅱ入力シート!$H$26*Ⅳ一次附属!D93</f>
        <v>0</v>
      </c>
      <c r="E36" s="56">
        <f>Ⅱ入力シート!$H$27*Ⅳ一次附属!E93</f>
        <v>0</v>
      </c>
      <c r="F36" s="56">
        <f>Ⅱ入力シート!$H$28*Ⅳ一次附属!F93</f>
        <v>0</v>
      </c>
      <c r="G36" s="56">
        <f>Ⅱ入力シート!$H$29*Ⅳ一次附属!G93</f>
        <v>0</v>
      </c>
      <c r="H36" s="56">
        <f>Ⅱ入力シート!$H$30*Ⅳ一次附属!H93</f>
        <v>0</v>
      </c>
      <c r="I36" s="56">
        <f>Ⅱ入力シート!$H$31*Ⅳ一次附属!I93</f>
        <v>0</v>
      </c>
      <c r="J36" s="56">
        <f>Ⅱ入力シート!$H$32*Ⅳ一次附属!J93</f>
        <v>0</v>
      </c>
      <c r="K36" s="56">
        <f>Ⅱ入力シート!$H$33*Ⅳ一次附属!K93</f>
        <v>0</v>
      </c>
      <c r="L36" s="56">
        <f>Ⅱ入力シート!$H$34*Ⅳ一次附属!L93</f>
        <v>0</v>
      </c>
      <c r="M36" s="56">
        <f>Ⅱ入力シート!$H$35*Ⅳ一次附属!M93</f>
        <v>0</v>
      </c>
      <c r="N36" s="56">
        <f>Ⅱ入力シート!$H$36*Ⅳ一次附属!N93</f>
        <v>0</v>
      </c>
      <c r="O36" s="56">
        <f>Ⅱ入力シート!$H$37*Ⅳ一次附属!O93</f>
        <v>0</v>
      </c>
      <c r="P36" s="56">
        <f>Ⅱ入力シート!$H$38*Ⅳ一次附属!P93</f>
        <v>0</v>
      </c>
      <c r="Q36" s="56">
        <f>Ⅱ入力シート!$H$39*Ⅳ一次附属!Q93</f>
        <v>0</v>
      </c>
      <c r="R36" s="56">
        <f>Ⅱ入力シート!$H$40*Ⅳ一次附属!R93</f>
        <v>0</v>
      </c>
      <c r="S36" s="56">
        <f>Ⅱ入力シート!$H$41*Ⅳ一次附属!S93</f>
        <v>0</v>
      </c>
      <c r="T36" s="56">
        <f>Ⅱ入力シート!$H$42*Ⅳ一次附属!T93</f>
        <v>0</v>
      </c>
      <c r="U36" s="56">
        <f>Ⅱ入力シート!$H$43*Ⅳ一次附属!U93</f>
        <v>0</v>
      </c>
      <c r="V36" s="56">
        <f>Ⅱ入力シート!$H$44*Ⅳ一次附属!V93</f>
        <v>0</v>
      </c>
      <c r="W36" s="56">
        <f>Ⅱ入力シート!$H$45*Ⅳ一次附属!W93</f>
        <v>0</v>
      </c>
      <c r="X36" s="56">
        <f>Ⅱ入力シート!$H$46*Ⅳ一次附属!X93</f>
        <v>0</v>
      </c>
      <c r="Y36" s="56">
        <f>Ⅱ入力シート!$H$47*Ⅳ一次附属!Y93</f>
        <v>0</v>
      </c>
      <c r="Z36" s="56">
        <f>Ⅱ入力シート!$H$48*Ⅳ一次附属!Z93</f>
        <v>0</v>
      </c>
      <c r="AA36" s="56">
        <f>Ⅱ入力シート!$H$49*Ⅳ一次附属!AA93</f>
        <v>0</v>
      </c>
      <c r="AB36" s="56">
        <f>Ⅱ入力シート!$H$50*Ⅳ一次附属!AB93</f>
        <v>0</v>
      </c>
      <c r="AC36" s="56">
        <f>Ⅱ入力シート!$H$51*Ⅳ一次附属!AC93</f>
        <v>0</v>
      </c>
      <c r="AD36" s="56">
        <f>Ⅱ入力シート!$H$52*Ⅳ一次附属!AD93</f>
        <v>0</v>
      </c>
      <c r="AE36" s="56">
        <f>Ⅱ入力シート!$H$53*Ⅳ一次附属!AE93</f>
        <v>0</v>
      </c>
      <c r="AF36" s="56">
        <f>Ⅱ入力シート!$H$54*Ⅳ一次附属!AF93</f>
        <v>0</v>
      </c>
      <c r="AG36" s="56">
        <f>Ⅱ入力シート!$H$55*Ⅳ一次附属!AG93</f>
        <v>0</v>
      </c>
      <c r="AH36" s="56">
        <f>Ⅱ入力シート!$H$56*Ⅳ一次附属!AH93</f>
        <v>0</v>
      </c>
      <c r="AI36" s="56">
        <f>Ⅱ入力シート!$H$57*Ⅳ一次附属!AI93</f>
        <v>0</v>
      </c>
      <c r="AJ36" s="56">
        <f>Ⅱ入力シート!$H$58*Ⅳ一次附属!AJ93</f>
        <v>0</v>
      </c>
      <c r="AK36" s="56">
        <f>Ⅱ入力シート!$H$59*Ⅳ一次附属!AK93</f>
        <v>0</v>
      </c>
      <c r="AL36" s="56">
        <f>Ⅱ入力シート!$H$60*Ⅳ一次附属!AL93</f>
        <v>0</v>
      </c>
      <c r="AM36" s="56">
        <f>Ⅱ入力シート!$H$61*Ⅳ一次附属!AM93</f>
        <v>0</v>
      </c>
      <c r="AN36" s="56">
        <f t="shared" si="0"/>
        <v>0</v>
      </c>
    </row>
    <row r="37" spans="1:256">
      <c r="A37" s="279" t="s">
        <v>156</v>
      </c>
      <c r="B37" s="280" t="s">
        <v>168</v>
      </c>
      <c r="C37" s="56">
        <f>Ⅱ入力シート!$H$25*Ⅳ一次附属!C94</f>
        <v>0</v>
      </c>
      <c r="D37" s="56">
        <f>Ⅱ入力シート!$H$26*Ⅳ一次附属!D94</f>
        <v>0</v>
      </c>
      <c r="E37" s="56">
        <f>Ⅱ入力シート!$H$27*Ⅳ一次附属!E94</f>
        <v>0</v>
      </c>
      <c r="F37" s="56">
        <f>Ⅱ入力シート!$H$28*Ⅳ一次附属!F94</f>
        <v>0</v>
      </c>
      <c r="G37" s="56">
        <f>Ⅱ入力シート!$H$29*Ⅳ一次附属!G94</f>
        <v>0</v>
      </c>
      <c r="H37" s="56">
        <f>Ⅱ入力シート!$H$30*Ⅳ一次附属!H94</f>
        <v>0</v>
      </c>
      <c r="I37" s="56">
        <f>Ⅱ入力シート!$H$31*Ⅳ一次附属!I94</f>
        <v>0</v>
      </c>
      <c r="J37" s="56">
        <f>Ⅱ入力シート!$H$32*Ⅳ一次附属!J94</f>
        <v>0</v>
      </c>
      <c r="K37" s="56">
        <f>Ⅱ入力シート!$H$33*Ⅳ一次附属!K94</f>
        <v>0</v>
      </c>
      <c r="L37" s="56">
        <f>Ⅱ入力シート!$H$34*Ⅳ一次附属!L94</f>
        <v>0</v>
      </c>
      <c r="M37" s="56">
        <f>Ⅱ入力シート!$H$35*Ⅳ一次附属!M94</f>
        <v>0</v>
      </c>
      <c r="N37" s="56">
        <f>Ⅱ入力シート!$H$36*Ⅳ一次附属!N94</f>
        <v>0</v>
      </c>
      <c r="O37" s="56">
        <f>Ⅱ入力シート!$H$37*Ⅳ一次附属!O94</f>
        <v>0</v>
      </c>
      <c r="P37" s="56">
        <f>Ⅱ入力シート!$H$38*Ⅳ一次附属!P94</f>
        <v>0</v>
      </c>
      <c r="Q37" s="56">
        <f>Ⅱ入力シート!$H$39*Ⅳ一次附属!Q94</f>
        <v>0</v>
      </c>
      <c r="R37" s="56">
        <f>Ⅱ入力シート!$H$40*Ⅳ一次附属!R94</f>
        <v>0</v>
      </c>
      <c r="S37" s="56">
        <f>Ⅱ入力シート!$H$41*Ⅳ一次附属!S94</f>
        <v>0</v>
      </c>
      <c r="T37" s="56">
        <f>Ⅱ入力シート!$H$42*Ⅳ一次附属!T94</f>
        <v>0</v>
      </c>
      <c r="U37" s="56">
        <f>Ⅱ入力シート!$H$43*Ⅳ一次附属!U94</f>
        <v>0</v>
      </c>
      <c r="V37" s="56">
        <f>Ⅱ入力シート!$H$44*Ⅳ一次附属!V94</f>
        <v>0</v>
      </c>
      <c r="W37" s="56">
        <f>Ⅱ入力シート!$H$45*Ⅳ一次附属!W94</f>
        <v>0</v>
      </c>
      <c r="X37" s="56">
        <f>Ⅱ入力シート!$H$46*Ⅳ一次附属!X94</f>
        <v>0</v>
      </c>
      <c r="Y37" s="56">
        <f>Ⅱ入力シート!$H$47*Ⅳ一次附属!Y94</f>
        <v>0</v>
      </c>
      <c r="Z37" s="56">
        <f>Ⅱ入力シート!$H$48*Ⅳ一次附属!Z94</f>
        <v>0</v>
      </c>
      <c r="AA37" s="56">
        <f>Ⅱ入力シート!$H$49*Ⅳ一次附属!AA94</f>
        <v>0</v>
      </c>
      <c r="AB37" s="56">
        <f>Ⅱ入力シート!$H$50*Ⅳ一次附属!AB94</f>
        <v>0</v>
      </c>
      <c r="AC37" s="56">
        <f>Ⅱ入力シート!$H$51*Ⅳ一次附属!AC94</f>
        <v>0</v>
      </c>
      <c r="AD37" s="56">
        <f>Ⅱ入力シート!$H$52*Ⅳ一次附属!AD94</f>
        <v>0</v>
      </c>
      <c r="AE37" s="56">
        <f>Ⅱ入力シート!$H$53*Ⅳ一次附属!AE94</f>
        <v>0</v>
      </c>
      <c r="AF37" s="56">
        <f>Ⅱ入力シート!$H$54*Ⅳ一次附属!AF94</f>
        <v>0</v>
      </c>
      <c r="AG37" s="56">
        <f>Ⅱ入力シート!$H$55*Ⅳ一次附属!AG94</f>
        <v>0</v>
      </c>
      <c r="AH37" s="56">
        <f>Ⅱ入力シート!$H$56*Ⅳ一次附属!AH94</f>
        <v>0</v>
      </c>
      <c r="AI37" s="56">
        <f>Ⅱ入力シート!$H$57*Ⅳ一次附属!AI94</f>
        <v>0</v>
      </c>
      <c r="AJ37" s="56">
        <f>Ⅱ入力シート!$H$58*Ⅳ一次附属!AJ94</f>
        <v>0</v>
      </c>
      <c r="AK37" s="56">
        <f>Ⅱ入力シート!$H$59*Ⅳ一次附属!AK94</f>
        <v>0</v>
      </c>
      <c r="AL37" s="56">
        <f>Ⅱ入力シート!$H$60*Ⅳ一次附属!AL94</f>
        <v>0</v>
      </c>
      <c r="AM37" s="56">
        <f>Ⅱ入力シート!$H$61*Ⅳ一次附属!AM94</f>
        <v>0</v>
      </c>
      <c r="AN37" s="56">
        <f t="shared" si="0"/>
        <v>0</v>
      </c>
    </row>
    <row r="38" spans="1:256">
      <c r="A38" s="279" t="s">
        <v>157</v>
      </c>
      <c r="B38" s="280" t="s">
        <v>228</v>
      </c>
      <c r="C38" s="56">
        <f>Ⅱ入力シート!$H$25*Ⅳ一次附属!C95</f>
        <v>0</v>
      </c>
      <c r="D38" s="56">
        <f>Ⅱ入力シート!$H$26*Ⅳ一次附属!D95</f>
        <v>0</v>
      </c>
      <c r="E38" s="56">
        <f>Ⅱ入力シート!$H$27*Ⅳ一次附属!E95</f>
        <v>0</v>
      </c>
      <c r="F38" s="56">
        <f>Ⅱ入力シート!$H$28*Ⅳ一次附属!F95</f>
        <v>0</v>
      </c>
      <c r="G38" s="56">
        <f>Ⅱ入力シート!$H$29*Ⅳ一次附属!G95</f>
        <v>0</v>
      </c>
      <c r="H38" s="56">
        <f>Ⅱ入力シート!$H$30*Ⅳ一次附属!H95</f>
        <v>0</v>
      </c>
      <c r="I38" s="56">
        <f>Ⅱ入力シート!$H$31*Ⅳ一次附属!I95</f>
        <v>0</v>
      </c>
      <c r="J38" s="56">
        <f>Ⅱ入力シート!$H$32*Ⅳ一次附属!J95</f>
        <v>0</v>
      </c>
      <c r="K38" s="56">
        <f>Ⅱ入力シート!$H$33*Ⅳ一次附属!K95</f>
        <v>0</v>
      </c>
      <c r="L38" s="56">
        <f>Ⅱ入力シート!$H$34*Ⅳ一次附属!L95</f>
        <v>0</v>
      </c>
      <c r="M38" s="56">
        <f>Ⅱ入力シート!$H$35*Ⅳ一次附属!M95</f>
        <v>0</v>
      </c>
      <c r="N38" s="56">
        <f>Ⅱ入力シート!$H$36*Ⅳ一次附属!N95</f>
        <v>0</v>
      </c>
      <c r="O38" s="56">
        <f>Ⅱ入力シート!$H$37*Ⅳ一次附属!O95</f>
        <v>0</v>
      </c>
      <c r="P38" s="56">
        <f>Ⅱ入力シート!$H$38*Ⅳ一次附属!P95</f>
        <v>0</v>
      </c>
      <c r="Q38" s="56">
        <f>Ⅱ入力シート!$H$39*Ⅳ一次附属!Q95</f>
        <v>0</v>
      </c>
      <c r="R38" s="56">
        <f>Ⅱ入力シート!$H$40*Ⅳ一次附属!R95</f>
        <v>0</v>
      </c>
      <c r="S38" s="56">
        <f>Ⅱ入力シート!$H$41*Ⅳ一次附属!S95</f>
        <v>0</v>
      </c>
      <c r="T38" s="56">
        <f>Ⅱ入力シート!$H$42*Ⅳ一次附属!T95</f>
        <v>0</v>
      </c>
      <c r="U38" s="56">
        <f>Ⅱ入力シート!$H$43*Ⅳ一次附属!U95</f>
        <v>0</v>
      </c>
      <c r="V38" s="56">
        <f>Ⅱ入力シート!$H$44*Ⅳ一次附属!V95</f>
        <v>0</v>
      </c>
      <c r="W38" s="56">
        <f>Ⅱ入力シート!$H$45*Ⅳ一次附属!W95</f>
        <v>0</v>
      </c>
      <c r="X38" s="56">
        <f>Ⅱ入力シート!$H$46*Ⅳ一次附属!X95</f>
        <v>0</v>
      </c>
      <c r="Y38" s="56">
        <f>Ⅱ入力シート!$H$47*Ⅳ一次附属!Y95</f>
        <v>0</v>
      </c>
      <c r="Z38" s="56">
        <f>Ⅱ入力シート!$H$48*Ⅳ一次附属!Z95</f>
        <v>0</v>
      </c>
      <c r="AA38" s="56">
        <f>Ⅱ入力シート!$H$49*Ⅳ一次附属!AA95</f>
        <v>0</v>
      </c>
      <c r="AB38" s="56">
        <f>Ⅱ入力シート!$H$50*Ⅳ一次附属!AB95</f>
        <v>0</v>
      </c>
      <c r="AC38" s="56">
        <f>Ⅱ入力シート!$H$51*Ⅳ一次附属!AC95</f>
        <v>0</v>
      </c>
      <c r="AD38" s="56">
        <f>Ⅱ入力シート!$H$52*Ⅳ一次附属!AD95</f>
        <v>0</v>
      </c>
      <c r="AE38" s="56">
        <f>Ⅱ入力シート!$H$53*Ⅳ一次附属!AE95</f>
        <v>0</v>
      </c>
      <c r="AF38" s="56">
        <f>Ⅱ入力シート!$H$54*Ⅳ一次附属!AF95</f>
        <v>0</v>
      </c>
      <c r="AG38" s="56">
        <f>Ⅱ入力シート!$H$55*Ⅳ一次附属!AG95</f>
        <v>0</v>
      </c>
      <c r="AH38" s="56">
        <f>Ⅱ入力シート!$H$56*Ⅳ一次附属!AH95</f>
        <v>0</v>
      </c>
      <c r="AI38" s="56">
        <f>Ⅱ入力シート!$H$57*Ⅳ一次附属!AI95</f>
        <v>0</v>
      </c>
      <c r="AJ38" s="56">
        <f>Ⅱ入力シート!$H$58*Ⅳ一次附属!AJ95</f>
        <v>0</v>
      </c>
      <c r="AK38" s="56">
        <f>Ⅱ入力シート!$H$59*Ⅳ一次附属!AK95</f>
        <v>0</v>
      </c>
      <c r="AL38" s="56">
        <f>Ⅱ入力シート!$H$60*Ⅳ一次附属!AL95</f>
        <v>0</v>
      </c>
      <c r="AM38" s="56">
        <f>Ⅱ入力シート!$H$61*Ⅳ一次附属!AM95</f>
        <v>0</v>
      </c>
      <c r="AN38" s="56">
        <f t="shared" si="0"/>
        <v>0</v>
      </c>
    </row>
    <row r="39" spans="1:256">
      <c r="A39" s="279" t="s">
        <v>158</v>
      </c>
      <c r="B39" s="280" t="s">
        <v>41</v>
      </c>
      <c r="C39" s="56">
        <f>Ⅱ入力シート!$H$25*Ⅳ一次附属!C96</f>
        <v>0</v>
      </c>
      <c r="D39" s="56">
        <f>Ⅱ入力シート!$H$26*Ⅳ一次附属!D96</f>
        <v>0</v>
      </c>
      <c r="E39" s="56">
        <f>Ⅱ入力シート!$H$27*Ⅳ一次附属!E96</f>
        <v>0</v>
      </c>
      <c r="F39" s="56">
        <f>Ⅱ入力シート!$H$28*Ⅳ一次附属!F96</f>
        <v>0</v>
      </c>
      <c r="G39" s="56">
        <f>Ⅱ入力シート!$H$29*Ⅳ一次附属!G96</f>
        <v>0</v>
      </c>
      <c r="H39" s="56">
        <f>Ⅱ入力シート!$H$30*Ⅳ一次附属!H96</f>
        <v>0</v>
      </c>
      <c r="I39" s="56">
        <f>Ⅱ入力シート!$H$31*Ⅳ一次附属!I96</f>
        <v>0</v>
      </c>
      <c r="J39" s="56">
        <f>Ⅱ入力シート!$H$32*Ⅳ一次附属!J96</f>
        <v>0</v>
      </c>
      <c r="K39" s="56">
        <f>Ⅱ入力シート!$H$33*Ⅳ一次附属!K96</f>
        <v>0</v>
      </c>
      <c r="L39" s="56">
        <f>Ⅱ入力シート!$H$34*Ⅳ一次附属!L96</f>
        <v>0</v>
      </c>
      <c r="M39" s="56">
        <f>Ⅱ入力シート!$H$35*Ⅳ一次附属!M96</f>
        <v>0</v>
      </c>
      <c r="N39" s="56">
        <f>Ⅱ入力シート!$H$36*Ⅳ一次附属!N96</f>
        <v>0</v>
      </c>
      <c r="O39" s="56">
        <f>Ⅱ入力シート!$H$37*Ⅳ一次附属!O96</f>
        <v>0</v>
      </c>
      <c r="P39" s="56">
        <f>Ⅱ入力シート!$H$38*Ⅳ一次附属!P96</f>
        <v>0</v>
      </c>
      <c r="Q39" s="56">
        <f>Ⅱ入力シート!$H$39*Ⅳ一次附属!Q96</f>
        <v>0</v>
      </c>
      <c r="R39" s="56">
        <f>Ⅱ入力シート!$H$40*Ⅳ一次附属!R96</f>
        <v>0</v>
      </c>
      <c r="S39" s="56">
        <f>Ⅱ入力シート!$H$41*Ⅳ一次附属!S96</f>
        <v>0</v>
      </c>
      <c r="T39" s="56">
        <f>Ⅱ入力シート!$H$42*Ⅳ一次附属!T96</f>
        <v>0</v>
      </c>
      <c r="U39" s="56">
        <f>Ⅱ入力シート!$H$43*Ⅳ一次附属!U96</f>
        <v>0</v>
      </c>
      <c r="V39" s="56">
        <f>Ⅱ入力シート!$H$44*Ⅳ一次附属!V96</f>
        <v>0</v>
      </c>
      <c r="W39" s="56">
        <f>Ⅱ入力シート!$H$45*Ⅳ一次附属!W96</f>
        <v>0</v>
      </c>
      <c r="X39" s="56">
        <f>Ⅱ入力シート!$H$46*Ⅳ一次附属!X96</f>
        <v>0</v>
      </c>
      <c r="Y39" s="56">
        <f>Ⅱ入力シート!$H$47*Ⅳ一次附属!Y96</f>
        <v>0</v>
      </c>
      <c r="Z39" s="56">
        <f>Ⅱ入力シート!$H$48*Ⅳ一次附属!Z96</f>
        <v>0</v>
      </c>
      <c r="AA39" s="56">
        <f>Ⅱ入力シート!$H$49*Ⅳ一次附属!AA96</f>
        <v>0</v>
      </c>
      <c r="AB39" s="56">
        <f>Ⅱ入力シート!$H$50*Ⅳ一次附属!AB96</f>
        <v>0</v>
      </c>
      <c r="AC39" s="56">
        <f>Ⅱ入力シート!$H$51*Ⅳ一次附属!AC96</f>
        <v>0</v>
      </c>
      <c r="AD39" s="56">
        <f>Ⅱ入力シート!$H$52*Ⅳ一次附属!AD96</f>
        <v>0</v>
      </c>
      <c r="AE39" s="56">
        <f>Ⅱ入力シート!$H$53*Ⅳ一次附属!AE96</f>
        <v>0</v>
      </c>
      <c r="AF39" s="56">
        <f>Ⅱ入力シート!$H$54*Ⅳ一次附属!AF96</f>
        <v>0</v>
      </c>
      <c r="AG39" s="56">
        <f>Ⅱ入力シート!$H$55*Ⅳ一次附属!AG96</f>
        <v>0</v>
      </c>
      <c r="AH39" s="56">
        <f>Ⅱ入力シート!$H$56*Ⅳ一次附属!AH96</f>
        <v>0</v>
      </c>
      <c r="AI39" s="56">
        <f>Ⅱ入力シート!$H$57*Ⅳ一次附属!AI96</f>
        <v>0</v>
      </c>
      <c r="AJ39" s="56">
        <f>Ⅱ入力シート!$H$58*Ⅳ一次附属!AJ96</f>
        <v>0</v>
      </c>
      <c r="AK39" s="56">
        <f>Ⅱ入力シート!$H$59*Ⅳ一次附属!AK96</f>
        <v>0</v>
      </c>
      <c r="AL39" s="56">
        <f>Ⅱ入力シート!$H$60*Ⅳ一次附属!AL96</f>
        <v>0</v>
      </c>
      <c r="AM39" s="56">
        <f>Ⅱ入力シート!$H$61*Ⅳ一次附属!AM96</f>
        <v>0</v>
      </c>
      <c r="AN39" s="56">
        <f t="shared" si="0"/>
        <v>0</v>
      </c>
    </row>
    <row r="40" spans="1:256">
      <c r="A40" s="279" t="s">
        <v>159</v>
      </c>
      <c r="B40" s="280" t="s">
        <v>36</v>
      </c>
      <c r="C40" s="56">
        <f>Ⅱ入力シート!$H$25*Ⅳ一次附属!C97</f>
        <v>0</v>
      </c>
      <c r="D40" s="56">
        <f>Ⅱ入力シート!$H$26*Ⅳ一次附属!D97</f>
        <v>0</v>
      </c>
      <c r="E40" s="56">
        <f>Ⅱ入力シート!$H$27*Ⅳ一次附属!E97</f>
        <v>0</v>
      </c>
      <c r="F40" s="56">
        <f>Ⅱ入力シート!$H$28*Ⅳ一次附属!F97</f>
        <v>0</v>
      </c>
      <c r="G40" s="56">
        <f>Ⅱ入力シート!$H$29*Ⅳ一次附属!G97</f>
        <v>0</v>
      </c>
      <c r="H40" s="56">
        <f>Ⅱ入力シート!$H$30*Ⅳ一次附属!H97</f>
        <v>0</v>
      </c>
      <c r="I40" s="56">
        <f>Ⅱ入力シート!$H$31*Ⅳ一次附属!I97</f>
        <v>0</v>
      </c>
      <c r="J40" s="56">
        <f>Ⅱ入力シート!$H$32*Ⅳ一次附属!J97</f>
        <v>0</v>
      </c>
      <c r="K40" s="56">
        <f>Ⅱ入力シート!$H$33*Ⅳ一次附属!K97</f>
        <v>0</v>
      </c>
      <c r="L40" s="56">
        <f>Ⅱ入力シート!$H$34*Ⅳ一次附属!L97</f>
        <v>0</v>
      </c>
      <c r="M40" s="56">
        <f>Ⅱ入力シート!$H$35*Ⅳ一次附属!M97</f>
        <v>0</v>
      </c>
      <c r="N40" s="56">
        <f>Ⅱ入力シート!$H$36*Ⅳ一次附属!N97</f>
        <v>0</v>
      </c>
      <c r="O40" s="56">
        <f>Ⅱ入力シート!$H$37*Ⅳ一次附属!O97</f>
        <v>0</v>
      </c>
      <c r="P40" s="56">
        <f>Ⅱ入力シート!$H$38*Ⅳ一次附属!P97</f>
        <v>0</v>
      </c>
      <c r="Q40" s="56">
        <f>Ⅱ入力シート!$H$39*Ⅳ一次附属!Q97</f>
        <v>0</v>
      </c>
      <c r="R40" s="56">
        <f>Ⅱ入力シート!$H$40*Ⅳ一次附属!R97</f>
        <v>0</v>
      </c>
      <c r="S40" s="56">
        <f>Ⅱ入力シート!$H$41*Ⅳ一次附属!S97</f>
        <v>0</v>
      </c>
      <c r="T40" s="56">
        <f>Ⅱ入力シート!$H$42*Ⅳ一次附属!T97</f>
        <v>0</v>
      </c>
      <c r="U40" s="56">
        <f>Ⅱ入力シート!$H$43*Ⅳ一次附属!U97</f>
        <v>0</v>
      </c>
      <c r="V40" s="56">
        <f>Ⅱ入力シート!$H$44*Ⅳ一次附属!V97</f>
        <v>0</v>
      </c>
      <c r="W40" s="56">
        <f>Ⅱ入力シート!$H$45*Ⅳ一次附属!W97</f>
        <v>0</v>
      </c>
      <c r="X40" s="56">
        <f>Ⅱ入力シート!$H$46*Ⅳ一次附属!X97</f>
        <v>0</v>
      </c>
      <c r="Y40" s="56">
        <f>Ⅱ入力シート!$H$47*Ⅳ一次附属!Y97</f>
        <v>0</v>
      </c>
      <c r="Z40" s="56">
        <f>Ⅱ入力シート!$H$48*Ⅳ一次附属!Z97</f>
        <v>0</v>
      </c>
      <c r="AA40" s="56">
        <f>Ⅱ入力シート!$H$49*Ⅳ一次附属!AA97</f>
        <v>0</v>
      </c>
      <c r="AB40" s="56">
        <f>Ⅱ入力シート!$H$50*Ⅳ一次附属!AB97</f>
        <v>0</v>
      </c>
      <c r="AC40" s="56">
        <f>Ⅱ入力シート!$H$51*Ⅳ一次附属!AC97</f>
        <v>0</v>
      </c>
      <c r="AD40" s="56">
        <f>Ⅱ入力シート!$H$52*Ⅳ一次附属!AD97</f>
        <v>0</v>
      </c>
      <c r="AE40" s="56">
        <f>Ⅱ入力シート!$H$53*Ⅳ一次附属!AE97</f>
        <v>0</v>
      </c>
      <c r="AF40" s="56">
        <f>Ⅱ入力シート!$H$54*Ⅳ一次附属!AF97</f>
        <v>0</v>
      </c>
      <c r="AG40" s="56">
        <f>Ⅱ入力シート!$H$55*Ⅳ一次附属!AG97</f>
        <v>0</v>
      </c>
      <c r="AH40" s="56">
        <f>Ⅱ入力シート!$H$56*Ⅳ一次附属!AH97</f>
        <v>0</v>
      </c>
      <c r="AI40" s="56">
        <f>Ⅱ入力シート!$H$57*Ⅳ一次附属!AI97</f>
        <v>0</v>
      </c>
      <c r="AJ40" s="56">
        <f>Ⅱ入力シート!$H$58*Ⅳ一次附属!AJ97</f>
        <v>0</v>
      </c>
      <c r="AK40" s="56">
        <f>Ⅱ入力シート!$H$59*Ⅳ一次附属!AK97</f>
        <v>0</v>
      </c>
      <c r="AL40" s="56">
        <f>Ⅱ入力シート!$H$60*Ⅳ一次附属!AL97</f>
        <v>0</v>
      </c>
      <c r="AM40" s="56">
        <f>Ⅱ入力シート!$H$61*Ⅳ一次附属!AM97</f>
        <v>0</v>
      </c>
      <c r="AN40" s="56">
        <f>SUM(C40:AM40)</f>
        <v>0</v>
      </c>
    </row>
    <row r="41" spans="1:256">
      <c r="A41" s="279" t="s">
        <v>160</v>
      </c>
      <c r="B41" s="280" t="s">
        <v>1513</v>
      </c>
      <c r="C41" s="56">
        <f>Ⅱ入力シート!$H$25*Ⅳ一次附属!C98</f>
        <v>0</v>
      </c>
      <c r="D41" s="56">
        <f>Ⅱ入力シート!$H$26*Ⅳ一次附属!D98</f>
        <v>0</v>
      </c>
      <c r="E41" s="56">
        <f>Ⅱ入力シート!$H$27*Ⅳ一次附属!E98</f>
        <v>0</v>
      </c>
      <c r="F41" s="56">
        <f>Ⅱ入力シート!$H$28*Ⅳ一次附属!F98</f>
        <v>0</v>
      </c>
      <c r="G41" s="56">
        <f>Ⅱ入力シート!$H$29*Ⅳ一次附属!G98</f>
        <v>0</v>
      </c>
      <c r="H41" s="56">
        <f>Ⅱ入力シート!$H$30*Ⅳ一次附属!H98</f>
        <v>0</v>
      </c>
      <c r="I41" s="56">
        <f>Ⅱ入力シート!$H$31*Ⅳ一次附属!I98</f>
        <v>0</v>
      </c>
      <c r="J41" s="56">
        <f>Ⅱ入力シート!$H$32*Ⅳ一次附属!J98</f>
        <v>0</v>
      </c>
      <c r="K41" s="56">
        <f>Ⅱ入力シート!$H$33*Ⅳ一次附属!K98</f>
        <v>0</v>
      </c>
      <c r="L41" s="56">
        <f>Ⅱ入力シート!$H$34*Ⅳ一次附属!L98</f>
        <v>0</v>
      </c>
      <c r="M41" s="56">
        <f>Ⅱ入力シート!$H$35*Ⅳ一次附属!M98</f>
        <v>0</v>
      </c>
      <c r="N41" s="56">
        <f>Ⅱ入力シート!$H$36*Ⅳ一次附属!N98</f>
        <v>0</v>
      </c>
      <c r="O41" s="56">
        <f>Ⅱ入力シート!$H$37*Ⅳ一次附属!O98</f>
        <v>0</v>
      </c>
      <c r="P41" s="56">
        <f>Ⅱ入力シート!$H$38*Ⅳ一次附属!P98</f>
        <v>0</v>
      </c>
      <c r="Q41" s="56">
        <f>Ⅱ入力シート!$H$39*Ⅳ一次附属!Q98</f>
        <v>0</v>
      </c>
      <c r="R41" s="56">
        <f>Ⅱ入力シート!$H$40*Ⅳ一次附属!R98</f>
        <v>0</v>
      </c>
      <c r="S41" s="56">
        <f>Ⅱ入力シート!$H$41*Ⅳ一次附属!S98</f>
        <v>0</v>
      </c>
      <c r="T41" s="56">
        <f>Ⅱ入力シート!$H$42*Ⅳ一次附属!T98</f>
        <v>0</v>
      </c>
      <c r="U41" s="56">
        <f>Ⅱ入力シート!$H$43*Ⅳ一次附属!U98</f>
        <v>0</v>
      </c>
      <c r="V41" s="56">
        <f>Ⅱ入力シート!$H$44*Ⅳ一次附属!V98</f>
        <v>0</v>
      </c>
      <c r="W41" s="56">
        <f>Ⅱ入力シート!$H$45*Ⅳ一次附属!W98</f>
        <v>0</v>
      </c>
      <c r="X41" s="56">
        <f>Ⅱ入力シート!$H$46*Ⅳ一次附属!X98</f>
        <v>0</v>
      </c>
      <c r="Y41" s="56">
        <f>Ⅱ入力シート!$H$47*Ⅳ一次附属!Y98</f>
        <v>0</v>
      </c>
      <c r="Z41" s="56">
        <f>Ⅱ入力シート!$H$48*Ⅳ一次附属!Z98</f>
        <v>0</v>
      </c>
      <c r="AA41" s="56">
        <f>Ⅱ入力シート!$H$49*Ⅳ一次附属!AA98</f>
        <v>0</v>
      </c>
      <c r="AB41" s="56">
        <f>Ⅱ入力シート!$H$50*Ⅳ一次附属!AB98</f>
        <v>0</v>
      </c>
      <c r="AC41" s="56">
        <f>Ⅱ入力シート!$H$51*Ⅳ一次附属!AC98</f>
        <v>0</v>
      </c>
      <c r="AD41" s="56">
        <f>Ⅱ入力シート!$H$52*Ⅳ一次附属!AD98</f>
        <v>0</v>
      </c>
      <c r="AE41" s="56">
        <f>Ⅱ入力シート!$H$53*Ⅳ一次附属!AE98</f>
        <v>0</v>
      </c>
      <c r="AF41" s="56">
        <f>Ⅱ入力シート!$H$54*Ⅳ一次附属!AF98</f>
        <v>0</v>
      </c>
      <c r="AG41" s="56">
        <f>Ⅱ入力シート!$H$55*Ⅳ一次附属!AG98</f>
        <v>0</v>
      </c>
      <c r="AH41" s="56">
        <f>Ⅱ入力シート!$H$56*Ⅳ一次附属!AH98</f>
        <v>0</v>
      </c>
      <c r="AI41" s="56">
        <f>Ⅱ入力シート!$H$57*Ⅳ一次附属!AI98</f>
        <v>0</v>
      </c>
      <c r="AJ41" s="56">
        <f>Ⅱ入力シート!$H$58*Ⅳ一次附属!AJ98</f>
        <v>0</v>
      </c>
      <c r="AK41" s="56">
        <f>Ⅱ入力シート!$H$59*Ⅳ一次附属!AK98</f>
        <v>0</v>
      </c>
      <c r="AL41" s="56">
        <f>Ⅱ入力シート!$H$60*Ⅳ一次附属!AL98</f>
        <v>0</v>
      </c>
      <c r="AM41" s="56">
        <f>Ⅱ入力シート!$H$61*Ⅳ一次附属!AM98</f>
        <v>0</v>
      </c>
      <c r="AN41" s="56">
        <f>SUM(C41:AM41)</f>
        <v>0</v>
      </c>
    </row>
    <row r="42" spans="1:256">
      <c r="A42" s="279" t="s">
        <v>161</v>
      </c>
      <c r="B42" s="280" t="s">
        <v>1586</v>
      </c>
      <c r="C42" s="56">
        <f>Ⅱ入力シート!$H$25*Ⅳ一次附属!C99</f>
        <v>0</v>
      </c>
      <c r="D42" s="56">
        <f>Ⅱ入力シート!$H$26*Ⅳ一次附属!D99</f>
        <v>0</v>
      </c>
      <c r="E42" s="56">
        <f>Ⅱ入力シート!$H$27*Ⅳ一次附属!E99</f>
        <v>0</v>
      </c>
      <c r="F42" s="56">
        <f>Ⅱ入力シート!$H$28*Ⅳ一次附属!F99</f>
        <v>0</v>
      </c>
      <c r="G42" s="56">
        <f>Ⅱ入力シート!$H$29*Ⅳ一次附属!G99</f>
        <v>0</v>
      </c>
      <c r="H42" s="56">
        <f>Ⅱ入力シート!$H$30*Ⅳ一次附属!H99</f>
        <v>0</v>
      </c>
      <c r="I42" s="56">
        <f>Ⅱ入力シート!$H$31*Ⅳ一次附属!I99</f>
        <v>0</v>
      </c>
      <c r="J42" s="56">
        <f>Ⅱ入力シート!$H$32*Ⅳ一次附属!J99</f>
        <v>0</v>
      </c>
      <c r="K42" s="56">
        <f>Ⅱ入力シート!$H$33*Ⅳ一次附属!K99</f>
        <v>0</v>
      </c>
      <c r="L42" s="56">
        <f>Ⅱ入力シート!$H$34*Ⅳ一次附属!L99</f>
        <v>0</v>
      </c>
      <c r="M42" s="56">
        <f>Ⅱ入力シート!$H$35*Ⅳ一次附属!M99</f>
        <v>0</v>
      </c>
      <c r="N42" s="56">
        <f>Ⅱ入力シート!$H$36*Ⅳ一次附属!N99</f>
        <v>0</v>
      </c>
      <c r="O42" s="56">
        <f>Ⅱ入力シート!$H$37*Ⅳ一次附属!O99</f>
        <v>0</v>
      </c>
      <c r="P42" s="56">
        <f>Ⅱ入力シート!$H$38*Ⅳ一次附属!P99</f>
        <v>0</v>
      </c>
      <c r="Q42" s="56">
        <f>Ⅱ入力シート!$H$39*Ⅳ一次附属!Q99</f>
        <v>0</v>
      </c>
      <c r="R42" s="56">
        <f>Ⅱ入力シート!$H$40*Ⅳ一次附属!R99</f>
        <v>0</v>
      </c>
      <c r="S42" s="56">
        <f>Ⅱ入力シート!$H$41*Ⅳ一次附属!S99</f>
        <v>0</v>
      </c>
      <c r="T42" s="56">
        <f>Ⅱ入力シート!$H$42*Ⅳ一次附属!T99</f>
        <v>0</v>
      </c>
      <c r="U42" s="56">
        <f>Ⅱ入力シート!$H$43*Ⅳ一次附属!U99</f>
        <v>0</v>
      </c>
      <c r="V42" s="56">
        <f>Ⅱ入力シート!$H$44*Ⅳ一次附属!V99</f>
        <v>0</v>
      </c>
      <c r="W42" s="56">
        <f>Ⅱ入力シート!$H$45*Ⅳ一次附属!W99</f>
        <v>0</v>
      </c>
      <c r="X42" s="56">
        <f>Ⅱ入力シート!$H$46*Ⅳ一次附属!X99</f>
        <v>0</v>
      </c>
      <c r="Y42" s="56">
        <f>Ⅱ入力シート!$H$47*Ⅳ一次附属!Y99</f>
        <v>0</v>
      </c>
      <c r="Z42" s="56">
        <f>Ⅱ入力シート!$H$48*Ⅳ一次附属!Z99</f>
        <v>0</v>
      </c>
      <c r="AA42" s="56">
        <f>Ⅱ入力シート!$H$49*Ⅳ一次附属!AA99</f>
        <v>0</v>
      </c>
      <c r="AB42" s="56">
        <f>Ⅱ入力シート!$H$50*Ⅳ一次附属!AB99</f>
        <v>0</v>
      </c>
      <c r="AC42" s="56">
        <f>Ⅱ入力シート!$H$51*Ⅳ一次附属!AC99</f>
        <v>0</v>
      </c>
      <c r="AD42" s="56">
        <f>Ⅱ入力シート!$H$52*Ⅳ一次附属!AD99</f>
        <v>0</v>
      </c>
      <c r="AE42" s="56">
        <f>Ⅱ入力シート!$H$53*Ⅳ一次附属!AE99</f>
        <v>0</v>
      </c>
      <c r="AF42" s="56">
        <f>Ⅱ入力シート!$H$54*Ⅳ一次附属!AF99</f>
        <v>0</v>
      </c>
      <c r="AG42" s="56">
        <f>Ⅱ入力シート!$H$55*Ⅳ一次附属!AG99</f>
        <v>0</v>
      </c>
      <c r="AH42" s="56">
        <f>Ⅱ入力シート!$H$56*Ⅳ一次附属!AH99</f>
        <v>0</v>
      </c>
      <c r="AI42" s="56">
        <f>Ⅱ入力シート!$H$57*Ⅳ一次附属!AI99</f>
        <v>0</v>
      </c>
      <c r="AJ42" s="56">
        <f>Ⅱ入力シート!$H$58*Ⅳ一次附属!AJ99</f>
        <v>0</v>
      </c>
      <c r="AK42" s="56">
        <f>Ⅱ入力シート!$H$59*Ⅳ一次附属!AK99</f>
        <v>0</v>
      </c>
      <c r="AL42" s="56">
        <f>Ⅱ入力シート!$H$60*Ⅳ一次附属!AL99</f>
        <v>0</v>
      </c>
      <c r="AM42" s="56">
        <f>Ⅱ入力シート!$H$61*Ⅳ一次附属!AM99</f>
        <v>0</v>
      </c>
      <c r="AN42" s="56">
        <f>SUM(C42:AM42)</f>
        <v>0</v>
      </c>
    </row>
    <row r="43" spans="1:256" ht="15" customHeight="1">
      <c r="A43" s="273" t="s">
        <v>169</v>
      </c>
      <c r="B43" s="274" t="s">
        <v>37</v>
      </c>
      <c r="C43" s="255">
        <f>SUM(C6:C42)</f>
        <v>0</v>
      </c>
      <c r="D43" s="255">
        <f t="shared" ref="D43:AJ43" si="1">SUM(D6:D42)</f>
        <v>0</v>
      </c>
      <c r="E43" s="255">
        <f t="shared" si="1"/>
        <v>0</v>
      </c>
      <c r="F43" s="255">
        <f t="shared" si="1"/>
        <v>0</v>
      </c>
      <c r="G43" s="255">
        <f t="shared" si="1"/>
        <v>0</v>
      </c>
      <c r="H43" s="255">
        <f t="shared" si="1"/>
        <v>0</v>
      </c>
      <c r="I43" s="255">
        <f t="shared" si="1"/>
        <v>0</v>
      </c>
      <c r="J43" s="255">
        <f t="shared" si="1"/>
        <v>0</v>
      </c>
      <c r="K43" s="255">
        <f t="shared" si="1"/>
        <v>0</v>
      </c>
      <c r="L43" s="255">
        <f t="shared" si="1"/>
        <v>0</v>
      </c>
      <c r="M43" s="255">
        <f t="shared" si="1"/>
        <v>0</v>
      </c>
      <c r="N43" s="255">
        <f t="shared" si="1"/>
        <v>0</v>
      </c>
      <c r="O43" s="255">
        <f t="shared" si="1"/>
        <v>0</v>
      </c>
      <c r="P43" s="255">
        <f t="shared" si="1"/>
        <v>0</v>
      </c>
      <c r="Q43" s="255">
        <f t="shared" si="1"/>
        <v>0</v>
      </c>
      <c r="R43" s="255">
        <f t="shared" si="1"/>
        <v>0</v>
      </c>
      <c r="S43" s="255">
        <f t="shared" si="1"/>
        <v>0</v>
      </c>
      <c r="T43" s="255">
        <f t="shared" si="1"/>
        <v>0</v>
      </c>
      <c r="U43" s="255">
        <f t="shared" si="1"/>
        <v>0</v>
      </c>
      <c r="V43" s="255">
        <f t="shared" si="1"/>
        <v>0</v>
      </c>
      <c r="W43" s="255">
        <f t="shared" si="1"/>
        <v>0</v>
      </c>
      <c r="X43" s="255">
        <f t="shared" si="1"/>
        <v>0</v>
      </c>
      <c r="Y43" s="255">
        <f t="shared" si="1"/>
        <v>0</v>
      </c>
      <c r="Z43" s="255">
        <f t="shared" si="1"/>
        <v>0</v>
      </c>
      <c r="AA43" s="255">
        <f t="shared" si="1"/>
        <v>0</v>
      </c>
      <c r="AB43" s="255">
        <f t="shared" si="1"/>
        <v>0</v>
      </c>
      <c r="AC43" s="255">
        <f t="shared" si="1"/>
        <v>0</v>
      </c>
      <c r="AD43" s="255">
        <f t="shared" si="1"/>
        <v>0</v>
      </c>
      <c r="AE43" s="255">
        <f t="shared" si="1"/>
        <v>0</v>
      </c>
      <c r="AF43" s="255">
        <f>SUM(AF6:AF42)</f>
        <v>0</v>
      </c>
      <c r="AG43" s="255">
        <f>SUM(AG6:AG42)</f>
        <v>0</v>
      </c>
      <c r="AH43" s="255">
        <f>SUM(AH6:AH42)</f>
        <v>0</v>
      </c>
      <c r="AI43" s="255">
        <f t="shared" si="1"/>
        <v>0</v>
      </c>
      <c r="AJ43" s="255">
        <f t="shared" si="1"/>
        <v>0</v>
      </c>
      <c r="AK43" s="255">
        <f>SUM(AK6:AK42)</f>
        <v>0</v>
      </c>
      <c r="AL43" s="255">
        <f>SUM(AL6:AL42)</f>
        <v>0</v>
      </c>
      <c r="AM43" s="255">
        <f>SUM(AM6:AM42)</f>
        <v>0</v>
      </c>
      <c r="AN43" s="255">
        <f>SUM(AN6:AN42)</f>
        <v>0</v>
      </c>
    </row>
    <row r="44" spans="1:256" ht="5.25" customHeight="1"/>
    <row r="45" spans="1:256" ht="6.75" customHeight="1"/>
    <row r="46" spans="1:256" ht="13.2">
      <c r="A46" s="15"/>
      <c r="B46" s="44"/>
      <c r="C46" s="44" t="str">
        <f>C$4</f>
        <v>01</v>
      </c>
      <c r="D46" s="44" t="str">
        <f t="shared" ref="D46:AN46" si="2">D$4</f>
        <v>06</v>
      </c>
      <c r="E46" s="44" t="str">
        <f t="shared" si="2"/>
        <v>11</v>
      </c>
      <c r="F46" s="44" t="str">
        <f t="shared" si="2"/>
        <v>15</v>
      </c>
      <c r="G46" s="44" t="str">
        <f t="shared" si="2"/>
        <v>16</v>
      </c>
      <c r="H46" s="44" t="str">
        <f t="shared" si="2"/>
        <v>20</v>
      </c>
      <c r="I46" s="44" t="str">
        <f t="shared" si="2"/>
        <v>21</v>
      </c>
      <c r="J46" s="44" t="str">
        <f t="shared" si="2"/>
        <v>22</v>
      </c>
      <c r="K46" s="44" t="str">
        <f t="shared" si="2"/>
        <v>25</v>
      </c>
      <c r="L46" s="44" t="str">
        <f t="shared" si="2"/>
        <v>26</v>
      </c>
      <c r="M46" s="44" t="str">
        <f t="shared" si="2"/>
        <v>27</v>
      </c>
      <c r="N46" s="44" t="str">
        <f t="shared" si="2"/>
        <v>28</v>
      </c>
      <c r="O46" s="44" t="str">
        <f t="shared" si="2"/>
        <v>29</v>
      </c>
      <c r="P46" s="44" t="str">
        <f t="shared" si="2"/>
        <v>30</v>
      </c>
      <c r="Q46" s="44" t="str">
        <f t="shared" si="2"/>
        <v>31</v>
      </c>
      <c r="R46" s="44" t="str">
        <f t="shared" si="2"/>
        <v>32</v>
      </c>
      <c r="S46" s="44" t="str">
        <f t="shared" si="2"/>
        <v>33</v>
      </c>
      <c r="T46" s="44" t="str">
        <f t="shared" si="2"/>
        <v>34</v>
      </c>
      <c r="U46" s="44" t="str">
        <f t="shared" si="2"/>
        <v>35</v>
      </c>
      <c r="V46" s="44" t="str">
        <f t="shared" si="2"/>
        <v>39</v>
      </c>
      <c r="W46" s="44" t="str">
        <f t="shared" si="2"/>
        <v>41</v>
      </c>
      <c r="X46" s="44" t="str">
        <f t="shared" si="2"/>
        <v>46</v>
      </c>
      <c r="Y46" s="44" t="str">
        <f t="shared" si="2"/>
        <v>47</v>
      </c>
      <c r="Z46" s="44" t="str">
        <f t="shared" si="2"/>
        <v>48</v>
      </c>
      <c r="AA46" s="44" t="str">
        <f t="shared" si="2"/>
        <v>51</v>
      </c>
      <c r="AB46" s="44" t="str">
        <f t="shared" si="2"/>
        <v>53</v>
      </c>
      <c r="AC46" s="44" t="str">
        <f t="shared" si="2"/>
        <v>55</v>
      </c>
      <c r="AD46" s="44" t="str">
        <f t="shared" si="2"/>
        <v>57</v>
      </c>
      <c r="AE46" s="44" t="str">
        <f t="shared" si="2"/>
        <v>59</v>
      </c>
      <c r="AF46" s="44" t="str">
        <f t="shared" si="2"/>
        <v>61</v>
      </c>
      <c r="AG46" s="44" t="str">
        <f t="shared" si="2"/>
        <v>63</v>
      </c>
      <c r="AH46" s="44" t="str">
        <f t="shared" si="2"/>
        <v>64</v>
      </c>
      <c r="AI46" s="44" t="str">
        <f t="shared" si="2"/>
        <v>65</v>
      </c>
      <c r="AJ46" s="44" t="str">
        <f t="shared" si="2"/>
        <v>66</v>
      </c>
      <c r="AK46" s="44" t="str">
        <f t="shared" si="2"/>
        <v>67</v>
      </c>
      <c r="AL46" s="44" t="str">
        <f t="shared" si="2"/>
        <v>68</v>
      </c>
      <c r="AM46" s="44" t="str">
        <f t="shared" si="2"/>
        <v>69</v>
      </c>
      <c r="AN46" s="44">
        <f t="shared" si="2"/>
        <v>70</v>
      </c>
    </row>
    <row r="47" spans="1:256" ht="36">
      <c r="A47" s="602"/>
      <c r="B47" s="603"/>
      <c r="C47" s="19" t="str">
        <f>C$5</f>
        <v>農林漁業</v>
      </c>
      <c r="D47" s="19" t="str">
        <f t="shared" ref="D47:AN47" si="3">D$5</f>
        <v>鉱業</v>
      </c>
      <c r="E47" s="19" t="str">
        <f t="shared" si="3"/>
        <v>飲食料品</v>
      </c>
      <c r="F47" s="19" t="str">
        <f t="shared" si="3"/>
        <v>繊維製品</v>
      </c>
      <c r="G47" s="19" t="str">
        <f t="shared" si="3"/>
        <v>パルプ・紙・木製品</v>
      </c>
      <c r="H47" s="19" t="str">
        <f t="shared" si="3"/>
        <v>化学製品</v>
      </c>
      <c r="I47" s="19" t="str">
        <f t="shared" si="3"/>
        <v>石油・石炭製品</v>
      </c>
      <c r="J47" s="19" t="str">
        <f t="shared" si="3"/>
        <v>プラスチック・ゴム製品</v>
      </c>
      <c r="K47" s="19" t="str">
        <f t="shared" si="3"/>
        <v>窯業・土石製品</v>
      </c>
      <c r="L47" s="19" t="str">
        <f t="shared" si="3"/>
        <v>鉄鋼</v>
      </c>
      <c r="M47" s="19" t="str">
        <f t="shared" si="3"/>
        <v>非鉄金属</v>
      </c>
      <c r="N47" s="19" t="str">
        <f t="shared" si="3"/>
        <v>金属製品</v>
      </c>
      <c r="O47" s="19" t="str">
        <f t="shared" si="3"/>
        <v>はん用機械</v>
      </c>
      <c r="P47" s="19" t="str">
        <f t="shared" si="3"/>
        <v>生産用機械</v>
      </c>
      <c r="Q47" s="19" t="str">
        <f t="shared" si="3"/>
        <v>業務用機械</v>
      </c>
      <c r="R47" s="19" t="str">
        <f t="shared" si="3"/>
        <v>電子部品</v>
      </c>
      <c r="S47" s="19" t="str">
        <f t="shared" si="3"/>
        <v>電気機械</v>
      </c>
      <c r="T47" s="19" t="str">
        <f t="shared" si="3"/>
        <v>情報通信機器</v>
      </c>
      <c r="U47" s="19" t="str">
        <f t="shared" si="3"/>
        <v>輸送機械</v>
      </c>
      <c r="V47" s="19" t="str">
        <f t="shared" si="3"/>
        <v>その他の製造工業製品</v>
      </c>
      <c r="W47" s="19" t="str">
        <f t="shared" si="3"/>
        <v>建設</v>
      </c>
      <c r="X47" s="19" t="str">
        <f t="shared" si="3"/>
        <v>電気・ガス・熱供給</v>
      </c>
      <c r="Y47" s="19" t="str">
        <f t="shared" si="3"/>
        <v>水道</v>
      </c>
      <c r="Z47" s="19" t="str">
        <f t="shared" si="3"/>
        <v>廃棄物処理</v>
      </c>
      <c r="AA47" s="19" t="str">
        <f t="shared" si="3"/>
        <v>商業</v>
      </c>
      <c r="AB47" s="19" t="str">
        <f t="shared" si="3"/>
        <v>金融・保険</v>
      </c>
      <c r="AC47" s="19" t="str">
        <f t="shared" si="3"/>
        <v>不動産</v>
      </c>
      <c r="AD47" s="19" t="str">
        <f t="shared" si="3"/>
        <v>運輸・郵便</v>
      </c>
      <c r="AE47" s="19" t="str">
        <f t="shared" si="3"/>
        <v>情報通信</v>
      </c>
      <c r="AF47" s="19" t="str">
        <f t="shared" si="3"/>
        <v>公務</v>
      </c>
      <c r="AG47" s="19" t="str">
        <f t="shared" si="3"/>
        <v>教育・研究</v>
      </c>
      <c r="AH47" s="19" t="str">
        <f t="shared" si="3"/>
        <v>医療・福祉</v>
      </c>
      <c r="AI47" s="19" t="str">
        <f t="shared" si="3"/>
        <v>他に分類されない会員制団体</v>
      </c>
      <c r="AJ47" s="19" t="str">
        <f t="shared" si="3"/>
        <v>対事業所サービス</v>
      </c>
      <c r="AK47" s="19" t="str">
        <f t="shared" si="3"/>
        <v>対個人サービス</v>
      </c>
      <c r="AL47" s="19" t="str">
        <f t="shared" si="3"/>
        <v>事務用品</v>
      </c>
      <c r="AM47" s="19" t="str">
        <f t="shared" si="3"/>
        <v>分類不明</v>
      </c>
      <c r="AN47" s="19" t="str">
        <f t="shared" si="3"/>
        <v>計</v>
      </c>
    </row>
    <row r="48" spans="1:256" ht="13.2">
      <c r="A48" s="281" t="s">
        <v>170</v>
      </c>
      <c r="B48" s="282" t="s">
        <v>131</v>
      </c>
      <c r="C48" s="37">
        <f>Ⅱ入力シート!$H$25*Ⅳ一次附属!C105</f>
        <v>0</v>
      </c>
      <c r="D48" s="37">
        <f>Ⅱ入力シート!$H$26*Ⅳ一次附属!D105</f>
        <v>0</v>
      </c>
      <c r="E48" s="37">
        <f>Ⅱ入力シート!$H$27*Ⅳ一次附属!E105</f>
        <v>0</v>
      </c>
      <c r="F48" s="37">
        <f>Ⅱ入力シート!$H$28*Ⅳ一次附属!F105</f>
        <v>0</v>
      </c>
      <c r="G48" s="37">
        <f>Ⅱ入力シート!$H$29*Ⅳ一次附属!G105</f>
        <v>0</v>
      </c>
      <c r="H48" s="37">
        <f>Ⅱ入力シート!$H$30*Ⅳ一次附属!H105</f>
        <v>0</v>
      </c>
      <c r="I48" s="37">
        <f>Ⅱ入力シート!$H$31*Ⅳ一次附属!I105</f>
        <v>0</v>
      </c>
      <c r="J48" s="37">
        <f>Ⅱ入力シート!$H$32*Ⅳ一次附属!J105</f>
        <v>0</v>
      </c>
      <c r="K48" s="37">
        <f>Ⅱ入力シート!$H$33*Ⅳ一次附属!K105</f>
        <v>0</v>
      </c>
      <c r="L48" s="37">
        <f>Ⅱ入力シート!$H$34*Ⅳ一次附属!L105</f>
        <v>0</v>
      </c>
      <c r="M48" s="37">
        <f>Ⅱ入力シート!$H$35*Ⅳ一次附属!M105</f>
        <v>0</v>
      </c>
      <c r="N48" s="37">
        <f>Ⅱ入力シート!$H$36*Ⅳ一次附属!N105</f>
        <v>0</v>
      </c>
      <c r="O48" s="37">
        <f>Ⅱ入力シート!$H$37*Ⅳ一次附属!O105</f>
        <v>0</v>
      </c>
      <c r="P48" s="37">
        <f>Ⅱ入力シート!$H$38*Ⅳ一次附属!P105</f>
        <v>0</v>
      </c>
      <c r="Q48" s="37">
        <f>Ⅱ入力シート!$H$39*Ⅳ一次附属!Q105</f>
        <v>0</v>
      </c>
      <c r="R48" s="37">
        <f>Ⅱ入力シート!$H$40*Ⅳ一次附属!R105</f>
        <v>0</v>
      </c>
      <c r="S48" s="37">
        <f>Ⅱ入力シート!$H$41*Ⅳ一次附属!S105</f>
        <v>0</v>
      </c>
      <c r="T48" s="37">
        <f>Ⅱ入力シート!$H$42*Ⅳ一次附属!T105</f>
        <v>0</v>
      </c>
      <c r="U48" s="37">
        <f>Ⅱ入力シート!$H$43*Ⅳ一次附属!U105</f>
        <v>0</v>
      </c>
      <c r="V48" s="37">
        <f>Ⅱ入力シート!$H$44*Ⅳ一次附属!V105</f>
        <v>0</v>
      </c>
      <c r="W48" s="37">
        <f>Ⅱ入力シート!$H$45*Ⅳ一次附属!W105</f>
        <v>0</v>
      </c>
      <c r="X48" s="37">
        <f>Ⅱ入力シート!$H$46*Ⅳ一次附属!X105</f>
        <v>0</v>
      </c>
      <c r="Y48" s="37">
        <f>Ⅱ入力シート!$H$47*Ⅳ一次附属!Y105</f>
        <v>0</v>
      </c>
      <c r="Z48" s="37">
        <f>Ⅱ入力シート!$H$48*Ⅳ一次附属!Z105</f>
        <v>0</v>
      </c>
      <c r="AA48" s="37">
        <f>Ⅱ入力シート!$H$49*Ⅳ一次附属!AA105</f>
        <v>0</v>
      </c>
      <c r="AB48" s="37">
        <f>Ⅱ入力シート!$H$50*Ⅳ一次附属!AB105</f>
        <v>0</v>
      </c>
      <c r="AC48" s="37">
        <f>Ⅱ入力シート!$H$51*Ⅳ一次附属!AC105</f>
        <v>0</v>
      </c>
      <c r="AD48" s="37">
        <f>Ⅱ入力シート!$H$52*Ⅳ一次附属!AD105</f>
        <v>0</v>
      </c>
      <c r="AE48" s="37">
        <f>Ⅱ入力シート!$H$53*Ⅳ一次附属!AE105</f>
        <v>0</v>
      </c>
      <c r="AF48" s="37">
        <f>Ⅱ入力シート!$H$54*Ⅳ一次附属!AF105</f>
        <v>0</v>
      </c>
      <c r="AG48" s="37">
        <f>Ⅱ入力シート!$H$55*Ⅳ一次附属!AG105</f>
        <v>0</v>
      </c>
      <c r="AH48" s="37">
        <f>Ⅱ入力シート!$H$56*Ⅳ一次附属!AH105</f>
        <v>0</v>
      </c>
      <c r="AI48" s="37">
        <f>Ⅱ入力シート!$H$57*Ⅳ一次附属!AI105</f>
        <v>0</v>
      </c>
      <c r="AJ48" s="37">
        <f>Ⅱ入力シート!$H$58*Ⅳ一次附属!AJ105</f>
        <v>0</v>
      </c>
      <c r="AK48" s="37">
        <f>Ⅱ入力シート!$H$59*Ⅳ一次附属!AK105</f>
        <v>0</v>
      </c>
      <c r="AL48" s="37">
        <f>Ⅱ入力シート!$H$60*Ⅳ一次附属!AL105</f>
        <v>0</v>
      </c>
      <c r="AM48" s="37">
        <f>Ⅱ入力シート!$H$61*Ⅳ一次附属!AM105</f>
        <v>0</v>
      </c>
      <c r="AN48" s="45">
        <f t="shared" ref="AN48:AN53" si="4">SUM(C48:AM48)</f>
        <v>0</v>
      </c>
      <c r="AO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row>
    <row r="49" spans="1:256" ht="13.2">
      <c r="A49" s="267" t="s">
        <v>171</v>
      </c>
      <c r="B49" s="268" t="s">
        <v>42</v>
      </c>
      <c r="C49" s="283">
        <f>Ⅱ入力シート!$H$25*Ⅳ一次附属!C106</f>
        <v>0</v>
      </c>
      <c r="D49" s="283">
        <f>Ⅱ入力シート!$H$26*Ⅳ一次附属!D106</f>
        <v>0</v>
      </c>
      <c r="E49" s="283">
        <f>Ⅱ入力シート!$H$27*Ⅳ一次附属!E106</f>
        <v>0</v>
      </c>
      <c r="F49" s="283">
        <f>Ⅱ入力シート!$H$28*Ⅳ一次附属!F106</f>
        <v>0</v>
      </c>
      <c r="G49" s="283">
        <f>Ⅱ入力シート!$H$29*Ⅳ一次附属!G106</f>
        <v>0</v>
      </c>
      <c r="H49" s="283">
        <f>Ⅱ入力シート!$H$30*Ⅳ一次附属!H106</f>
        <v>0</v>
      </c>
      <c r="I49" s="283">
        <f>Ⅱ入力シート!$H$31*Ⅳ一次附属!I106</f>
        <v>0</v>
      </c>
      <c r="J49" s="283">
        <f>Ⅱ入力シート!$H$32*Ⅳ一次附属!J106</f>
        <v>0</v>
      </c>
      <c r="K49" s="283">
        <f>Ⅱ入力シート!$H$33*Ⅳ一次附属!K106</f>
        <v>0</v>
      </c>
      <c r="L49" s="283">
        <f>Ⅱ入力シート!$H$34*Ⅳ一次附属!L106</f>
        <v>0</v>
      </c>
      <c r="M49" s="283">
        <f>Ⅱ入力シート!$H$35*Ⅳ一次附属!M106</f>
        <v>0</v>
      </c>
      <c r="N49" s="283">
        <f>Ⅱ入力シート!$H$36*Ⅳ一次附属!N106</f>
        <v>0</v>
      </c>
      <c r="O49" s="283">
        <f>Ⅱ入力シート!$H$37*Ⅳ一次附属!O106</f>
        <v>0</v>
      </c>
      <c r="P49" s="283">
        <f>Ⅱ入力シート!$H$38*Ⅳ一次附属!P106</f>
        <v>0</v>
      </c>
      <c r="Q49" s="283">
        <f>Ⅱ入力シート!$H$39*Ⅳ一次附属!Q106</f>
        <v>0</v>
      </c>
      <c r="R49" s="283">
        <f>Ⅱ入力シート!$H$40*Ⅳ一次附属!R106</f>
        <v>0</v>
      </c>
      <c r="S49" s="283">
        <f>Ⅱ入力シート!$H$41*Ⅳ一次附属!S106</f>
        <v>0</v>
      </c>
      <c r="T49" s="283">
        <f>Ⅱ入力シート!$H$42*Ⅳ一次附属!T106</f>
        <v>0</v>
      </c>
      <c r="U49" s="283">
        <f>Ⅱ入力シート!$H$43*Ⅳ一次附属!U106</f>
        <v>0</v>
      </c>
      <c r="V49" s="283">
        <f>Ⅱ入力シート!$H$44*Ⅳ一次附属!V106</f>
        <v>0</v>
      </c>
      <c r="W49" s="283">
        <f>Ⅱ入力シート!$H$45*Ⅳ一次附属!W106</f>
        <v>0</v>
      </c>
      <c r="X49" s="283">
        <f>Ⅱ入力シート!$H$46*Ⅳ一次附属!X106</f>
        <v>0</v>
      </c>
      <c r="Y49" s="283">
        <f>Ⅱ入力シート!$H$47*Ⅳ一次附属!Y106</f>
        <v>0</v>
      </c>
      <c r="Z49" s="283">
        <f>Ⅱ入力シート!$H$48*Ⅳ一次附属!Z106</f>
        <v>0</v>
      </c>
      <c r="AA49" s="283">
        <f>Ⅱ入力シート!$H$49*Ⅳ一次附属!AA106</f>
        <v>0</v>
      </c>
      <c r="AB49" s="283">
        <f>Ⅱ入力シート!$H$50*Ⅳ一次附属!AB106</f>
        <v>0</v>
      </c>
      <c r="AC49" s="283">
        <f>Ⅱ入力シート!$H$51*Ⅳ一次附属!AC106</f>
        <v>0</v>
      </c>
      <c r="AD49" s="283">
        <f>Ⅱ入力シート!$H$52*Ⅳ一次附属!AD106</f>
        <v>0</v>
      </c>
      <c r="AE49" s="283">
        <f>Ⅱ入力シート!$H$53*Ⅳ一次附属!AE106</f>
        <v>0</v>
      </c>
      <c r="AF49" s="283">
        <f>Ⅱ入力シート!$H$54*Ⅳ一次附属!AF106</f>
        <v>0</v>
      </c>
      <c r="AG49" s="283">
        <f>Ⅱ入力シート!$H$55*Ⅳ一次附属!AG106</f>
        <v>0</v>
      </c>
      <c r="AH49" s="284">
        <f>Ⅱ入力シート!$H$56*Ⅳ一次附属!AH106</f>
        <v>0</v>
      </c>
      <c r="AI49" s="283">
        <f>Ⅱ入力シート!$H$57*Ⅳ一次附属!AI106</f>
        <v>0</v>
      </c>
      <c r="AJ49" s="283">
        <f>Ⅱ入力シート!$H$58*Ⅳ一次附属!AJ106</f>
        <v>0</v>
      </c>
      <c r="AK49" s="284">
        <f>Ⅱ入力シート!$H$59*Ⅳ一次附属!AK106</f>
        <v>0</v>
      </c>
      <c r="AL49" s="284">
        <f>Ⅱ入力シート!$H$60*Ⅳ一次附属!AL106</f>
        <v>0</v>
      </c>
      <c r="AM49" s="284">
        <f>Ⅱ入力シート!$H$61*Ⅳ一次附属!AM106</f>
        <v>0</v>
      </c>
      <c r="AN49" s="285">
        <f t="shared" si="4"/>
        <v>0</v>
      </c>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row>
    <row r="50" spans="1:256" ht="13.2">
      <c r="A50" s="267" t="s">
        <v>172</v>
      </c>
      <c r="B50" s="268" t="s">
        <v>43</v>
      </c>
      <c r="C50" s="56">
        <f>Ⅱ入力シート!$H$25*Ⅳ一次附属!C107</f>
        <v>0</v>
      </c>
      <c r="D50" s="56">
        <f>Ⅱ入力シート!$H$26*Ⅳ一次附属!D107</f>
        <v>0</v>
      </c>
      <c r="E50" s="56">
        <f>Ⅱ入力シート!$H$27*Ⅳ一次附属!E107</f>
        <v>0</v>
      </c>
      <c r="F50" s="56">
        <f>Ⅱ入力シート!$H$28*Ⅳ一次附属!F107</f>
        <v>0</v>
      </c>
      <c r="G50" s="56">
        <f>Ⅱ入力シート!$H$29*Ⅳ一次附属!G107</f>
        <v>0</v>
      </c>
      <c r="H50" s="56">
        <f>Ⅱ入力シート!$H$30*Ⅳ一次附属!H107</f>
        <v>0</v>
      </c>
      <c r="I50" s="56">
        <f>Ⅱ入力シート!$H$31*Ⅳ一次附属!I107</f>
        <v>0</v>
      </c>
      <c r="J50" s="56">
        <f>Ⅱ入力シート!$H$32*Ⅳ一次附属!J107</f>
        <v>0</v>
      </c>
      <c r="K50" s="56">
        <f>Ⅱ入力シート!$H$33*Ⅳ一次附属!K107</f>
        <v>0</v>
      </c>
      <c r="L50" s="56">
        <f>Ⅱ入力シート!$H$34*Ⅳ一次附属!L107</f>
        <v>0</v>
      </c>
      <c r="M50" s="56">
        <f>Ⅱ入力シート!$H$35*Ⅳ一次附属!M107</f>
        <v>0</v>
      </c>
      <c r="N50" s="56">
        <f>Ⅱ入力シート!$H$36*Ⅳ一次附属!N107</f>
        <v>0</v>
      </c>
      <c r="O50" s="56">
        <f>Ⅱ入力シート!$H$37*Ⅳ一次附属!O107</f>
        <v>0</v>
      </c>
      <c r="P50" s="56">
        <f>Ⅱ入力シート!$H$38*Ⅳ一次附属!P107</f>
        <v>0</v>
      </c>
      <c r="Q50" s="56">
        <f>Ⅱ入力シート!$H$39*Ⅳ一次附属!Q107</f>
        <v>0</v>
      </c>
      <c r="R50" s="56">
        <f>Ⅱ入力シート!$H$40*Ⅳ一次附属!R107</f>
        <v>0</v>
      </c>
      <c r="S50" s="56">
        <f>Ⅱ入力シート!$H$41*Ⅳ一次附属!S107</f>
        <v>0</v>
      </c>
      <c r="T50" s="56">
        <f>Ⅱ入力シート!$H$42*Ⅳ一次附属!T107</f>
        <v>0</v>
      </c>
      <c r="U50" s="56">
        <f>Ⅱ入力シート!$H$43*Ⅳ一次附属!U107</f>
        <v>0</v>
      </c>
      <c r="V50" s="56">
        <f>Ⅱ入力シート!$H$44*Ⅳ一次附属!V107</f>
        <v>0</v>
      </c>
      <c r="W50" s="56">
        <f>Ⅱ入力シート!$H$45*Ⅳ一次附属!W107</f>
        <v>0</v>
      </c>
      <c r="X50" s="56">
        <f>Ⅱ入力シート!$H$46*Ⅳ一次附属!X107</f>
        <v>0</v>
      </c>
      <c r="Y50" s="56">
        <f>Ⅱ入力シート!$H$47*Ⅳ一次附属!Y107</f>
        <v>0</v>
      </c>
      <c r="Z50" s="56">
        <f>Ⅱ入力シート!$H$48*Ⅳ一次附属!Z107</f>
        <v>0</v>
      </c>
      <c r="AA50" s="56">
        <f>Ⅱ入力シート!$H$49*Ⅳ一次附属!AA107</f>
        <v>0</v>
      </c>
      <c r="AB50" s="56">
        <f>Ⅱ入力シート!$H$50*Ⅳ一次附属!AB107</f>
        <v>0</v>
      </c>
      <c r="AC50" s="56">
        <f>Ⅱ入力シート!$H$51*Ⅳ一次附属!AC107</f>
        <v>0</v>
      </c>
      <c r="AD50" s="56">
        <f>Ⅱ入力シート!$H$52*Ⅳ一次附属!AD107</f>
        <v>0</v>
      </c>
      <c r="AE50" s="56">
        <f>Ⅱ入力シート!$H$53*Ⅳ一次附属!AE107</f>
        <v>0</v>
      </c>
      <c r="AF50" s="56">
        <f>Ⅱ入力シート!$H$54*Ⅳ一次附属!AF107</f>
        <v>0</v>
      </c>
      <c r="AG50" s="56">
        <f>Ⅱ入力シート!$H$55*Ⅳ一次附属!AG107</f>
        <v>0</v>
      </c>
      <c r="AH50" s="56">
        <f>Ⅱ入力シート!$H$56*Ⅳ一次附属!AH107</f>
        <v>0</v>
      </c>
      <c r="AI50" s="56">
        <f>Ⅱ入力シート!$H$57*Ⅳ一次附属!AI107</f>
        <v>0</v>
      </c>
      <c r="AJ50" s="56">
        <f>Ⅱ入力シート!$H$58*Ⅳ一次附属!AJ107</f>
        <v>0</v>
      </c>
      <c r="AK50" s="56">
        <f>Ⅱ入力シート!$H$59*Ⅳ一次附属!AK107</f>
        <v>0</v>
      </c>
      <c r="AL50" s="56">
        <f>Ⅱ入力シート!$H$60*Ⅳ一次附属!AL107</f>
        <v>0</v>
      </c>
      <c r="AM50" s="56">
        <f>Ⅱ入力シート!$H$61*Ⅳ一次附属!AM107</f>
        <v>0</v>
      </c>
      <c r="AN50" s="286">
        <f t="shared" si="4"/>
        <v>0</v>
      </c>
      <c r="AO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row>
    <row r="51" spans="1:256" ht="13.2">
      <c r="A51" s="267" t="s">
        <v>173</v>
      </c>
      <c r="B51" s="268" t="s">
        <v>44</v>
      </c>
      <c r="C51" s="56">
        <f>Ⅱ入力シート!$H$25*Ⅳ一次附属!C108</f>
        <v>0</v>
      </c>
      <c r="D51" s="56">
        <f>Ⅱ入力シート!$H$26*Ⅳ一次附属!D108</f>
        <v>0</v>
      </c>
      <c r="E51" s="56">
        <f>Ⅱ入力シート!$H$27*Ⅳ一次附属!E108</f>
        <v>0</v>
      </c>
      <c r="F51" s="56">
        <f>Ⅱ入力シート!$H$28*Ⅳ一次附属!F108</f>
        <v>0</v>
      </c>
      <c r="G51" s="56">
        <f>Ⅱ入力シート!$H$29*Ⅳ一次附属!G108</f>
        <v>0</v>
      </c>
      <c r="H51" s="56">
        <f>Ⅱ入力シート!$H$30*Ⅳ一次附属!H108</f>
        <v>0</v>
      </c>
      <c r="I51" s="56">
        <f>Ⅱ入力シート!$H$31*Ⅳ一次附属!I108</f>
        <v>0</v>
      </c>
      <c r="J51" s="56">
        <f>Ⅱ入力シート!$H$32*Ⅳ一次附属!J108</f>
        <v>0</v>
      </c>
      <c r="K51" s="56">
        <f>Ⅱ入力シート!$H$33*Ⅳ一次附属!K108</f>
        <v>0</v>
      </c>
      <c r="L51" s="56">
        <f>Ⅱ入力シート!$H$34*Ⅳ一次附属!L108</f>
        <v>0</v>
      </c>
      <c r="M51" s="56">
        <f>Ⅱ入力シート!$H$35*Ⅳ一次附属!M108</f>
        <v>0</v>
      </c>
      <c r="N51" s="56">
        <f>Ⅱ入力シート!$H$36*Ⅳ一次附属!N108</f>
        <v>0</v>
      </c>
      <c r="O51" s="56">
        <f>Ⅱ入力シート!$H$37*Ⅳ一次附属!O108</f>
        <v>0</v>
      </c>
      <c r="P51" s="56">
        <f>Ⅱ入力シート!$H$38*Ⅳ一次附属!P108</f>
        <v>0</v>
      </c>
      <c r="Q51" s="56">
        <f>Ⅱ入力シート!$H$39*Ⅳ一次附属!Q108</f>
        <v>0</v>
      </c>
      <c r="R51" s="56">
        <f>Ⅱ入力シート!$H$40*Ⅳ一次附属!R108</f>
        <v>0</v>
      </c>
      <c r="S51" s="56">
        <f>Ⅱ入力シート!$H$41*Ⅳ一次附属!S108</f>
        <v>0</v>
      </c>
      <c r="T51" s="56">
        <f>Ⅱ入力シート!$H$42*Ⅳ一次附属!T108</f>
        <v>0</v>
      </c>
      <c r="U51" s="56">
        <f>Ⅱ入力シート!$H$43*Ⅳ一次附属!U108</f>
        <v>0</v>
      </c>
      <c r="V51" s="56">
        <f>Ⅱ入力シート!$H$44*Ⅳ一次附属!V108</f>
        <v>0</v>
      </c>
      <c r="W51" s="56">
        <f>Ⅱ入力シート!$H$45*Ⅳ一次附属!W108</f>
        <v>0</v>
      </c>
      <c r="X51" s="56">
        <f>Ⅱ入力シート!$H$46*Ⅳ一次附属!X108</f>
        <v>0</v>
      </c>
      <c r="Y51" s="56">
        <f>Ⅱ入力シート!$H$47*Ⅳ一次附属!Y108</f>
        <v>0</v>
      </c>
      <c r="Z51" s="56">
        <f>Ⅱ入力シート!$H$48*Ⅳ一次附属!Z108</f>
        <v>0</v>
      </c>
      <c r="AA51" s="56">
        <f>Ⅱ入力シート!$H$49*Ⅳ一次附属!AA108</f>
        <v>0</v>
      </c>
      <c r="AB51" s="56">
        <f>Ⅱ入力シート!$H$50*Ⅳ一次附属!AB108</f>
        <v>0</v>
      </c>
      <c r="AC51" s="56">
        <f>Ⅱ入力シート!$H$51*Ⅳ一次附属!AC108</f>
        <v>0</v>
      </c>
      <c r="AD51" s="56">
        <f>Ⅱ入力シート!$H$52*Ⅳ一次附属!AD108</f>
        <v>0</v>
      </c>
      <c r="AE51" s="56">
        <f>Ⅱ入力シート!$H$53*Ⅳ一次附属!AE108</f>
        <v>0</v>
      </c>
      <c r="AF51" s="56">
        <f>Ⅱ入力シート!$H$54*Ⅳ一次附属!AF108</f>
        <v>0</v>
      </c>
      <c r="AG51" s="56">
        <f>Ⅱ入力シート!$H$55*Ⅳ一次附属!AG108</f>
        <v>0</v>
      </c>
      <c r="AH51" s="56">
        <f>Ⅱ入力シート!$H$56*Ⅳ一次附属!AH108</f>
        <v>0</v>
      </c>
      <c r="AI51" s="56">
        <f>Ⅱ入力シート!$H$57*Ⅳ一次附属!AI108</f>
        <v>0</v>
      </c>
      <c r="AJ51" s="56">
        <f>Ⅱ入力シート!$H$58*Ⅳ一次附属!AJ108</f>
        <v>0</v>
      </c>
      <c r="AK51" s="56">
        <f>Ⅱ入力シート!$H$59*Ⅳ一次附属!AK108</f>
        <v>0</v>
      </c>
      <c r="AL51" s="56">
        <f>Ⅱ入力シート!$H$60*Ⅳ一次附属!AL108</f>
        <v>0</v>
      </c>
      <c r="AM51" s="56">
        <f>Ⅱ入力シート!$H$61*Ⅳ一次附属!AM108</f>
        <v>0</v>
      </c>
      <c r="AN51" s="286">
        <f t="shared" si="4"/>
        <v>0</v>
      </c>
      <c r="AO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c r="IP51" s="15"/>
      <c r="IQ51" s="15"/>
      <c r="IR51" s="15"/>
      <c r="IS51" s="15"/>
      <c r="IT51" s="15"/>
      <c r="IU51" s="15"/>
      <c r="IV51" s="15"/>
    </row>
    <row r="52" spans="1:256" ht="13.2">
      <c r="A52" s="267" t="s">
        <v>174</v>
      </c>
      <c r="B52" s="268" t="s">
        <v>231</v>
      </c>
      <c r="C52" s="56">
        <f>Ⅱ入力シート!$H$25*Ⅳ一次附属!C109</f>
        <v>0</v>
      </c>
      <c r="D52" s="56">
        <f>Ⅱ入力シート!$H$26*Ⅳ一次附属!D109</f>
        <v>0</v>
      </c>
      <c r="E52" s="56">
        <f>Ⅱ入力シート!$H$27*Ⅳ一次附属!E109</f>
        <v>0</v>
      </c>
      <c r="F52" s="56">
        <f>Ⅱ入力シート!$H$28*Ⅳ一次附属!F109</f>
        <v>0</v>
      </c>
      <c r="G52" s="56">
        <f>Ⅱ入力シート!$H$29*Ⅳ一次附属!G109</f>
        <v>0</v>
      </c>
      <c r="H52" s="56">
        <f>Ⅱ入力シート!$H$30*Ⅳ一次附属!H109</f>
        <v>0</v>
      </c>
      <c r="I52" s="56">
        <f>Ⅱ入力シート!$H$31*Ⅳ一次附属!I109</f>
        <v>0</v>
      </c>
      <c r="J52" s="56">
        <f>Ⅱ入力シート!$H$32*Ⅳ一次附属!J109</f>
        <v>0</v>
      </c>
      <c r="K52" s="56">
        <f>Ⅱ入力シート!$H$33*Ⅳ一次附属!K109</f>
        <v>0</v>
      </c>
      <c r="L52" s="56">
        <f>Ⅱ入力シート!$H$34*Ⅳ一次附属!L109</f>
        <v>0</v>
      </c>
      <c r="M52" s="56">
        <f>Ⅱ入力シート!$H$35*Ⅳ一次附属!M109</f>
        <v>0</v>
      </c>
      <c r="N52" s="56">
        <f>Ⅱ入力シート!$H$36*Ⅳ一次附属!N109</f>
        <v>0</v>
      </c>
      <c r="O52" s="56">
        <f>Ⅱ入力シート!$H$37*Ⅳ一次附属!O109</f>
        <v>0</v>
      </c>
      <c r="P52" s="56">
        <f>Ⅱ入力シート!$H$38*Ⅳ一次附属!P109</f>
        <v>0</v>
      </c>
      <c r="Q52" s="56">
        <f>Ⅱ入力シート!$H$39*Ⅳ一次附属!Q109</f>
        <v>0</v>
      </c>
      <c r="R52" s="56">
        <f>Ⅱ入力シート!$H$40*Ⅳ一次附属!R109</f>
        <v>0</v>
      </c>
      <c r="S52" s="56">
        <f>Ⅱ入力シート!$H$41*Ⅳ一次附属!S109</f>
        <v>0</v>
      </c>
      <c r="T52" s="56">
        <f>Ⅱ入力シート!$H$42*Ⅳ一次附属!T109</f>
        <v>0</v>
      </c>
      <c r="U52" s="56">
        <f>Ⅱ入力シート!$H$43*Ⅳ一次附属!U109</f>
        <v>0</v>
      </c>
      <c r="V52" s="56">
        <f>Ⅱ入力シート!$H$44*Ⅳ一次附属!V109</f>
        <v>0</v>
      </c>
      <c r="W52" s="56">
        <f>Ⅱ入力シート!$H$45*Ⅳ一次附属!W109</f>
        <v>0</v>
      </c>
      <c r="X52" s="56">
        <f>Ⅱ入力シート!$H$46*Ⅳ一次附属!X109</f>
        <v>0</v>
      </c>
      <c r="Y52" s="56">
        <f>Ⅱ入力シート!$H$47*Ⅳ一次附属!Y109</f>
        <v>0</v>
      </c>
      <c r="Z52" s="56">
        <f>Ⅱ入力シート!$H$48*Ⅳ一次附属!Z109</f>
        <v>0</v>
      </c>
      <c r="AA52" s="56">
        <f>Ⅱ入力シート!$H$49*Ⅳ一次附属!AA109</f>
        <v>0</v>
      </c>
      <c r="AB52" s="56">
        <f>Ⅱ入力シート!$H$50*Ⅳ一次附属!AB109</f>
        <v>0</v>
      </c>
      <c r="AC52" s="56">
        <f>Ⅱ入力シート!$H$51*Ⅳ一次附属!AC109</f>
        <v>0</v>
      </c>
      <c r="AD52" s="56">
        <f>Ⅱ入力シート!$H$52*Ⅳ一次附属!AD109</f>
        <v>0</v>
      </c>
      <c r="AE52" s="56">
        <f>Ⅱ入力シート!$H$53*Ⅳ一次附属!AE109</f>
        <v>0</v>
      </c>
      <c r="AF52" s="56">
        <f>Ⅱ入力シート!$H$54*Ⅳ一次附属!AF109</f>
        <v>0</v>
      </c>
      <c r="AG52" s="56">
        <f>Ⅱ入力シート!$H$55*Ⅳ一次附属!AG109</f>
        <v>0</v>
      </c>
      <c r="AH52" s="56">
        <f>Ⅱ入力シート!$H$56*Ⅳ一次附属!AH109</f>
        <v>0</v>
      </c>
      <c r="AI52" s="56">
        <f>Ⅱ入力シート!$H$57*Ⅳ一次附属!AI109</f>
        <v>0</v>
      </c>
      <c r="AJ52" s="56">
        <f>Ⅱ入力シート!$H$58*Ⅳ一次附属!AJ109</f>
        <v>0</v>
      </c>
      <c r="AK52" s="56">
        <f>Ⅱ入力シート!$H$59*Ⅳ一次附属!AK109</f>
        <v>0</v>
      </c>
      <c r="AL52" s="56">
        <f>Ⅱ入力シート!$H$60*Ⅳ一次附属!AL109</f>
        <v>0</v>
      </c>
      <c r="AM52" s="56">
        <f>Ⅱ入力シート!$H$61*Ⅳ一次附属!AM109</f>
        <v>0</v>
      </c>
      <c r="AN52" s="286">
        <f t="shared" si="4"/>
        <v>0</v>
      </c>
      <c r="AO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row>
    <row r="53" spans="1:256" ht="13.2">
      <c r="A53" s="287" t="s">
        <v>175</v>
      </c>
      <c r="B53" s="288" t="s">
        <v>45</v>
      </c>
      <c r="C53" s="289">
        <f>Ⅱ入力シート!$H$25*Ⅳ一次附属!C110</f>
        <v>0</v>
      </c>
      <c r="D53" s="289">
        <f>Ⅱ入力シート!$H$26*Ⅳ一次附属!D110</f>
        <v>0</v>
      </c>
      <c r="E53" s="289">
        <f>Ⅱ入力シート!$H$27*Ⅳ一次附属!E110</f>
        <v>0</v>
      </c>
      <c r="F53" s="289">
        <f>Ⅱ入力シート!$H$28*Ⅳ一次附属!F110</f>
        <v>0</v>
      </c>
      <c r="G53" s="289">
        <f>Ⅱ入力シート!$H$29*Ⅳ一次附属!G110</f>
        <v>0</v>
      </c>
      <c r="H53" s="289">
        <f>Ⅱ入力シート!$H$30*Ⅳ一次附属!H110</f>
        <v>0</v>
      </c>
      <c r="I53" s="289">
        <f>Ⅱ入力シート!$H$31*Ⅳ一次附属!I110</f>
        <v>0</v>
      </c>
      <c r="J53" s="289">
        <f>Ⅱ入力シート!$H$32*Ⅳ一次附属!J110</f>
        <v>0</v>
      </c>
      <c r="K53" s="289">
        <f>Ⅱ入力シート!$H$33*Ⅳ一次附属!K110</f>
        <v>0</v>
      </c>
      <c r="L53" s="289">
        <f>Ⅱ入力シート!$H$34*Ⅳ一次附属!L110</f>
        <v>0</v>
      </c>
      <c r="M53" s="289">
        <f>Ⅱ入力シート!$H$35*Ⅳ一次附属!M110</f>
        <v>0</v>
      </c>
      <c r="N53" s="289">
        <f>Ⅱ入力シート!$H$36*Ⅳ一次附属!N110</f>
        <v>0</v>
      </c>
      <c r="O53" s="289">
        <f>Ⅱ入力シート!$H$37*Ⅳ一次附属!O110</f>
        <v>0</v>
      </c>
      <c r="P53" s="289">
        <f>Ⅱ入力シート!$H$38*Ⅳ一次附属!P110</f>
        <v>0</v>
      </c>
      <c r="Q53" s="289">
        <f>Ⅱ入力シート!$H$39*Ⅳ一次附属!Q110</f>
        <v>0</v>
      </c>
      <c r="R53" s="289">
        <f>Ⅱ入力シート!$H$40*Ⅳ一次附属!R110</f>
        <v>0</v>
      </c>
      <c r="S53" s="289">
        <f>Ⅱ入力シート!$H$41*Ⅳ一次附属!S110</f>
        <v>0</v>
      </c>
      <c r="T53" s="289">
        <f>Ⅱ入力シート!$H$42*Ⅳ一次附属!T110</f>
        <v>0</v>
      </c>
      <c r="U53" s="289">
        <f>Ⅱ入力シート!$H$43*Ⅳ一次附属!U110</f>
        <v>0</v>
      </c>
      <c r="V53" s="289">
        <f>Ⅱ入力シート!$H$44*Ⅳ一次附属!V110</f>
        <v>0</v>
      </c>
      <c r="W53" s="289">
        <f>Ⅱ入力シート!$H$45*Ⅳ一次附属!W110</f>
        <v>0</v>
      </c>
      <c r="X53" s="289">
        <f>Ⅱ入力シート!$H$46*Ⅳ一次附属!X110</f>
        <v>0</v>
      </c>
      <c r="Y53" s="289">
        <f>Ⅱ入力シート!$H$47*Ⅳ一次附属!Y110</f>
        <v>0</v>
      </c>
      <c r="Z53" s="289">
        <f>Ⅱ入力シート!$H$48*Ⅳ一次附属!Z110</f>
        <v>0</v>
      </c>
      <c r="AA53" s="289">
        <f>Ⅱ入力シート!$H$49*Ⅳ一次附属!AA110</f>
        <v>0</v>
      </c>
      <c r="AB53" s="289">
        <f>Ⅱ入力シート!$H$50*Ⅳ一次附属!AB110</f>
        <v>0</v>
      </c>
      <c r="AC53" s="289">
        <f>Ⅱ入力シート!$H$51*Ⅳ一次附属!AC110</f>
        <v>0</v>
      </c>
      <c r="AD53" s="289">
        <f>Ⅱ入力シート!$H$52*Ⅳ一次附属!AD110</f>
        <v>0</v>
      </c>
      <c r="AE53" s="289">
        <f>Ⅱ入力シート!$H$53*Ⅳ一次附属!AE110</f>
        <v>0</v>
      </c>
      <c r="AF53" s="289">
        <f>Ⅱ入力シート!$H$54*Ⅳ一次附属!AF110</f>
        <v>0</v>
      </c>
      <c r="AG53" s="289">
        <f>Ⅱ入力シート!$H$55*Ⅳ一次附属!AG110</f>
        <v>0</v>
      </c>
      <c r="AH53" s="289">
        <f>Ⅱ入力シート!$H$56*Ⅳ一次附属!AH110</f>
        <v>0</v>
      </c>
      <c r="AI53" s="289">
        <f>Ⅱ入力シート!$H$57*Ⅳ一次附属!AI110</f>
        <v>0</v>
      </c>
      <c r="AJ53" s="289">
        <f>Ⅱ入力シート!$H$58*Ⅳ一次附属!AJ110</f>
        <v>0</v>
      </c>
      <c r="AK53" s="289">
        <f>Ⅱ入力シート!$H$59*Ⅳ一次附属!AK110</f>
        <v>0</v>
      </c>
      <c r="AL53" s="289">
        <f>Ⅱ入力シート!$H$60*Ⅳ一次附属!AL110</f>
        <v>0</v>
      </c>
      <c r="AM53" s="289">
        <f>Ⅱ入力シート!$H$61*Ⅳ一次附属!AM110</f>
        <v>0</v>
      </c>
      <c r="AN53" s="46">
        <f t="shared" si="4"/>
        <v>0</v>
      </c>
      <c r="AO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row>
    <row r="54" spans="1:256" ht="13.2">
      <c r="A54" s="269" t="s">
        <v>176</v>
      </c>
      <c r="B54" s="270" t="s">
        <v>46</v>
      </c>
      <c r="C54" s="271">
        <f>SUM(C48:C53)</f>
        <v>0</v>
      </c>
      <c r="D54" s="271">
        <f t="shared" ref="D54:AK54" si="5">SUM(D48:D53)</f>
        <v>0</v>
      </c>
      <c r="E54" s="271">
        <f t="shared" si="5"/>
        <v>0</v>
      </c>
      <c r="F54" s="271">
        <f t="shared" si="5"/>
        <v>0</v>
      </c>
      <c r="G54" s="271">
        <f t="shared" si="5"/>
        <v>0</v>
      </c>
      <c r="H54" s="271">
        <f t="shared" si="5"/>
        <v>0</v>
      </c>
      <c r="I54" s="271">
        <f t="shared" si="5"/>
        <v>0</v>
      </c>
      <c r="J54" s="271">
        <f t="shared" si="5"/>
        <v>0</v>
      </c>
      <c r="K54" s="271">
        <f t="shared" si="5"/>
        <v>0</v>
      </c>
      <c r="L54" s="271">
        <f t="shared" si="5"/>
        <v>0</v>
      </c>
      <c r="M54" s="271">
        <f t="shared" si="5"/>
        <v>0</v>
      </c>
      <c r="N54" s="271">
        <f t="shared" si="5"/>
        <v>0</v>
      </c>
      <c r="O54" s="271">
        <f t="shared" si="5"/>
        <v>0</v>
      </c>
      <c r="P54" s="271">
        <f t="shared" si="5"/>
        <v>0</v>
      </c>
      <c r="Q54" s="271">
        <f t="shared" si="5"/>
        <v>0</v>
      </c>
      <c r="R54" s="271">
        <f t="shared" si="5"/>
        <v>0</v>
      </c>
      <c r="S54" s="271">
        <f t="shared" si="5"/>
        <v>0</v>
      </c>
      <c r="T54" s="271">
        <f t="shared" si="5"/>
        <v>0</v>
      </c>
      <c r="U54" s="271">
        <f t="shared" si="5"/>
        <v>0</v>
      </c>
      <c r="V54" s="271">
        <f t="shared" si="5"/>
        <v>0</v>
      </c>
      <c r="W54" s="271">
        <f t="shared" si="5"/>
        <v>0</v>
      </c>
      <c r="X54" s="271">
        <f t="shared" si="5"/>
        <v>0</v>
      </c>
      <c r="Y54" s="271">
        <f t="shared" si="5"/>
        <v>0</v>
      </c>
      <c r="Z54" s="271">
        <f t="shared" si="5"/>
        <v>0</v>
      </c>
      <c r="AA54" s="271">
        <f t="shared" si="5"/>
        <v>0</v>
      </c>
      <c r="AB54" s="271">
        <f t="shared" si="5"/>
        <v>0</v>
      </c>
      <c r="AC54" s="271">
        <f t="shared" si="5"/>
        <v>0</v>
      </c>
      <c r="AD54" s="271">
        <f t="shared" si="5"/>
        <v>0</v>
      </c>
      <c r="AE54" s="271">
        <f t="shared" si="5"/>
        <v>0</v>
      </c>
      <c r="AF54" s="271">
        <f>SUM(AF48:AF53)</f>
        <v>0</v>
      </c>
      <c r="AG54" s="271">
        <f>SUM(AG48:AG53)</f>
        <v>0</v>
      </c>
      <c r="AH54" s="271">
        <f>SUM(AH48:AH53)</f>
        <v>0</v>
      </c>
      <c r="AI54" s="271">
        <f t="shared" si="5"/>
        <v>0</v>
      </c>
      <c r="AJ54" s="271">
        <f t="shared" si="5"/>
        <v>0</v>
      </c>
      <c r="AK54" s="271">
        <f t="shared" si="5"/>
        <v>0</v>
      </c>
      <c r="AL54" s="271">
        <f>SUM(AL48:AL53)</f>
        <v>0</v>
      </c>
      <c r="AM54" s="271">
        <f>SUM(AM48:AM53)</f>
        <v>0</v>
      </c>
      <c r="AN54" s="271">
        <f>SUM(AN48:AN53)</f>
        <v>0</v>
      </c>
      <c r="AO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row>
    <row r="56" spans="1:256" ht="13.2">
      <c r="B56" s="296" t="s">
        <v>256</v>
      </c>
    </row>
    <row r="57" spans="1:256" ht="13.2">
      <c r="B57" s="295"/>
    </row>
    <row r="58" spans="1:256" s="304" customFormat="1" ht="6.75" customHeight="1">
      <c r="B58" s="305"/>
    </row>
    <row r="59" spans="1:256" ht="29.25" customHeight="1">
      <c r="B59" s="295" t="s">
        <v>95</v>
      </c>
    </row>
    <row r="60" spans="1:256" ht="14.25" customHeight="1">
      <c r="C60" s="604" t="s">
        <v>255</v>
      </c>
      <c r="D60" s="604"/>
      <c r="E60"/>
      <c r="F60"/>
    </row>
    <row r="61" spans="1:256" ht="13.2">
      <c r="A61" s="15" t="s">
        <v>47</v>
      </c>
      <c r="B61" s="44"/>
      <c r="C61" s="44" t="str">
        <f>C$4</f>
        <v>01</v>
      </c>
      <c r="D61" s="44" t="str">
        <f t="shared" ref="D61:AN61" si="6">D$4</f>
        <v>06</v>
      </c>
      <c r="E61" s="44" t="str">
        <f t="shared" si="6"/>
        <v>11</v>
      </c>
      <c r="F61" s="44" t="str">
        <f t="shared" si="6"/>
        <v>15</v>
      </c>
      <c r="G61" s="44" t="str">
        <f t="shared" si="6"/>
        <v>16</v>
      </c>
      <c r="H61" s="44" t="str">
        <f t="shared" si="6"/>
        <v>20</v>
      </c>
      <c r="I61" s="44" t="str">
        <f t="shared" si="6"/>
        <v>21</v>
      </c>
      <c r="J61" s="44" t="str">
        <f t="shared" si="6"/>
        <v>22</v>
      </c>
      <c r="K61" s="44" t="str">
        <f t="shared" si="6"/>
        <v>25</v>
      </c>
      <c r="L61" s="44" t="str">
        <f t="shared" si="6"/>
        <v>26</v>
      </c>
      <c r="M61" s="44" t="str">
        <f t="shared" si="6"/>
        <v>27</v>
      </c>
      <c r="N61" s="44" t="str">
        <f t="shared" si="6"/>
        <v>28</v>
      </c>
      <c r="O61" s="44" t="str">
        <f t="shared" si="6"/>
        <v>29</v>
      </c>
      <c r="P61" s="44" t="str">
        <f t="shared" si="6"/>
        <v>30</v>
      </c>
      <c r="Q61" s="44" t="str">
        <f t="shared" si="6"/>
        <v>31</v>
      </c>
      <c r="R61" s="44" t="str">
        <f t="shared" si="6"/>
        <v>32</v>
      </c>
      <c r="S61" s="44" t="str">
        <f t="shared" si="6"/>
        <v>33</v>
      </c>
      <c r="T61" s="44" t="str">
        <f t="shared" si="6"/>
        <v>34</v>
      </c>
      <c r="U61" s="44" t="str">
        <f t="shared" si="6"/>
        <v>35</v>
      </c>
      <c r="V61" s="44" t="str">
        <f t="shared" si="6"/>
        <v>39</v>
      </c>
      <c r="W61" s="44" t="str">
        <f t="shared" si="6"/>
        <v>41</v>
      </c>
      <c r="X61" s="44" t="str">
        <f t="shared" si="6"/>
        <v>46</v>
      </c>
      <c r="Y61" s="44" t="str">
        <f t="shared" si="6"/>
        <v>47</v>
      </c>
      <c r="Z61" s="44" t="str">
        <f t="shared" si="6"/>
        <v>48</v>
      </c>
      <c r="AA61" s="44" t="str">
        <f t="shared" si="6"/>
        <v>51</v>
      </c>
      <c r="AB61" s="44" t="str">
        <f t="shared" si="6"/>
        <v>53</v>
      </c>
      <c r="AC61" s="44" t="str">
        <f t="shared" si="6"/>
        <v>55</v>
      </c>
      <c r="AD61" s="44" t="str">
        <f t="shared" si="6"/>
        <v>57</v>
      </c>
      <c r="AE61" s="44" t="str">
        <f t="shared" si="6"/>
        <v>59</v>
      </c>
      <c r="AF61" s="44" t="str">
        <f t="shared" si="6"/>
        <v>61</v>
      </c>
      <c r="AG61" s="44" t="str">
        <f t="shared" si="6"/>
        <v>63</v>
      </c>
      <c r="AH61" s="44" t="str">
        <f t="shared" si="6"/>
        <v>64</v>
      </c>
      <c r="AI61" s="44" t="str">
        <f t="shared" si="6"/>
        <v>65</v>
      </c>
      <c r="AJ61" s="44" t="str">
        <f t="shared" si="6"/>
        <v>66</v>
      </c>
      <c r="AK61" s="44" t="str">
        <f t="shared" si="6"/>
        <v>67</v>
      </c>
      <c r="AL61" s="44" t="str">
        <f t="shared" si="6"/>
        <v>68</v>
      </c>
      <c r="AM61" s="44" t="str">
        <f t="shared" si="6"/>
        <v>69</v>
      </c>
      <c r="AN61" s="44">
        <f t="shared" si="6"/>
        <v>70</v>
      </c>
    </row>
    <row r="62" spans="1:256" ht="36">
      <c r="A62" s="602"/>
      <c r="B62" s="603"/>
      <c r="C62" s="19" t="str">
        <f>C$5</f>
        <v>農林漁業</v>
      </c>
      <c r="D62" s="19" t="str">
        <f t="shared" ref="D62:AN62" si="7">D$5</f>
        <v>鉱業</v>
      </c>
      <c r="E62" s="19" t="str">
        <f t="shared" si="7"/>
        <v>飲食料品</v>
      </c>
      <c r="F62" s="19" t="str">
        <f t="shared" si="7"/>
        <v>繊維製品</v>
      </c>
      <c r="G62" s="19" t="str">
        <f t="shared" si="7"/>
        <v>パルプ・紙・木製品</v>
      </c>
      <c r="H62" s="19" t="str">
        <f t="shared" si="7"/>
        <v>化学製品</v>
      </c>
      <c r="I62" s="19" t="str">
        <f t="shared" si="7"/>
        <v>石油・石炭製品</v>
      </c>
      <c r="J62" s="19" t="str">
        <f t="shared" si="7"/>
        <v>プラスチック・ゴム製品</v>
      </c>
      <c r="K62" s="19" t="str">
        <f t="shared" si="7"/>
        <v>窯業・土石製品</v>
      </c>
      <c r="L62" s="19" t="str">
        <f t="shared" si="7"/>
        <v>鉄鋼</v>
      </c>
      <c r="M62" s="19" t="str">
        <f t="shared" si="7"/>
        <v>非鉄金属</v>
      </c>
      <c r="N62" s="19" t="str">
        <f t="shared" si="7"/>
        <v>金属製品</v>
      </c>
      <c r="O62" s="19" t="str">
        <f t="shared" si="7"/>
        <v>はん用機械</v>
      </c>
      <c r="P62" s="19" t="str">
        <f t="shared" si="7"/>
        <v>生産用機械</v>
      </c>
      <c r="Q62" s="19" t="str">
        <f t="shared" si="7"/>
        <v>業務用機械</v>
      </c>
      <c r="R62" s="19" t="str">
        <f t="shared" si="7"/>
        <v>電子部品</v>
      </c>
      <c r="S62" s="19" t="str">
        <f t="shared" si="7"/>
        <v>電気機械</v>
      </c>
      <c r="T62" s="19" t="str">
        <f t="shared" si="7"/>
        <v>情報通信機器</v>
      </c>
      <c r="U62" s="19" t="str">
        <f t="shared" si="7"/>
        <v>輸送機械</v>
      </c>
      <c r="V62" s="19" t="str">
        <f t="shared" si="7"/>
        <v>その他の製造工業製品</v>
      </c>
      <c r="W62" s="19" t="str">
        <f t="shared" si="7"/>
        <v>建設</v>
      </c>
      <c r="X62" s="19" t="str">
        <f t="shared" si="7"/>
        <v>電気・ガス・熱供給</v>
      </c>
      <c r="Y62" s="19" t="str">
        <f t="shared" si="7"/>
        <v>水道</v>
      </c>
      <c r="Z62" s="19" t="str">
        <f t="shared" si="7"/>
        <v>廃棄物処理</v>
      </c>
      <c r="AA62" s="19" t="str">
        <f t="shared" si="7"/>
        <v>商業</v>
      </c>
      <c r="AB62" s="19" t="str">
        <f t="shared" si="7"/>
        <v>金融・保険</v>
      </c>
      <c r="AC62" s="19" t="str">
        <f t="shared" si="7"/>
        <v>不動産</v>
      </c>
      <c r="AD62" s="19" t="str">
        <f t="shared" si="7"/>
        <v>運輸・郵便</v>
      </c>
      <c r="AE62" s="19" t="str">
        <f t="shared" si="7"/>
        <v>情報通信</v>
      </c>
      <c r="AF62" s="19" t="str">
        <f t="shared" si="7"/>
        <v>公務</v>
      </c>
      <c r="AG62" s="19" t="str">
        <f t="shared" si="7"/>
        <v>教育・研究</v>
      </c>
      <c r="AH62" s="19" t="str">
        <f t="shared" si="7"/>
        <v>医療・福祉</v>
      </c>
      <c r="AI62" s="19" t="str">
        <f t="shared" si="7"/>
        <v>他に分類されない会員制団体</v>
      </c>
      <c r="AJ62" s="19" t="str">
        <f t="shared" si="7"/>
        <v>対事業所サービス</v>
      </c>
      <c r="AK62" s="19" t="str">
        <f t="shared" si="7"/>
        <v>対個人サービス</v>
      </c>
      <c r="AL62" s="19" t="str">
        <f t="shared" si="7"/>
        <v>事務用品</v>
      </c>
      <c r="AM62" s="19" t="str">
        <f t="shared" si="7"/>
        <v>分類不明</v>
      </c>
      <c r="AN62" s="19" t="str">
        <f t="shared" si="7"/>
        <v>計</v>
      </c>
    </row>
    <row r="63" spans="1:256">
      <c r="A63" s="277" t="s">
        <v>0</v>
      </c>
      <c r="B63" s="278" t="s">
        <v>225</v>
      </c>
      <c r="C63" s="290">
        <f>Ⅶ投入係数表!C7</f>
        <v>7.4388091507366805E-2</v>
      </c>
      <c r="D63" s="290">
        <f>Ⅶ投入係数表!D7</f>
        <v>0</v>
      </c>
      <c r="E63" s="290">
        <f>Ⅶ投入係数表!E7</f>
        <v>9.139057366614825E-2</v>
      </c>
      <c r="F63" s="290">
        <f>Ⅶ投入係数表!F7</f>
        <v>3.8688299817184637E-3</v>
      </c>
      <c r="G63" s="290">
        <f>Ⅶ投入係数表!G7</f>
        <v>2.3967606574903114E-2</v>
      </c>
      <c r="H63" s="290">
        <f>Ⅶ投入係数表!H7</f>
        <v>1.5102115818764108E-3</v>
      </c>
      <c r="I63" s="290">
        <f>Ⅶ投入係数表!I7</f>
        <v>0</v>
      </c>
      <c r="J63" s="290">
        <f>Ⅶ投入係数表!J7</f>
        <v>2.655542167549341E-3</v>
      </c>
      <c r="K63" s="290">
        <f>Ⅶ投入係数表!K7</f>
        <v>2.2178101892507608E-4</v>
      </c>
      <c r="L63" s="290">
        <f>Ⅶ投入係数表!L7</f>
        <v>5.2502625131256563E-7</v>
      </c>
      <c r="M63" s="290">
        <f>Ⅶ投入係数表!M7</f>
        <v>7.8104014711655684E-6</v>
      </c>
      <c r="N63" s="290">
        <f>Ⅶ投入係数表!N7</f>
        <v>0</v>
      </c>
      <c r="O63" s="290">
        <f>Ⅶ投入係数表!O7</f>
        <v>0</v>
      </c>
      <c r="P63" s="290">
        <f>Ⅶ投入係数表!P7</f>
        <v>0</v>
      </c>
      <c r="Q63" s="290">
        <f>Ⅶ投入係数表!Q7</f>
        <v>0</v>
      </c>
      <c r="R63" s="290">
        <f>Ⅶ投入係数表!R7</f>
        <v>0</v>
      </c>
      <c r="S63" s="290">
        <f>Ⅶ投入係数表!S7</f>
        <v>0</v>
      </c>
      <c r="T63" s="290">
        <f>Ⅶ投入係数表!T7</f>
        <v>0</v>
      </c>
      <c r="U63" s="290">
        <f>Ⅶ投入係数表!U7</f>
        <v>0</v>
      </c>
      <c r="V63" s="290">
        <f>Ⅶ投入係数表!V7</f>
        <v>3.0967758635004988E-2</v>
      </c>
      <c r="W63" s="290">
        <f>Ⅶ投入係数表!W7</f>
        <v>9.9710507290804362E-4</v>
      </c>
      <c r="X63" s="290">
        <f>Ⅶ投入係数表!X7</f>
        <v>0</v>
      </c>
      <c r="Y63" s="290">
        <f>Ⅶ投入係数表!Y7</f>
        <v>0</v>
      </c>
      <c r="Z63" s="290">
        <f>Ⅶ投入係数表!Z7</f>
        <v>0</v>
      </c>
      <c r="AA63" s="290">
        <f>Ⅶ投入係数表!AA7</f>
        <v>1.5354445866300358E-4</v>
      </c>
      <c r="AB63" s="290">
        <f>Ⅶ投入係数表!AB7</f>
        <v>0</v>
      </c>
      <c r="AC63" s="290">
        <f>Ⅶ投入係数表!AC7</f>
        <v>5.8944469642391381E-6</v>
      </c>
      <c r="AD63" s="290">
        <f>Ⅶ投入係数表!AD7</f>
        <v>0</v>
      </c>
      <c r="AE63" s="290">
        <f>Ⅶ投入係数表!AE7</f>
        <v>0</v>
      </c>
      <c r="AF63" s="290">
        <f>Ⅶ投入係数表!AF7</f>
        <v>1.8942992826602363E-5</v>
      </c>
      <c r="AG63" s="290">
        <f>Ⅶ投入係数表!AG7</f>
        <v>1.2955257750852604E-3</v>
      </c>
      <c r="AH63" s="290">
        <f>Ⅶ投入係数表!AH7</f>
        <v>2.000484481262472E-3</v>
      </c>
      <c r="AI63" s="290">
        <f>Ⅶ投入係数表!AI7</f>
        <v>2.2976066607300026E-3</v>
      </c>
      <c r="AJ63" s="290">
        <f>Ⅶ投入係数表!AJ7</f>
        <v>8.7433750488634028E-6</v>
      </c>
      <c r="AK63" s="290">
        <f>Ⅶ投入係数表!AK7</f>
        <v>1.7627684684948849E-2</v>
      </c>
      <c r="AL63" s="290">
        <f>Ⅶ投入係数表!AL7</f>
        <v>0</v>
      </c>
      <c r="AM63" s="290">
        <f>Ⅶ投入係数表!AM7</f>
        <v>0</v>
      </c>
      <c r="AN63" s="290">
        <f>Ⅶ投入係数表!AN7</f>
        <v>8.6170879521015632E-3</v>
      </c>
    </row>
    <row r="64" spans="1:256">
      <c r="A64" s="279" t="s">
        <v>1</v>
      </c>
      <c r="B64" s="280" t="s">
        <v>20</v>
      </c>
      <c r="C64" s="291">
        <f>Ⅶ投入係数表!C8</f>
        <v>1.2743253326208829E-5</v>
      </c>
      <c r="D64" s="291">
        <f>Ⅶ投入係数表!D8</f>
        <v>0</v>
      </c>
      <c r="E64" s="291">
        <f>Ⅶ投入係数表!E8</f>
        <v>1.8416184557990318E-4</v>
      </c>
      <c r="F64" s="291">
        <f>Ⅶ投入係数表!F8</f>
        <v>1.2929616087751375E-4</v>
      </c>
      <c r="G64" s="291">
        <f>Ⅶ投入係数表!G8</f>
        <v>1.6210076172658026E-4</v>
      </c>
      <c r="H64" s="291">
        <f>Ⅶ投入係数表!H8</f>
        <v>6.2367301937312943E-3</v>
      </c>
      <c r="I64" s="291">
        <f>Ⅶ投入係数表!I8</f>
        <v>4.5395409645554913E-2</v>
      </c>
      <c r="J64" s="291">
        <f>Ⅶ投入係数表!J8</f>
        <v>7.1912274310906874E-5</v>
      </c>
      <c r="K64" s="291">
        <f>Ⅶ投入係数表!K8</f>
        <v>4.0814592799053105E-2</v>
      </c>
      <c r="L64" s="291">
        <f>Ⅶ投入係数表!L8</f>
        <v>2.4343717185859294E-4</v>
      </c>
      <c r="M64" s="291">
        <f>Ⅶ投入係数表!M8</f>
        <v>2.4628716655991072E-2</v>
      </c>
      <c r="N64" s="291">
        <f>Ⅶ投入係数表!N8</f>
        <v>1.014569570669528E-4</v>
      </c>
      <c r="O64" s="291">
        <f>Ⅶ投入係数表!O8</f>
        <v>2.0544117647058821E-5</v>
      </c>
      <c r="P64" s="291">
        <f>Ⅶ投入係数表!P8</f>
        <v>1.1140225546071398E-5</v>
      </c>
      <c r="Q64" s="291">
        <f>Ⅶ投入係数表!Q8</f>
        <v>1.5040611692357925E-4</v>
      </c>
      <c r="R64" s="291">
        <f>Ⅶ投入係数表!R8</f>
        <v>8.4365314123158348E-5</v>
      </c>
      <c r="S64" s="291">
        <f>Ⅶ投入係数表!S8</f>
        <v>5.1921876580060469E-6</v>
      </c>
      <c r="T64" s="291">
        <f>Ⅶ投入係数表!T8</f>
        <v>4.9489327518935048E-7</v>
      </c>
      <c r="U64" s="291">
        <f>Ⅶ投入係数表!U8</f>
        <v>1.1190909564434717E-4</v>
      </c>
      <c r="V64" s="291">
        <f>Ⅶ投入係数表!V8</f>
        <v>1.4381510116875666E-3</v>
      </c>
      <c r="W64" s="291">
        <f>Ⅶ投入係数表!W8</f>
        <v>2.291498691380484E-3</v>
      </c>
      <c r="X64" s="291">
        <f>Ⅶ投入係数表!X8</f>
        <v>0.14023641998361397</v>
      </c>
      <c r="Y64" s="291">
        <f>Ⅶ投入係数表!Y8</f>
        <v>0</v>
      </c>
      <c r="Z64" s="291">
        <f>Ⅶ投入係数表!Z8</f>
        <v>1.2535771499923495E-6</v>
      </c>
      <c r="AA64" s="291">
        <f>Ⅶ投入係数表!AA8</f>
        <v>1.9187645432881559E-6</v>
      </c>
      <c r="AB64" s="291">
        <f>Ⅶ投入係数表!AB8</f>
        <v>8.7176513102857423E-7</v>
      </c>
      <c r="AC64" s="291">
        <f>Ⅶ投入係数表!AC8</f>
        <v>5.2654600966613094E-7</v>
      </c>
      <c r="AD64" s="291">
        <f>Ⅶ投入係数表!AD8</f>
        <v>4.6036289820642853E-6</v>
      </c>
      <c r="AE64" s="291">
        <f>Ⅶ投入係数表!AE8</f>
        <v>2.253204724886735E-7</v>
      </c>
      <c r="AF64" s="291">
        <f>Ⅶ投入係数表!AF8</f>
        <v>4.7479223665648608E-6</v>
      </c>
      <c r="AG64" s="291">
        <f>Ⅶ投入係数表!AG8</f>
        <v>4.1055835983018154E-5</v>
      </c>
      <c r="AH64" s="291">
        <f>Ⅶ投入係数表!AH8</f>
        <v>5.1303412267466901E-6</v>
      </c>
      <c r="AI64" s="291">
        <f>Ⅶ投入係数表!AI8</f>
        <v>2.8365217560617729E-5</v>
      </c>
      <c r="AJ64" s="291">
        <f>Ⅶ投入係数表!AJ8</f>
        <v>4.1226076993562885E-6</v>
      </c>
      <c r="AK64" s="291">
        <f>Ⅶ投入係数表!AK8</f>
        <v>5.0358094925646367E-6</v>
      </c>
      <c r="AL64" s="291">
        <f>Ⅶ投入係数表!AL8</f>
        <v>0</v>
      </c>
      <c r="AM64" s="291">
        <f>Ⅶ投入係数表!AM8</f>
        <v>1.4970193118950733E-4</v>
      </c>
      <c r="AN64" s="291">
        <f>Ⅶ投入係数表!AN8</f>
        <v>1.479576535315249E-3</v>
      </c>
    </row>
    <row r="65" spans="1:40">
      <c r="A65" s="279" t="s">
        <v>2</v>
      </c>
      <c r="B65" s="280" t="s">
        <v>127</v>
      </c>
      <c r="C65" s="291">
        <f>Ⅶ投入係数表!C9</f>
        <v>5.0270124247561374E-2</v>
      </c>
      <c r="D65" s="291">
        <f>Ⅶ投入係数表!D9</f>
        <v>0</v>
      </c>
      <c r="E65" s="291">
        <f>Ⅶ投入係数表!E9</f>
        <v>0.20792372293631206</v>
      </c>
      <c r="F65" s="291">
        <f>Ⅶ投入係数表!F9</f>
        <v>9.3909049360146237E-3</v>
      </c>
      <c r="G65" s="291">
        <f>Ⅶ投入係数表!G9</f>
        <v>8.7488975010022738E-4</v>
      </c>
      <c r="H65" s="291">
        <f>Ⅶ投入係数表!H9</f>
        <v>1.1393460912479654E-2</v>
      </c>
      <c r="I65" s="291">
        <f>Ⅶ投入係数表!I9</f>
        <v>0</v>
      </c>
      <c r="J65" s="291">
        <f>Ⅶ投入係数表!J9</f>
        <v>1.7223825669478146E-5</v>
      </c>
      <c r="K65" s="291">
        <f>Ⅶ投入係数表!K9</f>
        <v>1.1488679317322745E-4</v>
      </c>
      <c r="L65" s="291">
        <f>Ⅶ投入係数表!L9</f>
        <v>1.0500525026251312E-5</v>
      </c>
      <c r="M65" s="291">
        <f>Ⅶ投入係数表!M9</f>
        <v>0</v>
      </c>
      <c r="N65" s="291">
        <f>Ⅶ投入係数表!N9</f>
        <v>0</v>
      </c>
      <c r="O65" s="291">
        <f>Ⅶ投入係数表!O9</f>
        <v>0</v>
      </c>
      <c r="P65" s="291">
        <f>Ⅶ投入係数表!P9</f>
        <v>0</v>
      </c>
      <c r="Q65" s="291">
        <f>Ⅶ投入係数表!Q9</f>
        <v>0</v>
      </c>
      <c r="R65" s="291">
        <f>Ⅶ投入係数表!R9</f>
        <v>0</v>
      </c>
      <c r="S65" s="291">
        <f>Ⅶ投入係数表!S9</f>
        <v>0</v>
      </c>
      <c r="T65" s="291">
        <f>Ⅶ投入係数表!T9</f>
        <v>0</v>
      </c>
      <c r="U65" s="291">
        <f>Ⅶ投入係数表!U9</f>
        <v>0</v>
      </c>
      <c r="V65" s="291">
        <f>Ⅶ投入係数表!V9</f>
        <v>1.9242312907533277E-3</v>
      </c>
      <c r="W65" s="291">
        <f>Ⅶ投入係数表!W9</f>
        <v>7.2894685513998197E-5</v>
      </c>
      <c r="X65" s="291">
        <f>Ⅶ投入係数表!X9</f>
        <v>0</v>
      </c>
      <c r="Y65" s="291">
        <f>Ⅶ投入係数表!Y9</f>
        <v>0</v>
      </c>
      <c r="Z65" s="291">
        <f>Ⅶ投入係数表!Z9</f>
        <v>0</v>
      </c>
      <c r="AA65" s="291">
        <f>Ⅶ投入係数表!AA9</f>
        <v>1.407802465319605E-4</v>
      </c>
      <c r="AB65" s="291">
        <f>Ⅶ投入係数表!AB9</f>
        <v>0</v>
      </c>
      <c r="AC65" s="291">
        <f>Ⅶ投入係数表!AC9</f>
        <v>0</v>
      </c>
      <c r="AD65" s="291">
        <f>Ⅶ投入係数表!AD9</f>
        <v>0</v>
      </c>
      <c r="AE65" s="291">
        <f>Ⅶ投入係数表!AE9</f>
        <v>1.9664332144466048E-7</v>
      </c>
      <c r="AF65" s="291">
        <f>Ⅶ投入係数表!AF9</f>
        <v>7.0988222126382606E-4</v>
      </c>
      <c r="AG65" s="291">
        <f>Ⅶ投入係数表!AG9</f>
        <v>4.6674881520363479E-3</v>
      </c>
      <c r="AH65" s="291">
        <f>Ⅶ投入係数表!AH9</f>
        <v>7.2001369161248273E-3</v>
      </c>
      <c r="AI65" s="291">
        <f>Ⅶ投入係数表!AI9</f>
        <v>1.6960477035652072E-3</v>
      </c>
      <c r="AJ65" s="291">
        <f>Ⅶ投入係数表!AJ9</f>
        <v>4.0095119949977231E-6</v>
      </c>
      <c r="AK65" s="291">
        <f>Ⅶ投入係数表!AK9</f>
        <v>0.10707389579429874</v>
      </c>
      <c r="AL65" s="291">
        <f>Ⅶ投入係数表!AL9</f>
        <v>0</v>
      </c>
      <c r="AM65" s="291">
        <f>Ⅶ投入係数表!AM9</f>
        <v>4.3791431621268452E-3</v>
      </c>
      <c r="AN65" s="291">
        <f>Ⅶ投入係数表!AN9</f>
        <v>1.9530246245608594E-2</v>
      </c>
    </row>
    <row r="66" spans="1:40">
      <c r="A66" s="279" t="s">
        <v>3</v>
      </c>
      <c r="B66" s="280" t="s">
        <v>21</v>
      </c>
      <c r="C66" s="291">
        <f>Ⅶ投入係数表!C10</f>
        <v>2.157358927744706E-3</v>
      </c>
      <c r="D66" s="291">
        <f>Ⅶ投入係数表!D10</f>
        <v>1.6209413166517724E-3</v>
      </c>
      <c r="E66" s="291">
        <f>Ⅶ投入係数表!E10</f>
        <v>6.9014803035727249E-4</v>
      </c>
      <c r="F66" s="291">
        <f>Ⅶ投入係数表!F10</f>
        <v>0.21155228519195618</v>
      </c>
      <c r="G66" s="291">
        <f>Ⅶ投入係数表!G10</f>
        <v>2.4765468395028731E-3</v>
      </c>
      <c r="H66" s="291">
        <f>Ⅶ投入係数表!H10</f>
        <v>1.2320837927232635E-3</v>
      </c>
      <c r="I66" s="291">
        <f>Ⅶ投入係数表!I10</f>
        <v>6.121441022661244E-4</v>
      </c>
      <c r="J66" s="291">
        <f>Ⅶ投入係数表!J10</f>
        <v>2.7799759015888141E-3</v>
      </c>
      <c r="K66" s="291">
        <f>Ⅶ投入係数表!K10</f>
        <v>2.9034401130159215E-3</v>
      </c>
      <c r="L66" s="291">
        <f>Ⅶ投入係数表!L10</f>
        <v>9.8862443122156108E-4</v>
      </c>
      <c r="M66" s="291">
        <f>Ⅶ投入係数表!M10</f>
        <v>2.0839514845961528E-3</v>
      </c>
      <c r="N66" s="291">
        <f>Ⅶ投入係数表!N10</f>
        <v>1.1654493038408336E-3</v>
      </c>
      <c r="O66" s="291">
        <f>Ⅶ投入係数表!O10</f>
        <v>1.1226323529411762E-3</v>
      </c>
      <c r="P66" s="291">
        <f>Ⅶ投入係数表!P10</f>
        <v>1.8733750542600509E-3</v>
      </c>
      <c r="Q66" s="291">
        <f>Ⅶ投入係数表!Q10</f>
        <v>1.9516741268826273E-3</v>
      </c>
      <c r="R66" s="291">
        <f>Ⅶ投入係数表!R10</f>
        <v>3.0961405097867161E-3</v>
      </c>
      <c r="S66" s="291">
        <f>Ⅶ投入係数表!S10</f>
        <v>7.1585587407637296E-4</v>
      </c>
      <c r="T66" s="291">
        <f>Ⅶ投入係数表!T10</f>
        <v>1.4822053591921048E-3</v>
      </c>
      <c r="U66" s="291">
        <f>Ⅶ投入係数表!U10</f>
        <v>1.2201970052193231E-3</v>
      </c>
      <c r="V66" s="291">
        <f>Ⅶ投入係数表!V10</f>
        <v>4.6124787686651911E-3</v>
      </c>
      <c r="W66" s="291">
        <f>Ⅶ投入係数表!W10</f>
        <v>3.089155608391909E-3</v>
      </c>
      <c r="X66" s="291">
        <f>Ⅶ投入係数表!X10</f>
        <v>3.6433031012331397E-4</v>
      </c>
      <c r="Y66" s="291">
        <f>Ⅶ投入係数表!Y10</f>
        <v>9.6919280499215856E-4</v>
      </c>
      <c r="Z66" s="291">
        <f>Ⅶ投入係数表!Z10</f>
        <v>2.6711025272484045E-3</v>
      </c>
      <c r="AA66" s="291">
        <f>Ⅶ投入係数表!AA10</f>
        <v>4.2884230105399539E-3</v>
      </c>
      <c r="AB66" s="291">
        <f>Ⅶ投入係数表!AB10</f>
        <v>1.3785540955417416E-3</v>
      </c>
      <c r="AC66" s="291">
        <f>Ⅶ投入係数表!AC10</f>
        <v>3.9720418246682025E-5</v>
      </c>
      <c r="AD66" s="291">
        <f>Ⅶ投入係数表!AD10</f>
        <v>1.2768135844863004E-3</v>
      </c>
      <c r="AE66" s="291">
        <f>Ⅶ投入係数表!AE10</f>
        <v>7.0571191330625227E-4</v>
      </c>
      <c r="AF66" s="291">
        <f>Ⅶ投入係数表!AF10</f>
        <v>4.392534290347523E-3</v>
      </c>
      <c r="AG66" s="291">
        <f>Ⅶ投入係数表!AG10</f>
        <v>4.9937997418640883E-4</v>
      </c>
      <c r="AH66" s="291">
        <f>Ⅶ投入係数表!AH10</f>
        <v>3.17214937962031E-3</v>
      </c>
      <c r="AI66" s="291">
        <f>Ⅶ投入係数表!AI10</f>
        <v>1.8741980966698633E-2</v>
      </c>
      <c r="AJ66" s="291">
        <f>Ⅶ投入係数表!AJ10</f>
        <v>1.7613201866219146E-3</v>
      </c>
      <c r="AK66" s="291">
        <f>Ⅶ投入係数表!AK10</f>
        <v>4.526781936416778E-3</v>
      </c>
      <c r="AL66" s="291">
        <f>Ⅶ投入係数表!AL10</f>
        <v>2.0060931193484947E-2</v>
      </c>
      <c r="AM66" s="291">
        <f>Ⅶ投入係数表!AM10</f>
        <v>2.4007346465023196E-4</v>
      </c>
      <c r="AN66" s="291">
        <f>Ⅶ投入係数表!AN10</f>
        <v>2.9243604449291053E-3</v>
      </c>
    </row>
    <row r="67" spans="1:40">
      <c r="A67" s="279" t="s">
        <v>4</v>
      </c>
      <c r="B67" s="280" t="s">
        <v>66</v>
      </c>
      <c r="C67" s="291">
        <f>Ⅶ投入係数表!C11</f>
        <v>4.1771916932537546E-2</v>
      </c>
      <c r="D67" s="291">
        <f>Ⅶ投入係数表!D11</f>
        <v>4.8838248436103662E-4</v>
      </c>
      <c r="E67" s="291">
        <f>Ⅶ投入係数表!E11</f>
        <v>1.9203937735165048E-2</v>
      </c>
      <c r="F67" s="291">
        <f>Ⅶ投入係数表!F11</f>
        <v>4.6752285191956119E-3</v>
      </c>
      <c r="G67" s="291">
        <f>Ⅶ投入係数表!G11</f>
        <v>0.26931952425497796</v>
      </c>
      <c r="H67" s="291">
        <f>Ⅶ投入係数表!H11</f>
        <v>2.0703312857667872E-2</v>
      </c>
      <c r="I67" s="291">
        <f>Ⅶ投入係数表!I11</f>
        <v>7.3358512492736796E-4</v>
      </c>
      <c r="J67" s="291">
        <f>Ⅶ投入係数表!J11</f>
        <v>6.0906585965010609E-3</v>
      </c>
      <c r="K67" s="291">
        <f>Ⅶ投入係数表!K11</f>
        <v>3.7503073574892139E-2</v>
      </c>
      <c r="L67" s="291">
        <f>Ⅶ投入係数表!L11</f>
        <v>1.2115855792789638E-3</v>
      </c>
      <c r="M67" s="291">
        <f>Ⅶ投入係数表!M11</f>
        <v>4.4983366737607697E-3</v>
      </c>
      <c r="N67" s="291">
        <f>Ⅶ投入係数表!N11</f>
        <v>5.1646219280441618E-3</v>
      </c>
      <c r="O67" s="291">
        <f>Ⅶ投入係数表!O11</f>
        <v>1.9816176470588238E-3</v>
      </c>
      <c r="P67" s="291">
        <f>Ⅶ投入係数表!P11</f>
        <v>7.692502359323678E-4</v>
      </c>
      <c r="Q67" s="291">
        <f>Ⅶ投入係数表!Q11</f>
        <v>7.3393967429014571E-3</v>
      </c>
      <c r="R67" s="291">
        <f>Ⅶ投入係数表!R11</f>
        <v>3.4280585551797176E-3</v>
      </c>
      <c r="S67" s="291">
        <f>Ⅶ投入係数表!S11</f>
        <v>1.8434846588115507E-3</v>
      </c>
      <c r="T67" s="291">
        <f>Ⅶ投入係数表!T11</f>
        <v>3.1313045099839345E-3</v>
      </c>
      <c r="U67" s="291">
        <f>Ⅶ投入係数表!U11</f>
        <v>1.5905939822127119E-3</v>
      </c>
      <c r="V67" s="291">
        <f>Ⅶ投入係数表!V11</f>
        <v>5.0279334076291912E-2</v>
      </c>
      <c r="W67" s="291">
        <f>Ⅶ投入係数表!W11</f>
        <v>3.5090621336625057E-2</v>
      </c>
      <c r="X67" s="291">
        <f>Ⅶ投入係数表!X11</f>
        <v>8.3626347110718729E-4</v>
      </c>
      <c r="Y67" s="291">
        <f>Ⅶ投入係数表!Y11</f>
        <v>4.0561976686450943E-3</v>
      </c>
      <c r="Z67" s="291">
        <f>Ⅶ投入係数表!Z11</f>
        <v>4.4945165217166886E-3</v>
      </c>
      <c r="AA67" s="291">
        <f>Ⅶ投入係数表!AA11</f>
        <v>7.3395813804041201E-3</v>
      </c>
      <c r="AB67" s="291">
        <f>Ⅶ投入係数表!AB11</f>
        <v>4.5262726005057064E-3</v>
      </c>
      <c r="AC67" s="291">
        <f>Ⅶ投入係数表!AC11</f>
        <v>4.4407702141289703E-4</v>
      </c>
      <c r="AD67" s="291">
        <f>Ⅶ投入係数表!AD11</f>
        <v>8.3523698895376901E-3</v>
      </c>
      <c r="AE67" s="291">
        <f>Ⅶ投入係数表!AE11</f>
        <v>7.3954890317025571E-3</v>
      </c>
      <c r="AF67" s="291">
        <f>Ⅶ投入係数表!AF11</f>
        <v>1.2390964310684978E-3</v>
      </c>
      <c r="AG67" s="291">
        <f>Ⅶ投入係数表!AG11</f>
        <v>8.0355208221698296E-3</v>
      </c>
      <c r="AH67" s="291">
        <f>Ⅶ投入係数表!AH11</f>
        <v>5.4646894862119223E-3</v>
      </c>
      <c r="AI67" s="291">
        <f>Ⅶ投入係数表!AI11</f>
        <v>1.8112874094852086E-2</v>
      </c>
      <c r="AJ67" s="291">
        <f>Ⅶ投入係数表!AJ11</f>
        <v>3.8849693897051512E-3</v>
      </c>
      <c r="AK67" s="291">
        <f>Ⅶ投入係数表!AK11</f>
        <v>4.836374438146023E-3</v>
      </c>
      <c r="AL67" s="291">
        <f>Ⅶ投入係数表!AL11</f>
        <v>0.43243026149411135</v>
      </c>
      <c r="AM67" s="291">
        <f>Ⅶ投入係数表!AM11</f>
        <v>6.8255903626173885E-4</v>
      </c>
      <c r="AN67" s="291">
        <f>Ⅶ投入係数表!AN11</f>
        <v>1.2300474233806834E-2</v>
      </c>
    </row>
    <row r="68" spans="1:40">
      <c r="A68" s="279" t="s">
        <v>5</v>
      </c>
      <c r="B68" s="280" t="s">
        <v>22</v>
      </c>
      <c r="C68" s="291">
        <f>Ⅶ投入係数表!C12</f>
        <v>5.147524520665283E-2</v>
      </c>
      <c r="D68" s="291">
        <f>Ⅶ投入係数表!D12</f>
        <v>1.574471254095919E-3</v>
      </c>
      <c r="E68" s="291">
        <f>Ⅶ投入係数表!E12</f>
        <v>1.1625116247795332E-2</v>
      </c>
      <c r="F68" s="291">
        <f>Ⅶ投入係数表!F12</f>
        <v>0.13910283363802559</v>
      </c>
      <c r="G68" s="291">
        <f>Ⅶ投入係数表!G12</f>
        <v>3.3525885340104235E-2</v>
      </c>
      <c r="H68" s="291">
        <f>Ⅶ投入係数表!H12</f>
        <v>0.25674372604609663</v>
      </c>
      <c r="I68" s="291">
        <f>Ⅶ投入係数表!I12</f>
        <v>3.7252760023242307E-2</v>
      </c>
      <c r="J68" s="291">
        <f>Ⅶ投入係数表!J12</f>
        <v>0.15386220939464421</v>
      </c>
      <c r="K68" s="291">
        <f>Ⅶ投入係数表!K12</f>
        <v>4.7676911916307116E-2</v>
      </c>
      <c r="L68" s="291">
        <f>Ⅶ投入係数表!L12</f>
        <v>5.0990549527476382E-3</v>
      </c>
      <c r="M68" s="291">
        <f>Ⅶ投入係数表!M12</f>
        <v>1.1882472054052937E-2</v>
      </c>
      <c r="N68" s="291">
        <f>Ⅶ投入係数表!N12</f>
        <v>7.0539474874924063E-3</v>
      </c>
      <c r="O68" s="291">
        <f>Ⅶ投入係数表!O12</f>
        <v>3.5536176470588239E-3</v>
      </c>
      <c r="P68" s="291">
        <f>Ⅶ投入係数表!P12</f>
        <v>4.8762888409701602E-3</v>
      </c>
      <c r="Q68" s="291">
        <f>Ⅶ投入係数表!Q12</f>
        <v>2.1223153426483992E-2</v>
      </c>
      <c r="R68" s="291">
        <f>Ⅶ投入係数表!R12</f>
        <v>1.1788947544711305E-2</v>
      </c>
      <c r="S68" s="291">
        <f>Ⅶ投入係数表!S12</f>
        <v>6.1279565655544222E-3</v>
      </c>
      <c r="T68" s="291">
        <f>Ⅶ投入係数表!T12</f>
        <v>8.3571479802616502E-3</v>
      </c>
      <c r="U68" s="291">
        <f>Ⅶ投入係数表!U12</f>
        <v>1.6863651342750911E-2</v>
      </c>
      <c r="V68" s="291">
        <f>Ⅶ投入係数表!V12</f>
        <v>3.1223513308931191E-2</v>
      </c>
      <c r="W68" s="291">
        <f>Ⅶ投入係数表!W12</f>
        <v>4.0448418193122409E-3</v>
      </c>
      <c r="X68" s="291">
        <f>Ⅶ投入係数表!X12</f>
        <v>2.01611647122299E-3</v>
      </c>
      <c r="Y68" s="291">
        <f>Ⅶ投入係数表!Y12</f>
        <v>1.0175582010465022E-2</v>
      </c>
      <c r="Z68" s="291">
        <f>Ⅶ投入係数表!Z12</f>
        <v>1.5366594504047393E-2</v>
      </c>
      <c r="AA68" s="291">
        <f>Ⅶ投入係数表!AA12</f>
        <v>9.4167059893680244E-6</v>
      </c>
      <c r="AB68" s="291">
        <f>Ⅶ投入係数表!AB12</f>
        <v>2.7169304498251514E-5</v>
      </c>
      <c r="AC68" s="291">
        <f>Ⅶ投入係数表!AC12</f>
        <v>3.8679619130299166E-5</v>
      </c>
      <c r="AD68" s="291">
        <f>Ⅶ投入係数表!AD12</f>
        <v>6.3277171727396512E-4</v>
      </c>
      <c r="AE68" s="291">
        <f>Ⅶ投入係数表!AE12</f>
        <v>6.9807969439268126E-4</v>
      </c>
      <c r="AF68" s="291">
        <f>Ⅶ投入係数表!AF12</f>
        <v>8.9987911754871427E-4</v>
      </c>
      <c r="AG68" s="291">
        <f>Ⅶ投入係数表!AG12</f>
        <v>1.0152816134660399E-2</v>
      </c>
      <c r="AH68" s="291">
        <f>Ⅶ投入係数表!AH12</f>
        <v>0.15643288773479783</v>
      </c>
      <c r="AI68" s="291">
        <f>Ⅶ投入係数表!AI12</f>
        <v>2.0998434023645771E-3</v>
      </c>
      <c r="AJ68" s="291">
        <f>Ⅶ投入係数表!AJ12</f>
        <v>4.4802540151061927E-3</v>
      </c>
      <c r="AK68" s="291">
        <f>Ⅶ投入係数表!AK12</f>
        <v>8.346468226025262E-3</v>
      </c>
      <c r="AL68" s="291">
        <f>Ⅶ投入係数表!AL12</f>
        <v>9.3294623870170713E-3</v>
      </c>
      <c r="AM68" s="291">
        <f>Ⅶ投入係数表!AM12</f>
        <v>4.1553136150100974E-3</v>
      </c>
      <c r="AN68" s="291">
        <f>Ⅶ投入係数表!AN12</f>
        <v>2.2312775423085851E-2</v>
      </c>
    </row>
    <row r="69" spans="1:40">
      <c r="A69" s="279" t="s">
        <v>6</v>
      </c>
      <c r="B69" s="280" t="s">
        <v>23</v>
      </c>
      <c r="C69" s="291">
        <f>Ⅶ投入係数表!C13</f>
        <v>9.330838211188297E-3</v>
      </c>
      <c r="D69" s="291">
        <f>Ⅶ投入係数表!D13</f>
        <v>1.2159368483765268E-2</v>
      </c>
      <c r="E69" s="291">
        <f>Ⅶ投入係数表!E13</f>
        <v>2.8733985297927215E-3</v>
      </c>
      <c r="F69" s="291">
        <f>Ⅶ投入係数表!F13</f>
        <v>3.7614259597806214E-3</v>
      </c>
      <c r="G69" s="291">
        <f>Ⅶ投入係数表!G13</f>
        <v>1.7361486035012694E-3</v>
      </c>
      <c r="H69" s="291">
        <f>Ⅶ投入係数表!H13</f>
        <v>6.0936236677692022E-3</v>
      </c>
      <c r="I69" s="291">
        <f>Ⅶ投入係数表!I13</f>
        <v>0.23979546775130736</v>
      </c>
      <c r="J69" s="291">
        <f>Ⅶ投入係数表!J13</f>
        <v>1.1297858230354654E-3</v>
      </c>
      <c r="K69" s="291">
        <f>Ⅶ投入係数表!K13</f>
        <v>1.9406730047217241E-2</v>
      </c>
      <c r="L69" s="291">
        <f>Ⅶ投入係数表!L13</f>
        <v>1.6196534826741337E-2</v>
      </c>
      <c r="M69" s="291">
        <f>Ⅶ投入係数表!M13</f>
        <v>6.1115151765605315E-3</v>
      </c>
      <c r="N69" s="291">
        <f>Ⅶ投入係数表!N13</f>
        <v>3.8408465088619705E-3</v>
      </c>
      <c r="O69" s="291">
        <f>Ⅶ投入係数表!O13</f>
        <v>9.5870588235294127E-4</v>
      </c>
      <c r="P69" s="291">
        <f>Ⅶ投入係数表!P13</f>
        <v>1.4739455097281461E-3</v>
      </c>
      <c r="Q69" s="291">
        <f>Ⅶ投入係数表!Q13</f>
        <v>1.1887593366076653E-3</v>
      </c>
      <c r="R69" s="291">
        <f>Ⅶ投入係数表!R13</f>
        <v>1.1283241575498536E-3</v>
      </c>
      <c r="S69" s="291">
        <f>Ⅶ投入係数表!S13</f>
        <v>3.6800719722990331E-4</v>
      </c>
      <c r="T69" s="291">
        <f>Ⅶ投入係数表!T13</f>
        <v>3.1291599724581136E-4</v>
      </c>
      <c r="U69" s="291">
        <f>Ⅶ投入係数表!U13</f>
        <v>1.7576723821843862E-3</v>
      </c>
      <c r="V69" s="291">
        <f>Ⅶ投入係数表!V13</f>
        <v>1.6166834965601928E-3</v>
      </c>
      <c r="W69" s="291">
        <f>Ⅶ投入係数表!W13</f>
        <v>1.4776629175105697E-2</v>
      </c>
      <c r="X69" s="291">
        <f>Ⅶ投入係数表!X13</f>
        <v>8.7704563490364762E-3</v>
      </c>
      <c r="Y69" s="291">
        <f>Ⅶ投入係数表!Y13</f>
        <v>1.3135610944882881E-2</v>
      </c>
      <c r="Z69" s="291">
        <f>Ⅶ投入係数表!Z13</f>
        <v>1.1772170955969333E-2</v>
      </c>
      <c r="AA69" s="291">
        <f>Ⅶ投入係数表!AA13</f>
        <v>1.4116419623698159E-3</v>
      </c>
      <c r="AB69" s="291">
        <f>Ⅶ投入係数表!AB13</f>
        <v>3.8045956574504118E-4</v>
      </c>
      <c r="AC69" s="291">
        <f>Ⅶ投入係数表!AC13</f>
        <v>3.0502175206639911E-4</v>
      </c>
      <c r="AD69" s="291">
        <f>Ⅶ投入係数表!AD13</f>
        <v>0.12123778522230125</v>
      </c>
      <c r="AE69" s="291">
        <f>Ⅶ投入係数表!AE13</f>
        <v>7.9101414745460065E-4</v>
      </c>
      <c r="AF69" s="291">
        <f>Ⅶ投入係数表!AF13</f>
        <v>7.6067316425929617E-3</v>
      </c>
      <c r="AG69" s="291">
        <f>Ⅶ投入係数表!AG13</f>
        <v>3.1574695065887254E-3</v>
      </c>
      <c r="AH69" s="291">
        <f>Ⅶ投入係数表!AH13</f>
        <v>2.0219094467252654E-3</v>
      </c>
      <c r="AI69" s="291">
        <f>Ⅶ投入係数表!AI13</f>
        <v>3.019429332687824E-3</v>
      </c>
      <c r="AJ69" s="291">
        <f>Ⅶ投入係数表!AJ13</f>
        <v>2.00451364956095E-3</v>
      </c>
      <c r="AK69" s="291">
        <f>Ⅶ投入係数表!AK13</f>
        <v>3.6930013297086831E-3</v>
      </c>
      <c r="AL69" s="291">
        <f>Ⅶ投入係数表!AL13</f>
        <v>0</v>
      </c>
      <c r="AM69" s="291">
        <f>Ⅶ投入係数表!AM13</f>
        <v>1.0087944538076292E-2</v>
      </c>
      <c r="AN69" s="291">
        <f>Ⅶ投入係数表!AN13</f>
        <v>8.2177505093646887E-3</v>
      </c>
    </row>
    <row r="70" spans="1:40">
      <c r="A70" s="279" t="s">
        <v>7</v>
      </c>
      <c r="B70" s="280" t="s">
        <v>226</v>
      </c>
      <c r="C70" s="291">
        <f>Ⅶ投入係数表!C14</f>
        <v>1.1960931634848704E-2</v>
      </c>
      <c r="D70" s="291">
        <f>Ⅶ投入係数表!D14</f>
        <v>2.0357462019660408E-3</v>
      </c>
      <c r="E70" s="291">
        <f>Ⅶ投入係数表!E14</f>
        <v>2.6584123325428814E-2</v>
      </c>
      <c r="F70" s="291">
        <f>Ⅶ投入係数表!F14</f>
        <v>8.4201096892138946E-3</v>
      </c>
      <c r="G70" s="291">
        <f>Ⅶ投入係数表!G14</f>
        <v>2.0543231324335158E-2</v>
      </c>
      <c r="H70" s="291">
        <f>Ⅶ投入係数表!H14</f>
        <v>3.5745261721005936E-2</v>
      </c>
      <c r="I70" s="291">
        <f>Ⅶ投入係数表!I14</f>
        <v>7.6118535735037775E-4</v>
      </c>
      <c r="J70" s="291">
        <f>Ⅶ投入係数表!J14</f>
        <v>0.20124440272368091</v>
      </c>
      <c r="K70" s="291">
        <f>Ⅶ投入係数表!K14</f>
        <v>1.209276723556438E-2</v>
      </c>
      <c r="L70" s="291">
        <f>Ⅶ投入係数表!L14</f>
        <v>5.7122856142807147E-4</v>
      </c>
      <c r="M70" s="291">
        <f>Ⅶ投入係数表!M14</f>
        <v>1.4057978800338865E-2</v>
      </c>
      <c r="N70" s="291">
        <f>Ⅶ投入係数表!N14</f>
        <v>6.960208395278787E-3</v>
      </c>
      <c r="O70" s="291">
        <f>Ⅶ投入係数表!O14</f>
        <v>1.5749132352941175E-2</v>
      </c>
      <c r="P70" s="291">
        <f>Ⅶ投入係数表!P14</f>
        <v>1.1788207423653694E-2</v>
      </c>
      <c r="Q70" s="291">
        <f>Ⅶ投入係数表!Q14</f>
        <v>6.2021659569257558E-2</v>
      </c>
      <c r="R70" s="291">
        <f>Ⅶ投入係数表!R14</f>
        <v>1.7469767090781286E-2</v>
      </c>
      <c r="S70" s="291">
        <f>Ⅶ投入係数表!S14</f>
        <v>8.3101748048134937E-3</v>
      </c>
      <c r="T70" s="291">
        <f>Ⅶ投入係数表!T14</f>
        <v>2.3682106380537065E-2</v>
      </c>
      <c r="U70" s="291">
        <f>Ⅶ投入係数表!U14</f>
        <v>5.4083181700038369E-2</v>
      </c>
      <c r="V70" s="291">
        <f>Ⅶ投入係数表!V14</f>
        <v>4.356187709930525E-2</v>
      </c>
      <c r="W70" s="291">
        <f>Ⅶ投入係数表!W14</f>
        <v>1.2656349646540378E-2</v>
      </c>
      <c r="X70" s="291">
        <f>Ⅶ投入係数表!X14</f>
        <v>0</v>
      </c>
      <c r="Y70" s="291">
        <f>Ⅶ投入係数表!Y14</f>
        <v>4.5290135467331238E-2</v>
      </c>
      <c r="Z70" s="291">
        <f>Ⅶ投入係数表!Z14</f>
        <v>2.0318322566293647E-2</v>
      </c>
      <c r="AA70" s="291">
        <f>Ⅶ投入係数表!AA14</f>
        <v>5.7608356899320661E-3</v>
      </c>
      <c r="AB70" s="291">
        <f>Ⅶ投入係数表!AB14</f>
        <v>2.4669762504515051E-3</v>
      </c>
      <c r="AC70" s="291">
        <f>Ⅶ投入係数表!AC14</f>
        <v>6.4719265684589646E-4</v>
      </c>
      <c r="AD70" s="291">
        <f>Ⅶ投入係数表!AD14</f>
        <v>5.0446139044373487E-3</v>
      </c>
      <c r="AE70" s="291">
        <f>Ⅶ投入係数表!AE14</f>
        <v>2.3902159591033018E-3</v>
      </c>
      <c r="AF70" s="291">
        <f>Ⅶ投入係数表!AF14</f>
        <v>1.6676755566904192E-3</v>
      </c>
      <c r="AG70" s="291">
        <f>Ⅶ投入係数表!AG14</f>
        <v>4.2746377935464763E-3</v>
      </c>
      <c r="AH70" s="291">
        <f>Ⅶ投入係数表!AH14</f>
        <v>2.1791382368379487E-3</v>
      </c>
      <c r="AI70" s="291">
        <f>Ⅶ投入係数表!AI14</f>
        <v>6.7298161344963225E-3</v>
      </c>
      <c r="AJ70" s="291">
        <f>Ⅶ投入係数表!AJ14</f>
        <v>1.5167192207145876E-2</v>
      </c>
      <c r="AK70" s="291">
        <f>Ⅶ投入係数表!AK14</f>
        <v>2.806613866452032E-3</v>
      </c>
      <c r="AL70" s="291">
        <f>Ⅶ投入係数表!AL14</f>
        <v>4.610194523820093E-2</v>
      </c>
      <c r="AM70" s="291">
        <f>Ⅶ投入係数表!AM14</f>
        <v>2.3272674802715027E-3</v>
      </c>
      <c r="AN70" s="291">
        <f>Ⅶ投入係数表!AN14</f>
        <v>1.412042833608625E-2</v>
      </c>
    </row>
    <row r="71" spans="1:40">
      <c r="A71" s="279" t="s">
        <v>8</v>
      </c>
      <c r="B71" s="280" t="s">
        <v>24</v>
      </c>
      <c r="C71" s="291">
        <f>Ⅶ投入係数表!C15</f>
        <v>3.2682471280138237E-3</v>
      </c>
      <c r="D71" s="291">
        <f>Ⅶ投入係数表!D15</f>
        <v>2.7256478999106345E-5</v>
      </c>
      <c r="E71" s="291">
        <f>Ⅶ投入係数表!E15</f>
        <v>3.5063167683729501E-3</v>
      </c>
      <c r="F71" s="291">
        <f>Ⅶ投入係数表!F15</f>
        <v>2.0553016453382083E-4</v>
      </c>
      <c r="G71" s="291">
        <f>Ⅶ投入係数表!G15</f>
        <v>1.3946010958171857E-3</v>
      </c>
      <c r="H71" s="291">
        <f>Ⅶ投入係数表!H15</f>
        <v>1.2214377592271747E-2</v>
      </c>
      <c r="I71" s="291">
        <f>Ⅶ投入係数表!I15</f>
        <v>2.6140325392213833E-2</v>
      </c>
      <c r="J71" s="291">
        <f>Ⅶ投入係数表!J15</f>
        <v>2.7687019549602564E-3</v>
      </c>
      <c r="K71" s="291">
        <f>Ⅶ投入係数表!K15</f>
        <v>9.050916981660366E-2</v>
      </c>
      <c r="L71" s="291">
        <f>Ⅶ投入係数表!L15</f>
        <v>8.1694084704235208E-3</v>
      </c>
      <c r="M71" s="291">
        <f>Ⅶ投入係数表!M15</f>
        <v>4.5835072421844328E-3</v>
      </c>
      <c r="N71" s="291">
        <f>Ⅶ投入係数表!N15</f>
        <v>5.4773441236926823E-3</v>
      </c>
      <c r="O71" s="291">
        <f>Ⅶ投入係数表!O15</f>
        <v>8.2169852941176465E-3</v>
      </c>
      <c r="P71" s="291">
        <f>Ⅶ投入係数表!P15</f>
        <v>2.590679748830883E-3</v>
      </c>
      <c r="Q71" s="291">
        <f>Ⅶ投入係数表!Q15</f>
        <v>6.542604862518878E-3</v>
      </c>
      <c r="R71" s="291">
        <f>Ⅶ投入係数表!R15</f>
        <v>2.9114185431025938E-2</v>
      </c>
      <c r="S71" s="291">
        <f>Ⅶ投入係数表!S15</f>
        <v>3.2169595190688232E-3</v>
      </c>
      <c r="T71" s="291">
        <f>Ⅶ投入係数表!T15</f>
        <v>2.885665308698646E-3</v>
      </c>
      <c r="U71" s="291">
        <f>Ⅶ投入係数表!U15</f>
        <v>2.6673174828205975E-3</v>
      </c>
      <c r="V71" s="291">
        <f>Ⅶ投入係数表!V15</f>
        <v>4.8365547526419009E-3</v>
      </c>
      <c r="W71" s="291">
        <f>Ⅶ投入係数表!W15</f>
        <v>4.7438153455135683E-2</v>
      </c>
      <c r="X71" s="291">
        <f>Ⅶ投入係数表!X15</f>
        <v>1.2126925702140756E-4</v>
      </c>
      <c r="Y71" s="291">
        <f>Ⅶ投入係数表!Y15</f>
        <v>5.9618515446587354E-3</v>
      </c>
      <c r="Z71" s="291">
        <f>Ⅶ投入係数表!Z15</f>
        <v>5.0285649675575457E-4</v>
      </c>
      <c r="AA71" s="291">
        <f>Ⅶ投入係数表!AA15</f>
        <v>2.0584506020395336E-4</v>
      </c>
      <c r="AB71" s="291">
        <f>Ⅶ投入係数表!AB15</f>
        <v>1.1983581167017182E-5</v>
      </c>
      <c r="AC71" s="291">
        <f>Ⅶ投入係数表!AC15</f>
        <v>8.1376968707895151E-5</v>
      </c>
      <c r="AD71" s="291">
        <f>Ⅶ投入係数表!AD15</f>
        <v>2.7268246265914952E-5</v>
      </c>
      <c r="AE71" s="291">
        <f>Ⅶ投入係数表!AE15</f>
        <v>8.5007269166181346E-6</v>
      </c>
      <c r="AF71" s="291">
        <f>Ⅶ投入係数表!AF15</f>
        <v>2.1734353778374012E-4</v>
      </c>
      <c r="AG71" s="291">
        <f>Ⅶ投入係数表!AG15</f>
        <v>2.2031574864030483E-3</v>
      </c>
      <c r="AH71" s="291">
        <f>Ⅶ投入係数表!AH15</f>
        <v>6.9223141462508467E-4</v>
      </c>
      <c r="AI71" s="291">
        <f>Ⅶ投入係数表!AI15</f>
        <v>3.878342543415309E-4</v>
      </c>
      <c r="AJ71" s="291">
        <f>Ⅶ投入係数表!AJ15</f>
        <v>1.6734125112769205E-3</v>
      </c>
      <c r="AK71" s="291">
        <f>Ⅶ投入係数表!AK15</f>
        <v>1.0989219967983302E-3</v>
      </c>
      <c r="AL71" s="291">
        <f>Ⅶ投入係数表!AL15</f>
        <v>5.3910742371422364E-3</v>
      </c>
      <c r="AM71" s="291">
        <f>Ⅶ投入係数表!AM15</f>
        <v>3.1135957438357159E-3</v>
      </c>
      <c r="AN71" s="291">
        <f>Ⅶ投入係数表!AN15</f>
        <v>7.1217673457596971E-3</v>
      </c>
    </row>
    <row r="72" spans="1:40">
      <c r="A72" s="279" t="s">
        <v>9</v>
      </c>
      <c r="B72" s="280" t="s">
        <v>25</v>
      </c>
      <c r="C72" s="291">
        <f>Ⅶ投入係数表!C16</f>
        <v>2.4158889651447988E-5</v>
      </c>
      <c r="D72" s="291">
        <f>Ⅶ投入係数表!D16</f>
        <v>1.3644623175454273E-3</v>
      </c>
      <c r="E72" s="291">
        <f>Ⅶ投入係数表!E16</f>
        <v>0</v>
      </c>
      <c r="F72" s="291">
        <f>Ⅶ投入係数表!F16</f>
        <v>9.6252285191956123E-5</v>
      </c>
      <c r="G72" s="291">
        <f>Ⅶ投入係数表!G16</f>
        <v>7.3515969530936788E-3</v>
      </c>
      <c r="H72" s="291">
        <f>Ⅶ投入係数表!H16</f>
        <v>6.1295742111618624E-6</v>
      </c>
      <c r="I72" s="291">
        <f>Ⅶ投入係数表!I16</f>
        <v>0</v>
      </c>
      <c r="J72" s="291">
        <f>Ⅶ投入係数表!J16</f>
        <v>2.2322040705765873E-3</v>
      </c>
      <c r="K72" s="291">
        <f>Ⅶ投入係数表!K16</f>
        <v>3.4157153220571949E-3</v>
      </c>
      <c r="L72" s="291">
        <f>Ⅶ投入係数表!L16</f>
        <v>0.31578403920196013</v>
      </c>
      <c r="M72" s="291">
        <f>Ⅶ投入係数表!M16</f>
        <v>2.1654028142240223E-3</v>
      </c>
      <c r="N72" s="291">
        <f>Ⅶ投入係数表!N16</f>
        <v>0.18342237534420125</v>
      </c>
      <c r="O72" s="291">
        <f>Ⅶ投入係数表!O16</f>
        <v>9.9527808823529407E-2</v>
      </c>
      <c r="P72" s="291">
        <f>Ⅶ投入係数表!P16</f>
        <v>5.3397122064465334E-2</v>
      </c>
      <c r="Q72" s="291">
        <f>Ⅶ投入係数表!Q16</f>
        <v>1.8215221561611407E-2</v>
      </c>
      <c r="R72" s="291">
        <f>Ⅶ投入係数表!R16</f>
        <v>5.8136443192700893E-3</v>
      </c>
      <c r="S72" s="291">
        <f>Ⅶ投入係数表!S16</f>
        <v>1.472571022083361E-2</v>
      </c>
      <c r="T72" s="291">
        <f>Ⅶ投入係数表!T16</f>
        <v>7.021179997704843E-3</v>
      </c>
      <c r="U72" s="291">
        <f>Ⅶ投入係数表!U16</f>
        <v>4.8489654333672E-2</v>
      </c>
      <c r="V72" s="291">
        <f>Ⅶ投入係数表!V16</f>
        <v>3.8863908926189974E-3</v>
      </c>
      <c r="W72" s="291">
        <f>Ⅶ投入係数表!W16</f>
        <v>1.8997452040187428E-2</v>
      </c>
      <c r="X72" s="291">
        <f>Ⅶ投入係数表!X16</f>
        <v>0</v>
      </c>
      <c r="Y72" s="291">
        <f>Ⅶ投入係数表!Y16</f>
        <v>3.1789292018031382E-5</v>
      </c>
      <c r="Z72" s="291">
        <f>Ⅶ投入係数表!Z16</f>
        <v>0</v>
      </c>
      <c r="AA72" s="291">
        <f>Ⅶ投入係数表!AA16</f>
        <v>0</v>
      </c>
      <c r="AB72" s="291">
        <f>Ⅶ投入係数表!AB16</f>
        <v>0</v>
      </c>
      <c r="AC72" s="291">
        <f>Ⅶ投入係数表!AC16</f>
        <v>0</v>
      </c>
      <c r="AD72" s="291">
        <f>Ⅶ投入係数表!AD16</f>
        <v>4.3710388831983028E-4</v>
      </c>
      <c r="AE72" s="291">
        <f>Ⅶ投入係数表!AE16</f>
        <v>0</v>
      </c>
      <c r="AF72" s="291">
        <f>Ⅶ投入係数表!AF16</f>
        <v>2.4664847986308732E-5</v>
      </c>
      <c r="AG72" s="291">
        <f>Ⅶ投入係数表!AG16</f>
        <v>0</v>
      </c>
      <c r="AH72" s="291">
        <f>Ⅶ投入係数表!AH16</f>
        <v>2.5731975218640088E-6</v>
      </c>
      <c r="AI72" s="291">
        <f>Ⅶ投入係数表!AI16</f>
        <v>4.9759322330914148E-6</v>
      </c>
      <c r="AJ72" s="291">
        <f>Ⅶ投入係数表!AJ16</f>
        <v>2.0865888178668809E-4</v>
      </c>
      <c r="AK72" s="291">
        <f>Ⅶ投入係数表!AK16</f>
        <v>2.9768645987692222E-5</v>
      </c>
      <c r="AL72" s="291">
        <f>Ⅶ投入係数表!AL16</f>
        <v>2.4297932281348198E-5</v>
      </c>
      <c r="AM72" s="291">
        <f>Ⅶ投入係数表!AM16</f>
        <v>2.8302942740552365E-3</v>
      </c>
      <c r="AN72" s="291">
        <f>Ⅶ投入係数表!AN16</f>
        <v>1.1290078058547507E-2</v>
      </c>
    </row>
    <row r="73" spans="1:40">
      <c r="A73" s="279" t="s">
        <v>10</v>
      </c>
      <c r="B73" s="280" t="s">
        <v>26</v>
      </c>
      <c r="C73" s="291">
        <f>Ⅶ投入係数表!C17</f>
        <v>0</v>
      </c>
      <c r="D73" s="291">
        <f>Ⅶ投入係数表!D17</f>
        <v>1.3702710753649092E-5</v>
      </c>
      <c r="E73" s="291">
        <f>Ⅶ投入係数表!E17</f>
        <v>1.6167585703466283E-3</v>
      </c>
      <c r="F73" s="291">
        <f>Ⅶ投入係数表!F17</f>
        <v>1.2157221206581353E-5</v>
      </c>
      <c r="G73" s="291">
        <f>Ⅶ投入係数表!G17</f>
        <v>2.105599358546038E-3</v>
      </c>
      <c r="H73" s="291">
        <f>Ⅶ投入係数表!H17</f>
        <v>8.449348978841812E-3</v>
      </c>
      <c r="I73" s="291">
        <f>Ⅶ投入係数表!I17</f>
        <v>0</v>
      </c>
      <c r="J73" s="291">
        <f>Ⅶ投入係数表!J17</f>
        <v>2.2604589906688711E-3</v>
      </c>
      <c r="K73" s="291">
        <f>Ⅶ投入係数表!K17</f>
        <v>1.1267992821961743E-2</v>
      </c>
      <c r="L73" s="291">
        <f>Ⅶ投入係数表!L17</f>
        <v>1.8736436821841088E-3</v>
      </c>
      <c r="M73" s="291">
        <f>Ⅶ投入係数表!M17</f>
        <v>0.52307066553712001</v>
      </c>
      <c r="N73" s="291">
        <f>Ⅶ投入係数表!N17</f>
        <v>6.9563274856825216E-2</v>
      </c>
      <c r="O73" s="291">
        <f>Ⅶ投入係数表!O17</f>
        <v>2.5069294117647058E-2</v>
      </c>
      <c r="P73" s="291">
        <f>Ⅶ投入係数表!P17</f>
        <v>2.4145007460207833E-2</v>
      </c>
      <c r="Q73" s="291">
        <f>Ⅶ投入係数表!Q17</f>
        <v>5.1094107563162405E-2</v>
      </c>
      <c r="R73" s="291">
        <f>Ⅶ投入係数表!R17</f>
        <v>3.322258233437593E-2</v>
      </c>
      <c r="S73" s="291">
        <f>Ⅶ投入係数表!S17</f>
        <v>3.4166530091325316E-2</v>
      </c>
      <c r="T73" s="291">
        <f>Ⅶ投入係数表!T17</f>
        <v>3.1605799575395908E-2</v>
      </c>
      <c r="U73" s="291">
        <f>Ⅶ投入係数表!U17</f>
        <v>3.4543801250969036E-2</v>
      </c>
      <c r="V73" s="291">
        <f>Ⅶ投入係数表!V17</f>
        <v>3.2623563775852314E-2</v>
      </c>
      <c r="W73" s="291">
        <f>Ⅶ投入係数表!W17</f>
        <v>1.6538098493770245E-2</v>
      </c>
      <c r="X73" s="291">
        <f>Ⅶ投入係数表!X17</f>
        <v>7.3798593268579484E-4</v>
      </c>
      <c r="Y73" s="291">
        <f>Ⅶ投入係数表!Y17</f>
        <v>2.6855970873613968E-4</v>
      </c>
      <c r="Z73" s="291">
        <f>Ⅶ投入係数表!Z17</f>
        <v>4.3998099970319716E-6</v>
      </c>
      <c r="AA73" s="291">
        <f>Ⅶ投入係数表!AA17</f>
        <v>1.2642198385726267E-5</v>
      </c>
      <c r="AB73" s="291">
        <f>Ⅶ投入係数表!AB17</f>
        <v>0</v>
      </c>
      <c r="AC73" s="291">
        <f>Ⅶ投入係数表!AC17</f>
        <v>0</v>
      </c>
      <c r="AD73" s="291">
        <f>Ⅶ投入係数表!AD17</f>
        <v>7.0317033396931274E-6</v>
      </c>
      <c r="AE73" s="291">
        <f>Ⅶ投入係数表!AE17</f>
        <v>5.4802035645108814E-5</v>
      </c>
      <c r="AF73" s="291">
        <f>Ⅶ投入係数表!AF17</f>
        <v>1.5676491805033822E-4</v>
      </c>
      <c r="AG73" s="291">
        <f>Ⅶ投入係数表!AG17</f>
        <v>9.7620573530239363E-5</v>
      </c>
      <c r="AH73" s="291">
        <f>Ⅶ投入係数表!AH17</f>
        <v>1.6198530674400786E-3</v>
      </c>
      <c r="AI73" s="291">
        <f>Ⅶ投入係数表!AI17</f>
        <v>1.9687384052666034E-4</v>
      </c>
      <c r="AJ73" s="291">
        <f>Ⅶ投入係数表!AJ17</f>
        <v>3.6461785809715027E-4</v>
      </c>
      <c r="AK73" s="291">
        <f>Ⅶ投入係数表!AK17</f>
        <v>3.8608935183394826E-4</v>
      </c>
      <c r="AL73" s="291">
        <f>Ⅶ投入係数表!AL17</f>
        <v>9.655479303646424E-4</v>
      </c>
      <c r="AM73" s="291">
        <f>Ⅶ投入係数表!AM17</f>
        <v>2.465285741831409E-3</v>
      </c>
      <c r="AN73" s="291">
        <f>Ⅶ投入係数表!AN17</f>
        <v>1.3178380942743409E-2</v>
      </c>
    </row>
    <row r="74" spans="1:40">
      <c r="A74" s="279" t="s">
        <v>11</v>
      </c>
      <c r="B74" s="280" t="s">
        <v>27</v>
      </c>
      <c r="C74" s="291">
        <f>Ⅶ投入係数表!C18</f>
        <v>1.9882934472620693E-3</v>
      </c>
      <c r="D74" s="291">
        <f>Ⅶ投入係数表!D18</f>
        <v>5.3293118856121537E-3</v>
      </c>
      <c r="E74" s="291">
        <f>Ⅶ投入係数表!E18</f>
        <v>2.1939175714316771E-2</v>
      </c>
      <c r="F74" s="291">
        <f>Ⅶ投入係数表!F18</f>
        <v>5.5795246800731271E-4</v>
      </c>
      <c r="G74" s="291">
        <f>Ⅶ投入係数表!G18</f>
        <v>1.2054764132032608E-2</v>
      </c>
      <c r="H74" s="291">
        <f>Ⅶ投入係数表!H18</f>
        <v>1.8126581613902452E-2</v>
      </c>
      <c r="I74" s="291">
        <f>Ⅶ投入係数表!I18</f>
        <v>1.3451481696687972E-4</v>
      </c>
      <c r="J74" s="291">
        <f>Ⅶ投入係数表!J18</f>
        <v>8.1733497725595683E-3</v>
      </c>
      <c r="K74" s="291">
        <f>Ⅶ投入係数表!K18</f>
        <v>6.2953050029908499E-3</v>
      </c>
      <c r="L74" s="291">
        <f>Ⅶ投入係数表!L18</f>
        <v>1.0004550227511375E-2</v>
      </c>
      <c r="M74" s="291">
        <f>Ⅶ投入係数表!M18</f>
        <v>5.5347645515217885E-3</v>
      </c>
      <c r="N74" s="291">
        <f>Ⅶ投入係数表!N18</f>
        <v>8.2043760422995882E-2</v>
      </c>
      <c r="O74" s="291">
        <f>Ⅶ投入係数表!O18</f>
        <v>2.5470191176470588E-2</v>
      </c>
      <c r="P74" s="291">
        <f>Ⅶ投入係数表!P18</f>
        <v>2.882073006349524E-2</v>
      </c>
      <c r="Q74" s="291">
        <f>Ⅶ投入係数表!Q18</f>
        <v>2.6390579720003811E-2</v>
      </c>
      <c r="R74" s="291">
        <f>Ⅶ投入係数表!R18</f>
        <v>1.670548329724349E-2</v>
      </c>
      <c r="S74" s="291">
        <f>Ⅶ投入係数表!S18</f>
        <v>2.2662588003919421E-2</v>
      </c>
      <c r="T74" s="291">
        <f>Ⅶ投入係数表!T18</f>
        <v>1.7858654177186139E-2</v>
      </c>
      <c r="U74" s="291">
        <f>Ⅶ投入係数表!U18</f>
        <v>9.935531271120521E-3</v>
      </c>
      <c r="V74" s="291">
        <f>Ⅶ投入係数表!V18</f>
        <v>1.3157445537227339E-2</v>
      </c>
      <c r="W74" s="291">
        <f>Ⅶ投入係数表!W18</f>
        <v>7.4221942403816465E-2</v>
      </c>
      <c r="X74" s="291">
        <f>Ⅶ投入係数表!X18</f>
        <v>1.0635679618118809E-3</v>
      </c>
      <c r="Y74" s="291">
        <f>Ⅶ投入係数表!Y18</f>
        <v>8.8495299353274592E-4</v>
      </c>
      <c r="Z74" s="291">
        <f>Ⅶ投入係数表!Z18</f>
        <v>1.5387045017553153E-4</v>
      </c>
      <c r="AA74" s="291">
        <f>Ⅶ投入係数表!AA18</f>
        <v>2.6265072409618027E-3</v>
      </c>
      <c r="AB74" s="291">
        <f>Ⅶ投入係数表!AB18</f>
        <v>1.1241942928717751E-4</v>
      </c>
      <c r="AC74" s="291">
        <f>Ⅶ投入係数表!AC18</f>
        <v>3.3478082128974749E-4</v>
      </c>
      <c r="AD74" s="291">
        <f>Ⅶ投入係数表!AD18</f>
        <v>1.6040908134618628E-3</v>
      </c>
      <c r="AE74" s="291">
        <f>Ⅶ投入係数表!AE18</f>
        <v>4.2136976723313656E-4</v>
      </c>
      <c r="AF74" s="291">
        <f>Ⅶ投入係数表!AF18</f>
        <v>3.1061325521835803E-3</v>
      </c>
      <c r="AG74" s="291">
        <f>Ⅶ投入係数表!AG18</f>
        <v>2.0634672893329363E-4</v>
      </c>
      <c r="AH74" s="291">
        <f>Ⅶ投入係数表!AH18</f>
        <v>3.544247043015916E-4</v>
      </c>
      <c r="AI74" s="291">
        <f>Ⅶ投入係数表!AI18</f>
        <v>2.068377241528265E-3</v>
      </c>
      <c r="AJ74" s="291">
        <f>Ⅶ投入係数表!AJ18</f>
        <v>1.1825663833412827E-3</v>
      </c>
      <c r="AK74" s="291">
        <f>Ⅶ投入係数表!AK18</f>
        <v>2.3482170897100776E-3</v>
      </c>
      <c r="AL74" s="291">
        <f>Ⅶ投入係数表!AL18</f>
        <v>3.8931735509694146E-4</v>
      </c>
      <c r="AM74" s="291">
        <f>Ⅶ投入係数表!AM18</f>
        <v>3.4294951236325663E-3</v>
      </c>
      <c r="AN74" s="291">
        <f>Ⅶ投入係数表!AN18</f>
        <v>1.4162530411857478E-2</v>
      </c>
    </row>
    <row r="75" spans="1:40">
      <c r="A75" s="279" t="s">
        <v>12</v>
      </c>
      <c r="B75" s="280" t="s">
        <v>162</v>
      </c>
      <c r="C75" s="291">
        <f>Ⅶ投入係数表!C19</f>
        <v>1.121929859974365E-7</v>
      </c>
      <c r="D75" s="291">
        <f>Ⅶ投入係数表!D19</f>
        <v>2.6032171581769439E-3</v>
      </c>
      <c r="E75" s="291">
        <f>Ⅶ投入係数表!E19</f>
        <v>0</v>
      </c>
      <c r="F75" s="291">
        <f>Ⅶ投入係数表!F19</f>
        <v>0</v>
      </c>
      <c r="G75" s="291">
        <f>Ⅶ投入係数表!G19</f>
        <v>1.4724041159962581E-4</v>
      </c>
      <c r="H75" s="291">
        <f>Ⅶ投入係数表!H19</f>
        <v>1.2193521289441907E-5</v>
      </c>
      <c r="I75" s="291">
        <f>Ⅶ投入係数表!I19</f>
        <v>0</v>
      </c>
      <c r="J75" s="291">
        <f>Ⅶ投入係数表!J19</f>
        <v>3.4789512520899305E-4</v>
      </c>
      <c r="K75" s="291">
        <f>Ⅶ投入係数表!K19</f>
        <v>1.4896974787776971E-4</v>
      </c>
      <c r="L75" s="291">
        <f>Ⅶ投入係数表!L19</f>
        <v>1.3361918095904795E-3</v>
      </c>
      <c r="M75" s="291">
        <f>Ⅶ投入係数表!M19</f>
        <v>6.1987313263218792E-8</v>
      </c>
      <c r="N75" s="291">
        <f>Ⅶ投入係数表!N19</f>
        <v>7.7843134720049644E-4</v>
      </c>
      <c r="O75" s="291">
        <f>Ⅶ投入係数表!O19</f>
        <v>0.16789832352941175</v>
      </c>
      <c r="P75" s="291">
        <f>Ⅶ投入係数表!P19</f>
        <v>5.0354216643029491E-2</v>
      </c>
      <c r="Q75" s="291">
        <f>Ⅶ投入係数表!Q19</f>
        <v>7.9686398824505792E-3</v>
      </c>
      <c r="R75" s="291">
        <f>Ⅶ投入係数表!R19</f>
        <v>2.0803270258667457E-3</v>
      </c>
      <c r="S75" s="291">
        <f>Ⅶ投入係数表!S19</f>
        <v>4.1828493916876179E-3</v>
      </c>
      <c r="T75" s="291">
        <f>Ⅶ投入係数表!T19</f>
        <v>3.5422524099150794E-3</v>
      </c>
      <c r="U75" s="291">
        <f>Ⅶ投入係数表!U19</f>
        <v>1.0358242121550889E-2</v>
      </c>
      <c r="V75" s="291">
        <f>Ⅶ投入係数表!V19</f>
        <v>5.7105298255357968E-4</v>
      </c>
      <c r="W75" s="291">
        <f>Ⅶ投入係数表!W19</f>
        <v>5.1410126920060431E-3</v>
      </c>
      <c r="X75" s="291">
        <f>Ⅶ投入係数表!X19</f>
        <v>0</v>
      </c>
      <c r="Y75" s="291">
        <f>Ⅶ投入係数表!Y19</f>
        <v>1.2915152023498992E-2</v>
      </c>
      <c r="Z75" s="291">
        <f>Ⅶ投入係数表!Z19</f>
        <v>0</v>
      </c>
      <c r="AA75" s="291">
        <f>Ⅶ投入係数表!AA19</f>
        <v>3.912311704673696E-6</v>
      </c>
      <c r="AB75" s="291">
        <f>Ⅶ投入係数表!AB19</f>
        <v>2.5515077005714371E-8</v>
      </c>
      <c r="AC75" s="291">
        <f>Ⅶ投入係数表!AC19</f>
        <v>0</v>
      </c>
      <c r="AD75" s="291">
        <f>Ⅶ投入係数表!AD19</f>
        <v>1.2953873820924176E-4</v>
      </c>
      <c r="AE75" s="291">
        <f>Ⅶ投入係数表!AE19</f>
        <v>5.2356284334640856E-6</v>
      </c>
      <c r="AF75" s="291">
        <f>Ⅶ投入係数表!AF19</f>
        <v>2.3336125389951387E-4</v>
      </c>
      <c r="AG75" s="291">
        <f>Ⅶ投入係数表!AG19</f>
        <v>0</v>
      </c>
      <c r="AH75" s="291">
        <f>Ⅶ投入係数表!AH19</f>
        <v>9.1736097036150046E-8</v>
      </c>
      <c r="AI75" s="291">
        <f>Ⅶ投入係数表!AI19</f>
        <v>0</v>
      </c>
      <c r="AJ75" s="291">
        <f>Ⅶ投入係数表!AJ19</f>
        <v>5.6305369603628364E-3</v>
      </c>
      <c r="AK75" s="291">
        <f>Ⅶ投入係数表!AK19</f>
        <v>1.0932168708542219E-5</v>
      </c>
      <c r="AL75" s="291">
        <f>Ⅶ投入係数表!AL19</f>
        <v>0</v>
      </c>
      <c r="AM75" s="291">
        <f>Ⅶ投入係数表!AM19</f>
        <v>0</v>
      </c>
      <c r="AN75" s="291">
        <f>Ⅶ投入係数表!AN19</f>
        <v>7.27226504433521E-3</v>
      </c>
    </row>
    <row r="76" spans="1:40">
      <c r="A76" s="279" t="s">
        <v>13</v>
      </c>
      <c r="B76" s="280" t="s">
        <v>163</v>
      </c>
      <c r="C76" s="291">
        <f>Ⅶ投入係数表!C20</f>
        <v>2.0568714099530024E-6</v>
      </c>
      <c r="D76" s="291">
        <f>Ⅶ投入係数表!D20</f>
        <v>3.5195114685731307E-4</v>
      </c>
      <c r="E76" s="291">
        <f>Ⅶ投入係数表!E20</f>
        <v>0</v>
      </c>
      <c r="F76" s="291">
        <f>Ⅶ投入係数表!F20</f>
        <v>0</v>
      </c>
      <c r="G76" s="291">
        <f>Ⅶ投入係数表!G20</f>
        <v>1.005211813443806E-4</v>
      </c>
      <c r="H76" s="291">
        <f>Ⅶ投入係数表!H20</f>
        <v>0</v>
      </c>
      <c r="I76" s="291">
        <f>Ⅶ投入係数表!I20</f>
        <v>8.8320743753631607E-5</v>
      </c>
      <c r="J76" s="291">
        <f>Ⅶ投入係数表!J20</f>
        <v>2.7211309440412475E-3</v>
      </c>
      <c r="K76" s="291">
        <f>Ⅶ投入係数表!K20</f>
        <v>2.4911865399055653E-4</v>
      </c>
      <c r="L76" s="291">
        <f>Ⅶ投入係数表!L20</f>
        <v>1.5047252362618132E-3</v>
      </c>
      <c r="M76" s="291">
        <f>Ⅶ投入係数表!M20</f>
        <v>3.7153129326197908E-4</v>
      </c>
      <c r="N76" s="291">
        <f>Ⅶ投入係数表!N20</f>
        <v>3.905730870166638E-4</v>
      </c>
      <c r="O76" s="291">
        <f>Ⅶ投入係数表!O20</f>
        <v>6.9387500000000005E-3</v>
      </c>
      <c r="P76" s="291">
        <f>Ⅶ投入係数表!P20</f>
        <v>0.11125809507239653</v>
      </c>
      <c r="Q76" s="291">
        <f>Ⅶ投入係数表!Q20</f>
        <v>6.8292948395259922E-4</v>
      </c>
      <c r="R76" s="291">
        <f>Ⅶ投入係数表!R20</f>
        <v>2.5440508371428173E-3</v>
      </c>
      <c r="S76" s="291">
        <f>Ⅶ投入係数表!S20</f>
        <v>2.3693776000167379E-3</v>
      </c>
      <c r="T76" s="291">
        <f>Ⅶ投入係数表!T20</f>
        <v>6.7499139316043162E-4</v>
      </c>
      <c r="U76" s="291">
        <f>Ⅶ投入係数表!U20</f>
        <v>9.1897284154469178E-4</v>
      </c>
      <c r="V76" s="291">
        <f>Ⅶ投入係数表!V20</f>
        <v>1.0795359390554661E-4</v>
      </c>
      <c r="W76" s="291">
        <f>Ⅶ投入係数表!W20</f>
        <v>6.5179665448899997E-5</v>
      </c>
      <c r="X76" s="291">
        <f>Ⅶ投入係数表!X20</f>
        <v>1.4992851464695069E-5</v>
      </c>
      <c r="Y76" s="291">
        <f>Ⅶ投入係数表!Y20</f>
        <v>3.4950097336129823E-4</v>
      </c>
      <c r="Z76" s="291">
        <f>Ⅶ投入係数表!Z20</f>
        <v>0</v>
      </c>
      <c r="AA76" s="291">
        <f>Ⅶ投入係数表!AA20</f>
        <v>2.8732269058468792E-6</v>
      </c>
      <c r="AB76" s="291">
        <f>Ⅶ投入係数表!AB20</f>
        <v>0</v>
      </c>
      <c r="AC76" s="291">
        <f>Ⅶ投入係数表!AC20</f>
        <v>0</v>
      </c>
      <c r="AD76" s="291">
        <f>Ⅶ投入係数表!AD20</f>
        <v>5.0496176800735509E-5</v>
      </c>
      <c r="AE76" s="291">
        <f>Ⅶ投入係数表!AE20</f>
        <v>1.8394344026802617E-6</v>
      </c>
      <c r="AF76" s="291">
        <f>Ⅶ投入係数表!AF20</f>
        <v>1.558640302166823E-5</v>
      </c>
      <c r="AG76" s="291">
        <f>Ⅶ投入係数表!AG20</f>
        <v>0</v>
      </c>
      <c r="AH76" s="291">
        <f>Ⅶ投入係数表!AH20</f>
        <v>0</v>
      </c>
      <c r="AI76" s="291">
        <f>Ⅶ投入係数表!AI20</f>
        <v>0</v>
      </c>
      <c r="AJ76" s="291">
        <f>Ⅶ投入係数表!AJ20</f>
        <v>8.6673505007406528E-3</v>
      </c>
      <c r="AK76" s="291">
        <f>Ⅶ投入係数表!AK20</f>
        <v>7.4226840340474546E-6</v>
      </c>
      <c r="AL76" s="291">
        <f>Ⅶ投入係数表!AL20</f>
        <v>0</v>
      </c>
      <c r="AM76" s="291">
        <f>Ⅶ投入係数表!AM20</f>
        <v>0</v>
      </c>
      <c r="AN76" s="291">
        <f>Ⅶ投入係数表!AN20</f>
        <v>1.0236151500257933E-2</v>
      </c>
    </row>
    <row r="77" spans="1:40">
      <c r="A77" s="279" t="s">
        <v>14</v>
      </c>
      <c r="B77" s="280" t="s">
        <v>164</v>
      </c>
      <c r="C77" s="291">
        <f>Ⅶ投入係数表!C21</f>
        <v>8.6388599218026096E-6</v>
      </c>
      <c r="D77" s="291">
        <f>Ⅶ投入係数表!D21</f>
        <v>0</v>
      </c>
      <c r="E77" s="291">
        <f>Ⅶ投入係数表!E21</f>
        <v>0</v>
      </c>
      <c r="F77" s="291">
        <f>Ⅶ投入係数表!F21</f>
        <v>0</v>
      </c>
      <c r="G77" s="291">
        <f>Ⅶ投入係数表!G21</f>
        <v>0</v>
      </c>
      <c r="H77" s="291">
        <f>Ⅶ投入係数表!H21</f>
        <v>0</v>
      </c>
      <c r="I77" s="291">
        <f>Ⅶ投入係数表!I21</f>
        <v>0</v>
      </c>
      <c r="J77" s="291">
        <f>Ⅶ投入係数表!J21</f>
        <v>0</v>
      </c>
      <c r="K77" s="291">
        <f>Ⅶ投入係数表!K21</f>
        <v>0</v>
      </c>
      <c r="L77" s="291">
        <f>Ⅶ投入係数表!L21</f>
        <v>0</v>
      </c>
      <c r="M77" s="291">
        <f>Ⅶ投入係数表!M21</f>
        <v>0</v>
      </c>
      <c r="N77" s="291">
        <f>Ⅶ投入係数表!N21</f>
        <v>1.5474512947138444E-5</v>
      </c>
      <c r="O77" s="291">
        <f>Ⅶ投入係数表!O21</f>
        <v>2.9695882352941175E-3</v>
      </c>
      <c r="P77" s="291">
        <f>Ⅶ投入係数表!P21</f>
        <v>3.4527880439844715E-3</v>
      </c>
      <c r="Q77" s="291">
        <f>Ⅶ投入係数表!Q21</f>
        <v>9.1859512115481434E-2</v>
      </c>
      <c r="R77" s="291">
        <f>Ⅶ投入係数表!R21</f>
        <v>0</v>
      </c>
      <c r="S77" s="291">
        <f>Ⅶ投入係数表!S21</f>
        <v>6.5992740003556775E-4</v>
      </c>
      <c r="T77" s="291">
        <f>Ⅶ投入係数表!T21</f>
        <v>3.1666714482442044E-4</v>
      </c>
      <c r="U77" s="291">
        <f>Ⅶ投入係数表!U21</f>
        <v>3.1864229210577349E-4</v>
      </c>
      <c r="V77" s="291">
        <f>Ⅶ投入係数表!V21</f>
        <v>7.6324113571511241E-5</v>
      </c>
      <c r="W77" s="291">
        <f>Ⅶ投入係数表!W21</f>
        <v>1.2137231487552626E-4</v>
      </c>
      <c r="X77" s="291">
        <f>Ⅶ投入係数表!X21</f>
        <v>0</v>
      </c>
      <c r="Y77" s="291">
        <f>Ⅶ投入係数表!Y21</f>
        <v>1.2251745384372412E-4</v>
      </c>
      <c r="Z77" s="291">
        <f>Ⅶ投入係数表!Z21</f>
        <v>2.3326366967504703E-5</v>
      </c>
      <c r="AA77" s="291">
        <f>Ⅶ投入係数表!AA21</f>
        <v>8.5977576026562976E-4</v>
      </c>
      <c r="AB77" s="291">
        <f>Ⅶ投入係数表!AB21</f>
        <v>1.29616591189029E-5</v>
      </c>
      <c r="AC77" s="291">
        <f>Ⅶ投入係数表!AC21</f>
        <v>0</v>
      </c>
      <c r="AD77" s="291">
        <f>Ⅶ投入係数表!AD21</f>
        <v>1.1522669671563434E-5</v>
      </c>
      <c r="AE77" s="291">
        <f>Ⅶ投入係数表!AE21</f>
        <v>1.5106303822813358E-4</v>
      </c>
      <c r="AF77" s="291">
        <f>Ⅶ投入係数表!AF21</f>
        <v>2.6635914043056947E-3</v>
      </c>
      <c r="AG77" s="291">
        <f>Ⅶ投入係数表!AG21</f>
        <v>0</v>
      </c>
      <c r="AH77" s="291">
        <f>Ⅶ投入係数表!AH21</f>
        <v>1.1604247037282411E-2</v>
      </c>
      <c r="AI77" s="291">
        <f>Ⅶ投入係数表!AI21</f>
        <v>0</v>
      </c>
      <c r="AJ77" s="291">
        <f>Ⅶ投入係数表!AJ21</f>
        <v>2.7688871239975104E-3</v>
      </c>
      <c r="AK77" s="291">
        <f>Ⅶ投入係数表!AK21</f>
        <v>7.779759048910528E-4</v>
      </c>
      <c r="AL77" s="291">
        <f>Ⅶ投入係数表!AL21</f>
        <v>2.3446718310650483E-2</v>
      </c>
      <c r="AM77" s="291">
        <f>Ⅶ投入係数表!AM21</f>
        <v>0</v>
      </c>
      <c r="AN77" s="291">
        <f>Ⅶ投入係数表!AN21</f>
        <v>2.5857009479325634E-3</v>
      </c>
    </row>
    <row r="78" spans="1:40">
      <c r="A78" s="279" t="s">
        <v>15</v>
      </c>
      <c r="B78" s="280" t="s">
        <v>128</v>
      </c>
      <c r="C78" s="291">
        <f>Ⅶ投入係数表!C22</f>
        <v>0</v>
      </c>
      <c r="D78" s="291">
        <f>Ⅶ投入係数表!D22</f>
        <v>5.3619302949061654E-6</v>
      </c>
      <c r="E78" s="291">
        <f>Ⅶ投入係数表!E22</f>
        <v>8.2074185551550937E-7</v>
      </c>
      <c r="F78" s="291">
        <f>Ⅶ投入係数表!F22</f>
        <v>0</v>
      </c>
      <c r="G78" s="291">
        <f>Ⅶ投入係数表!G22</f>
        <v>2.180943471869571E-5</v>
      </c>
      <c r="H78" s="291">
        <f>Ⅶ投入係数表!H22</f>
        <v>6.9433506588964148E-6</v>
      </c>
      <c r="I78" s="291">
        <f>Ⅶ投入係数表!I22</f>
        <v>0</v>
      </c>
      <c r="J78" s="291">
        <f>Ⅶ投入係数表!J22</f>
        <v>0</v>
      </c>
      <c r="K78" s="291">
        <f>Ⅶ投入係数表!K22</f>
        <v>7.6362109121453941E-8</v>
      </c>
      <c r="L78" s="291">
        <f>Ⅶ投入係数表!L22</f>
        <v>1.0500525026251313E-6</v>
      </c>
      <c r="M78" s="291">
        <f>Ⅶ投入係数表!M22</f>
        <v>2.6489245201148827E-4</v>
      </c>
      <c r="N78" s="291">
        <f>Ⅶ投入係数表!N22</f>
        <v>3.8356883378795909E-3</v>
      </c>
      <c r="O78" s="291">
        <f>Ⅶ投入係数表!O22</f>
        <v>1.8022808823529409E-2</v>
      </c>
      <c r="P78" s="291">
        <f>Ⅶ投入係数表!P22</f>
        <v>4.2759769005955864E-2</v>
      </c>
      <c r="Q78" s="291">
        <f>Ⅶ投入係数表!Q22</f>
        <v>0.1489671569094298</v>
      </c>
      <c r="R78" s="291">
        <f>Ⅶ投入係数表!R22</f>
        <v>0.35041525019931963</v>
      </c>
      <c r="S78" s="291">
        <f>Ⅶ投入係数表!S22</f>
        <v>0.34930676797651133</v>
      </c>
      <c r="T78" s="291">
        <f>Ⅶ投入係数表!T22</f>
        <v>0.28247522664677532</v>
      </c>
      <c r="U78" s="291">
        <f>Ⅶ投入係数表!U22</f>
        <v>1.9981222686465055E-2</v>
      </c>
      <c r="V78" s="291">
        <f>Ⅶ投入係数表!V22</f>
        <v>3.7652368193675074E-3</v>
      </c>
      <c r="W78" s="291">
        <f>Ⅶ投入係数表!W22</f>
        <v>2.4067662358500758E-4</v>
      </c>
      <c r="X78" s="291">
        <f>Ⅶ投入係数表!X22</f>
        <v>3.8989452870654736E-6</v>
      </c>
      <c r="Y78" s="291">
        <f>Ⅶ投入係数表!Y22</f>
        <v>2.6170888069576575E-5</v>
      </c>
      <c r="Z78" s="291">
        <f>Ⅶ投入係数表!Z22</f>
        <v>0</v>
      </c>
      <c r="AA78" s="291">
        <f>Ⅶ投入係数表!AA22</f>
        <v>2.7140186478448159E-5</v>
      </c>
      <c r="AB78" s="291">
        <f>Ⅶ投入係数表!AB22</f>
        <v>4.5735775532743007E-5</v>
      </c>
      <c r="AC78" s="291">
        <f>Ⅶ投入係数表!AC22</f>
        <v>0</v>
      </c>
      <c r="AD78" s="291">
        <f>Ⅶ投入係数表!AD22</f>
        <v>2.7660623082107771E-6</v>
      </c>
      <c r="AE78" s="291">
        <f>Ⅶ投入係数表!AE22</f>
        <v>9.0027818966815327E-4</v>
      </c>
      <c r="AF78" s="291">
        <f>Ⅶ投入係数表!AF22</f>
        <v>1.326127761129904E-3</v>
      </c>
      <c r="AG78" s="291">
        <f>Ⅶ投入係数表!AG22</f>
        <v>1.0663201848005691E-3</v>
      </c>
      <c r="AH78" s="291">
        <f>Ⅶ投入係数表!AH22</f>
        <v>1.8461889528525196E-6</v>
      </c>
      <c r="AI78" s="291">
        <f>Ⅶ投入係数表!AI22</f>
        <v>0</v>
      </c>
      <c r="AJ78" s="291">
        <f>Ⅶ投入係数表!AJ22</f>
        <v>8.7412235377257244E-3</v>
      </c>
      <c r="AK78" s="291">
        <f>Ⅶ投入係数表!AK22</f>
        <v>1.3719216578196488E-5</v>
      </c>
      <c r="AL78" s="291">
        <f>Ⅶ投入係数表!AL22</f>
        <v>3.2057583111411568E-2</v>
      </c>
      <c r="AM78" s="291">
        <f>Ⅶ投入係数表!AM22</f>
        <v>0</v>
      </c>
      <c r="AN78" s="291">
        <f>Ⅶ投入係数表!AN22</f>
        <v>3.8317949397480178E-2</v>
      </c>
    </row>
    <row r="79" spans="1:40">
      <c r="A79" s="279" t="s">
        <v>16</v>
      </c>
      <c r="B79" s="280" t="s">
        <v>28</v>
      </c>
      <c r="C79" s="291">
        <f>Ⅶ投入係数表!C23</f>
        <v>1.6931791470113123E-5</v>
      </c>
      <c r="D79" s="291">
        <f>Ⅶ投入係数表!D23</f>
        <v>4.3789097408400353E-5</v>
      </c>
      <c r="E79" s="291">
        <f>Ⅶ投入係数表!E23</f>
        <v>0</v>
      </c>
      <c r="F79" s="291">
        <f>Ⅶ投入係数表!F23</f>
        <v>0</v>
      </c>
      <c r="G79" s="291">
        <f>Ⅶ投入係数表!G23</f>
        <v>1.5205131631698519E-4</v>
      </c>
      <c r="H79" s="291">
        <f>Ⅶ投入係数表!H23</f>
        <v>3.045098965716386E-6</v>
      </c>
      <c r="I79" s="291">
        <f>Ⅶ投入係数表!I23</f>
        <v>0</v>
      </c>
      <c r="J79" s="291">
        <f>Ⅶ投入係数表!J23</f>
        <v>2.8479091359131709E-5</v>
      </c>
      <c r="K79" s="291">
        <f>Ⅶ投入係数表!K23</f>
        <v>7.6362109121453937E-6</v>
      </c>
      <c r="L79" s="291">
        <f>Ⅶ投入係数表!L23</f>
        <v>0</v>
      </c>
      <c r="M79" s="291">
        <f>Ⅶ投入係数表!M23</f>
        <v>2.5993346695043076E-5</v>
      </c>
      <c r="N79" s="291">
        <f>Ⅶ投入係数表!N23</f>
        <v>7.7240701718097541E-4</v>
      </c>
      <c r="O79" s="291">
        <f>Ⅶ投入係数表!O23</f>
        <v>1.4107014705882352E-2</v>
      </c>
      <c r="P79" s="291">
        <f>Ⅶ投入係数表!P23</f>
        <v>4.3775206100323531E-2</v>
      </c>
      <c r="Q79" s="291">
        <f>Ⅶ投入係数表!Q23</f>
        <v>1.4842777649283684E-2</v>
      </c>
      <c r="R79" s="291">
        <f>Ⅶ投入係数表!R23</f>
        <v>1.7533761693816603E-2</v>
      </c>
      <c r="S79" s="291">
        <f>Ⅶ投入係数表!S23</f>
        <v>6.359104809660468E-2</v>
      </c>
      <c r="T79" s="291">
        <f>Ⅶ投入係数表!T23</f>
        <v>1.211575481983016E-2</v>
      </c>
      <c r="U79" s="291">
        <f>Ⅶ投入係数表!U23</f>
        <v>4.8027705103756729E-2</v>
      </c>
      <c r="V79" s="291">
        <f>Ⅶ投入係数表!V23</f>
        <v>1.1178579270914521E-3</v>
      </c>
      <c r="W79" s="291">
        <f>Ⅶ投入係数表!W23</f>
        <v>6.9588002393159119E-3</v>
      </c>
      <c r="X79" s="291">
        <f>Ⅶ投入係数表!X23</f>
        <v>2.7734765444073994E-6</v>
      </c>
      <c r="Y79" s="291">
        <f>Ⅶ投入係数表!Y23</f>
        <v>2.7591800552024501E-4</v>
      </c>
      <c r="Z79" s="291">
        <f>Ⅶ投入係数表!Z23</f>
        <v>0</v>
      </c>
      <c r="AA79" s="291">
        <f>Ⅶ投入係数表!AA23</f>
        <v>1.9271677480059405E-4</v>
      </c>
      <c r="AB79" s="291">
        <f>Ⅶ投入係数表!AB23</f>
        <v>3.0703142663542956E-6</v>
      </c>
      <c r="AC79" s="291">
        <f>Ⅶ投入係数表!AC23</f>
        <v>1.7050256390823117E-5</v>
      </c>
      <c r="AD79" s="291">
        <f>Ⅶ投入係数表!AD23</f>
        <v>1.2946880966774207E-4</v>
      </c>
      <c r="AE79" s="291">
        <f>Ⅶ投入係数表!AE23</f>
        <v>2.4289546934279E-4</v>
      </c>
      <c r="AF79" s="291">
        <f>Ⅶ投入係数表!AF23</f>
        <v>1.3577284019359419E-3</v>
      </c>
      <c r="AG79" s="291">
        <f>Ⅶ投入係数表!AG23</f>
        <v>7.990847607858945E-4</v>
      </c>
      <c r="AH79" s="291">
        <f>Ⅶ投入係数表!AH23</f>
        <v>6.1979200560048872E-5</v>
      </c>
      <c r="AI79" s="291">
        <f>Ⅶ投入係数表!AI23</f>
        <v>0</v>
      </c>
      <c r="AJ79" s="291">
        <f>Ⅶ投入係数表!AJ23</f>
        <v>6.3773779078689545E-3</v>
      </c>
      <c r="AK79" s="291">
        <f>Ⅶ投入係数表!AK23</f>
        <v>1.3862995667787294E-4</v>
      </c>
      <c r="AL79" s="291">
        <f>Ⅶ投入係数表!AL23</f>
        <v>0</v>
      </c>
      <c r="AM79" s="291">
        <f>Ⅶ投入係数表!AM23</f>
        <v>2.6050023026106915E-4</v>
      </c>
      <c r="AN79" s="291">
        <f>Ⅶ投入係数表!AN23</f>
        <v>9.1532693259883148E-3</v>
      </c>
    </row>
    <row r="80" spans="1:40">
      <c r="A80" s="279" t="s">
        <v>17</v>
      </c>
      <c r="B80" s="280" t="s">
        <v>227</v>
      </c>
      <c r="C80" s="291">
        <f>Ⅶ投入係数表!C24</f>
        <v>1.4024123249679561E-6</v>
      </c>
      <c r="D80" s="291">
        <f>Ⅶ投入係数表!D24</f>
        <v>5.510872803098004E-6</v>
      </c>
      <c r="E80" s="291">
        <f>Ⅶ投入係数表!E24</f>
        <v>1.1733568749221724E-5</v>
      </c>
      <c r="F80" s="291">
        <f>Ⅶ投入係数表!F24</f>
        <v>8.1809872029250464E-6</v>
      </c>
      <c r="G80" s="291">
        <f>Ⅶ投入係数表!G24</f>
        <v>4.7841774689295736E-6</v>
      </c>
      <c r="H80" s="291">
        <f>Ⅶ投入係数表!H24</f>
        <v>4.5899616737543965E-5</v>
      </c>
      <c r="I80" s="291">
        <f>Ⅶ投入係数表!I24</f>
        <v>6.3044741429401505E-5</v>
      </c>
      <c r="J80" s="291">
        <f>Ⅶ投入係数表!J24</f>
        <v>9.9943023136342837E-7</v>
      </c>
      <c r="K80" s="291">
        <f>Ⅶ投入係数表!K24</f>
        <v>4.2775508126201105E-5</v>
      </c>
      <c r="L80" s="291">
        <f>Ⅶ投入係数表!L24</f>
        <v>1.0500525026251313E-6</v>
      </c>
      <c r="M80" s="291">
        <f>Ⅶ投入係数表!M24</f>
        <v>3.5952641692666905E-6</v>
      </c>
      <c r="N80" s="291">
        <f>Ⅶ投入係数表!N24</f>
        <v>4.0050159657673263E-5</v>
      </c>
      <c r="O80" s="291">
        <f>Ⅶ投入係数表!O24</f>
        <v>3.2926764705882351E-3</v>
      </c>
      <c r="P80" s="291">
        <f>Ⅶ投入係数表!P24</f>
        <v>9.5569743716817886E-5</v>
      </c>
      <c r="Q80" s="291">
        <f>Ⅶ投入係数表!Q24</f>
        <v>2.066638549135386E-5</v>
      </c>
      <c r="R80" s="291">
        <f>Ⅶ投入係数表!R24</f>
        <v>3.8208056762481662E-5</v>
      </c>
      <c r="S80" s="291">
        <f>Ⅶ投入係数表!S24</f>
        <v>4.3155483180310835E-5</v>
      </c>
      <c r="T80" s="291">
        <f>Ⅶ投入係数表!T24</f>
        <v>6.713291112003672E-2</v>
      </c>
      <c r="U80" s="291">
        <f>Ⅶ投入係数表!U24</f>
        <v>8.8732514917663308E-5</v>
      </c>
      <c r="V80" s="291">
        <f>Ⅶ投入係数表!V24</f>
        <v>2.3694429841832782E-5</v>
      </c>
      <c r="W80" s="291">
        <f>Ⅶ投入係数表!W24</f>
        <v>1.9054823513892844E-3</v>
      </c>
      <c r="X80" s="291">
        <f>Ⅶ投入係数表!X24</f>
        <v>8.7223827556000796E-6</v>
      </c>
      <c r="Y80" s="291">
        <f>Ⅶ投入係数表!Y24</f>
        <v>8.5182253412056718E-6</v>
      </c>
      <c r="Z80" s="291">
        <f>Ⅶ投入係数表!Z24</f>
        <v>2.5022383111611996E-5</v>
      </c>
      <c r="AA80" s="291">
        <f>Ⅶ投入係数表!AA24</f>
        <v>2.1438011848522585E-4</v>
      </c>
      <c r="AB80" s="291">
        <f>Ⅶ投入係数表!AB24</f>
        <v>1.0847309737696037E-4</v>
      </c>
      <c r="AC80" s="291">
        <f>Ⅶ投入係数表!AC24</f>
        <v>4.1439375842440321E-5</v>
      </c>
      <c r="AD80" s="291">
        <f>Ⅶ投入係数表!AD24</f>
        <v>5.9466454707559511E-5</v>
      </c>
      <c r="AE80" s="291">
        <f>Ⅶ投入係数表!AE24</f>
        <v>1.4255411783978858E-4</v>
      </c>
      <c r="AF80" s="291">
        <f>Ⅶ投入係数表!AF24</f>
        <v>1.3553387882613414E-3</v>
      </c>
      <c r="AG80" s="291">
        <f>Ⅶ投入係数表!AG24</f>
        <v>9.6138293238777898E-5</v>
      </c>
      <c r="AH80" s="291">
        <f>Ⅶ投入係数表!AH24</f>
        <v>1.6345079089416037E-5</v>
      </c>
      <c r="AI80" s="291">
        <f>Ⅶ投入係数表!AI24</f>
        <v>4.7523758574018012E-5</v>
      </c>
      <c r="AJ80" s="291">
        <f>Ⅶ投入係数表!AJ24</f>
        <v>1.0041498314510484E-3</v>
      </c>
      <c r="AK80" s="291">
        <f>Ⅶ投入係数表!AK24</f>
        <v>8.8208117328270031E-5</v>
      </c>
      <c r="AL80" s="291">
        <f>Ⅶ投入係数表!AL24</f>
        <v>0</v>
      </c>
      <c r="AM80" s="291">
        <f>Ⅶ投入係数表!AM24</f>
        <v>0</v>
      </c>
      <c r="AN80" s="291">
        <f>Ⅶ投入係数表!AN24</f>
        <v>1.7336355745417222E-3</v>
      </c>
    </row>
    <row r="81" spans="1:40">
      <c r="A81" s="279" t="s">
        <v>18</v>
      </c>
      <c r="B81" s="280" t="s">
        <v>29</v>
      </c>
      <c r="C81" s="291">
        <f>Ⅶ投入係数表!C25</f>
        <v>4.955190214886779E-7</v>
      </c>
      <c r="D81" s="291">
        <f>Ⅶ投入係数表!D25</f>
        <v>1.2555853440571939E-4</v>
      </c>
      <c r="E81" s="291">
        <f>Ⅶ投入係数表!E25</f>
        <v>0</v>
      </c>
      <c r="F81" s="291">
        <f>Ⅶ投入係数表!F25</f>
        <v>0</v>
      </c>
      <c r="G81" s="291">
        <f>Ⅶ投入係数表!G25</f>
        <v>0</v>
      </c>
      <c r="H81" s="291">
        <f>Ⅶ投入係数表!H25</f>
        <v>0</v>
      </c>
      <c r="I81" s="291">
        <f>Ⅶ投入係数表!I25</f>
        <v>0</v>
      </c>
      <c r="J81" s="291">
        <f>Ⅶ投入係数表!J25</f>
        <v>0</v>
      </c>
      <c r="K81" s="291">
        <f>Ⅶ投入係数表!K25</f>
        <v>0</v>
      </c>
      <c r="L81" s="291">
        <f>Ⅶ投入係数表!L25</f>
        <v>0</v>
      </c>
      <c r="M81" s="291">
        <f>Ⅶ投入係数表!M25</f>
        <v>0</v>
      </c>
      <c r="N81" s="291">
        <f>Ⅶ投入係数表!N25</f>
        <v>0</v>
      </c>
      <c r="O81" s="291">
        <f>Ⅶ投入係数表!O25</f>
        <v>0</v>
      </c>
      <c r="P81" s="291">
        <f>Ⅶ投入係数表!P25</f>
        <v>3.0245035754517866E-5</v>
      </c>
      <c r="Q81" s="291">
        <f>Ⅶ投入係数表!Q25</f>
        <v>0</v>
      </c>
      <c r="R81" s="291">
        <f>Ⅶ投入係数表!R25</f>
        <v>0</v>
      </c>
      <c r="S81" s="291">
        <f>Ⅶ投入係数表!S25</f>
        <v>0</v>
      </c>
      <c r="T81" s="291">
        <f>Ⅶ投入係数表!T25</f>
        <v>0</v>
      </c>
      <c r="U81" s="291">
        <f>Ⅶ投入係数表!U25</f>
        <v>0.36978822292282337</v>
      </c>
      <c r="V81" s="291">
        <f>Ⅶ投入係数表!V25</f>
        <v>0</v>
      </c>
      <c r="W81" s="291">
        <f>Ⅶ投入係数表!W25</f>
        <v>0</v>
      </c>
      <c r="X81" s="291">
        <f>Ⅶ投入係数表!X25</f>
        <v>0</v>
      </c>
      <c r="Y81" s="291">
        <f>Ⅶ投入係数表!Y25</f>
        <v>0</v>
      </c>
      <c r="Z81" s="291">
        <f>Ⅶ投入係数表!Z25</f>
        <v>0</v>
      </c>
      <c r="AA81" s="291">
        <f>Ⅶ投入係数表!AA25</f>
        <v>0</v>
      </c>
      <c r="AB81" s="291">
        <f>Ⅶ投入係数表!AB25</f>
        <v>0</v>
      </c>
      <c r="AC81" s="291">
        <f>Ⅶ投入係数表!AC25</f>
        <v>0</v>
      </c>
      <c r="AD81" s="291">
        <f>Ⅶ投入係数表!AD25</f>
        <v>3.0239121502340428E-3</v>
      </c>
      <c r="AE81" s="291">
        <f>Ⅶ投入係数表!AE25</f>
        <v>0</v>
      </c>
      <c r="AF81" s="291">
        <f>Ⅶ投入係数表!AF25</f>
        <v>5.806538616070024E-3</v>
      </c>
      <c r="AG81" s="291">
        <f>Ⅶ投入係数表!AG25</f>
        <v>1.5714987166038348E-4</v>
      </c>
      <c r="AH81" s="291">
        <f>Ⅶ投入係数表!AH25</f>
        <v>0</v>
      </c>
      <c r="AI81" s="291">
        <f>Ⅶ投入係数表!AI25</f>
        <v>0</v>
      </c>
      <c r="AJ81" s="291">
        <f>Ⅶ投入係数表!AJ25</f>
        <v>4.6381412731759691E-2</v>
      </c>
      <c r="AK81" s="291">
        <f>Ⅶ投入係数表!AK25</f>
        <v>4.0789348618396268E-5</v>
      </c>
      <c r="AL81" s="291">
        <f>Ⅶ投入係数表!AL25</f>
        <v>0</v>
      </c>
      <c r="AM81" s="291">
        <f>Ⅶ投入係数表!AM25</f>
        <v>0</v>
      </c>
      <c r="AN81" s="291">
        <f>Ⅶ投入係数表!AN25</f>
        <v>7.5552404701288685E-3</v>
      </c>
    </row>
    <row r="82" spans="1:40">
      <c r="A82" s="279" t="s">
        <v>19</v>
      </c>
      <c r="B82" s="280" t="s">
        <v>40</v>
      </c>
      <c r="C82" s="291">
        <f>Ⅶ投入係数表!C26</f>
        <v>6.020649605242434E-4</v>
      </c>
      <c r="D82" s="291">
        <f>Ⅶ投入係数表!D26</f>
        <v>1.9946380697050937E-3</v>
      </c>
      <c r="E82" s="291">
        <f>Ⅶ投入係数表!E26</f>
        <v>6.0990800409764841E-3</v>
      </c>
      <c r="F82" s="291">
        <f>Ⅶ投入係数表!F26</f>
        <v>6.5261882998171846E-3</v>
      </c>
      <c r="G82" s="291">
        <f>Ⅶ投入係数表!G26</f>
        <v>7.8958439128691705E-3</v>
      </c>
      <c r="H82" s="291">
        <f>Ⅶ投入係数表!H26</f>
        <v>6.2593978054286759E-3</v>
      </c>
      <c r="I82" s="291">
        <f>Ⅶ投入係数表!I26</f>
        <v>1.0851249273678095E-3</v>
      </c>
      <c r="J82" s="291">
        <f>Ⅶ投入係数表!J26</f>
        <v>4.7290236407281829E-3</v>
      </c>
      <c r="K82" s="291">
        <f>Ⅶ投入係数表!K26</f>
        <v>1.5449760095707176E-2</v>
      </c>
      <c r="L82" s="291">
        <f>Ⅶ投入係数表!L26</f>
        <v>8.9495974798739931E-3</v>
      </c>
      <c r="M82" s="291">
        <f>Ⅶ投入係数表!M26</f>
        <v>1.1701200487633533E-2</v>
      </c>
      <c r="N82" s="291">
        <f>Ⅶ投入係数表!N26</f>
        <v>2.4253228704769047E-3</v>
      </c>
      <c r="O82" s="291">
        <f>Ⅶ投入係数表!O26</f>
        <v>9.0044117647058834E-4</v>
      </c>
      <c r="P82" s="291">
        <f>Ⅶ投入係数表!P26</f>
        <v>1.3563149912393083E-3</v>
      </c>
      <c r="Q82" s="291">
        <f>Ⅶ投入係数表!Q26</f>
        <v>5.0249928572400375E-3</v>
      </c>
      <c r="R82" s="291">
        <f>Ⅶ投入係数表!R26</f>
        <v>3.3899731567053983E-3</v>
      </c>
      <c r="S82" s="291">
        <f>Ⅶ投入係数表!S26</f>
        <v>3.4829048354644895E-3</v>
      </c>
      <c r="T82" s="291">
        <f>Ⅶ投入係数表!T26</f>
        <v>3.7044124397521234E-3</v>
      </c>
      <c r="U82" s="291">
        <f>Ⅶ投入係数表!U26</f>
        <v>1.0282882541303034E-3</v>
      </c>
      <c r="V82" s="291">
        <f>Ⅶ投入係数表!V26</f>
        <v>4.5634290844599024E-2</v>
      </c>
      <c r="W82" s="291">
        <f>Ⅶ投入係数表!W26</f>
        <v>2.9760289870540604E-3</v>
      </c>
      <c r="X82" s="291">
        <f>Ⅶ投入係数表!X26</f>
        <v>5.8884122662748103E-3</v>
      </c>
      <c r="Y82" s="291">
        <f>Ⅶ投入係数表!Y26</f>
        <v>3.8697029053238042E-3</v>
      </c>
      <c r="Z82" s="291">
        <f>Ⅶ投入係数表!Z26</f>
        <v>5.4226797915374941E-3</v>
      </c>
      <c r="AA82" s="291">
        <f>Ⅶ投入係数表!AA26</f>
        <v>5.4237136795854228E-3</v>
      </c>
      <c r="AB82" s="291">
        <f>Ⅶ投入係数表!AB26</f>
        <v>1.4181641263366964E-2</v>
      </c>
      <c r="AC82" s="291">
        <f>Ⅶ投入係数表!AC26</f>
        <v>3.9562659325498005E-5</v>
      </c>
      <c r="AD82" s="291">
        <f>Ⅶ投入係数表!AD26</f>
        <v>1.8426636875450422E-3</v>
      </c>
      <c r="AE82" s="291">
        <f>Ⅶ投入係数表!AE26</f>
        <v>1.5181069252320959E-2</v>
      </c>
      <c r="AF82" s="291">
        <f>Ⅶ投入係数表!AF26</f>
        <v>6.5780707831397068E-3</v>
      </c>
      <c r="AG82" s="291">
        <f>Ⅶ投入係数表!AG26</f>
        <v>1.7483483237440044E-2</v>
      </c>
      <c r="AH82" s="291">
        <f>Ⅶ投入係数表!AH26</f>
        <v>3.1708467270423961E-3</v>
      </c>
      <c r="AI82" s="291">
        <f>Ⅶ投入係数表!AI26</f>
        <v>3.9176524080567307E-2</v>
      </c>
      <c r="AJ82" s="291">
        <f>Ⅶ投入係数表!AJ26</f>
        <v>6.2369642053980625E-3</v>
      </c>
      <c r="AK82" s="291">
        <f>Ⅶ投入係数表!AK26</f>
        <v>5.0822685535582774E-3</v>
      </c>
      <c r="AL82" s="291">
        <f>Ⅶ投入係数表!AL26</f>
        <v>0.1289238850758129</v>
      </c>
      <c r="AM82" s="291">
        <f>Ⅶ投入係数表!AM26</f>
        <v>8.5152408359695508E-4</v>
      </c>
      <c r="AN82" s="291">
        <f>Ⅶ投入係数表!AN26</f>
        <v>6.5996003824235925E-3</v>
      </c>
    </row>
    <row r="83" spans="1:40">
      <c r="A83" s="279" t="s">
        <v>130</v>
      </c>
      <c r="B83" s="280" t="s">
        <v>30</v>
      </c>
      <c r="C83" s="291">
        <f>Ⅶ投入係数表!C27</f>
        <v>1.9056633130749576E-3</v>
      </c>
      <c r="D83" s="291">
        <f>Ⅶ投入係数表!D27</f>
        <v>1.7462019660411082E-3</v>
      </c>
      <c r="E83" s="291">
        <f>Ⅶ投入係数表!E27</f>
        <v>2.6118765031647403E-4</v>
      </c>
      <c r="F83" s="291">
        <f>Ⅶ投入係数表!F27</f>
        <v>1.8260054844606952E-3</v>
      </c>
      <c r="G83" s="291">
        <f>Ⅶ投入係数表!G27</f>
        <v>1.8128290792462916E-3</v>
      </c>
      <c r="H83" s="291">
        <f>Ⅶ投入係数表!H27</f>
        <v>1.6793064524597051E-3</v>
      </c>
      <c r="I83" s="291">
        <f>Ⅶ投入係数表!I27</f>
        <v>3.4105171411969787E-3</v>
      </c>
      <c r="J83" s="291">
        <f>Ⅶ投入係数表!J27</f>
        <v>2.4460074163327452E-3</v>
      </c>
      <c r="K83" s="291">
        <f>Ⅶ投入係数表!K27</f>
        <v>3.1573059447901949E-3</v>
      </c>
      <c r="L83" s="291">
        <f>Ⅶ投入係数表!L27</f>
        <v>2.6813090654532728E-3</v>
      </c>
      <c r="M83" s="291">
        <f>Ⅶ投入係数表!M27</f>
        <v>2.0992003636589045E-3</v>
      </c>
      <c r="N83" s="291">
        <f>Ⅶ投入係数表!N27</f>
        <v>2.9908471552493117E-3</v>
      </c>
      <c r="O83" s="291">
        <f>Ⅶ投入係数表!O27</f>
        <v>1.1956323529411764E-3</v>
      </c>
      <c r="P83" s="291">
        <f>Ⅶ投入係数表!P27</f>
        <v>7.3767835520430777E-4</v>
      </c>
      <c r="Q83" s="291">
        <f>Ⅶ投入係数表!Q27</f>
        <v>7.7983973007169965E-4</v>
      </c>
      <c r="R83" s="291">
        <f>Ⅶ投入係数表!R27</f>
        <v>2.1031273145854859E-3</v>
      </c>
      <c r="S83" s="291">
        <f>Ⅶ投入係数表!S27</f>
        <v>9.8800810385770116E-4</v>
      </c>
      <c r="T83" s="291">
        <f>Ⅶ投入係数表!T27</f>
        <v>9.7027771402341057E-4</v>
      </c>
      <c r="U83" s="291">
        <f>Ⅶ投入係数表!U27</f>
        <v>3.9989119856497472E-4</v>
      </c>
      <c r="V83" s="291">
        <f>Ⅶ投入係数表!V27</f>
        <v>1.00287966057963E-3</v>
      </c>
      <c r="W83" s="291">
        <f>Ⅶ投入係数表!W27</f>
        <v>3.4901097989948444E-4</v>
      </c>
      <c r="X83" s="291">
        <f>Ⅶ投入係数表!X27</f>
        <v>1.4029329635043044E-2</v>
      </c>
      <c r="Y83" s="291">
        <f>Ⅶ投入係数表!Y27</f>
        <v>2.3825041306143352E-2</v>
      </c>
      <c r="Z83" s="291">
        <f>Ⅶ投入係数表!Z27</f>
        <v>1.5026211437908299E-3</v>
      </c>
      <c r="AA83" s="291">
        <f>Ⅶ投入係数表!AA27</f>
        <v>1.9218483423028556E-3</v>
      </c>
      <c r="AB83" s="291">
        <f>Ⅶ投入係数表!AB27</f>
        <v>1.7922257865225543E-3</v>
      </c>
      <c r="AC83" s="291">
        <f>Ⅶ投入係数表!AC27</f>
        <v>6.985577322931172E-3</v>
      </c>
      <c r="AD83" s="291">
        <f>Ⅶ投入係数表!AD27</f>
        <v>6.6599165940529996E-3</v>
      </c>
      <c r="AE83" s="291">
        <f>Ⅶ投入係数表!AE27</f>
        <v>3.2391743386102618E-3</v>
      </c>
      <c r="AF83" s="291">
        <f>Ⅶ投入係数表!AF27</f>
        <v>4.3848576129387248E-3</v>
      </c>
      <c r="AG83" s="291">
        <f>Ⅶ投入係数表!AG27</f>
        <v>3.364791622035053E-3</v>
      </c>
      <c r="AH83" s="291">
        <f>Ⅶ投入係数表!AH27</f>
        <v>1.39730588283523E-3</v>
      </c>
      <c r="AI83" s="291">
        <f>Ⅶ投入係数表!AI27</f>
        <v>6.651403134765192E-4</v>
      </c>
      <c r="AJ83" s="291">
        <f>Ⅶ投入係数表!AJ27</f>
        <v>8.1218602983157699E-4</v>
      </c>
      <c r="AK83" s="291">
        <f>Ⅶ投入係数表!AK27</f>
        <v>1.5321113952223694E-3</v>
      </c>
      <c r="AL83" s="291">
        <f>Ⅶ投入係数表!AL27</f>
        <v>0</v>
      </c>
      <c r="AM83" s="291">
        <f>Ⅶ投入係数表!AM27</f>
        <v>7.258625213572921E-3</v>
      </c>
      <c r="AN83" s="291">
        <f>Ⅶ投入係数表!AN27</f>
        <v>2.3672746976661704E-3</v>
      </c>
    </row>
    <row r="84" spans="1:40">
      <c r="A84" s="279" t="s">
        <v>132</v>
      </c>
      <c r="B84" s="280" t="s">
        <v>1585</v>
      </c>
      <c r="C84" s="291">
        <f>Ⅶ投入係数表!C28</f>
        <v>6.9379862058349734E-3</v>
      </c>
      <c r="D84" s="291">
        <f>Ⅶ投入係数表!D28</f>
        <v>9.4934465296395588E-3</v>
      </c>
      <c r="E84" s="291">
        <f>Ⅶ投入係数表!E28</f>
        <v>1.2537505272214188E-2</v>
      </c>
      <c r="F84" s="291">
        <f>Ⅶ投入係数表!F28</f>
        <v>3.4084003656307121E-2</v>
      </c>
      <c r="G84" s="291">
        <f>Ⅶ投入係数表!G28</f>
        <v>1.5471415207804356E-2</v>
      </c>
      <c r="H84" s="291">
        <f>Ⅶ投入係数表!H28</f>
        <v>2.5138355121541448E-2</v>
      </c>
      <c r="I84" s="291">
        <f>Ⅶ投入係数表!I28</f>
        <v>1.8779779198140615E-2</v>
      </c>
      <c r="J84" s="291">
        <f>Ⅶ投入係数表!J28</f>
        <v>2.5638477129860549E-2</v>
      </c>
      <c r="K84" s="291">
        <f>Ⅶ投入係数表!K28</f>
        <v>3.8499280923472434E-2</v>
      </c>
      <c r="L84" s="291">
        <f>Ⅶ投入係数表!L28</f>
        <v>8.5941547077353866E-2</v>
      </c>
      <c r="M84" s="291">
        <f>Ⅶ投入係数表!M28</f>
        <v>3.7509556377461416E-2</v>
      </c>
      <c r="N84" s="291">
        <f>Ⅶ投入係数表!N28</f>
        <v>1.6077618191925328E-2</v>
      </c>
      <c r="O84" s="291">
        <f>Ⅶ投入係数表!O28</f>
        <v>1.3384911764705881E-2</v>
      </c>
      <c r="P84" s="291">
        <f>Ⅶ投入係数表!P28</f>
        <v>8.6726770107852288E-3</v>
      </c>
      <c r="Q84" s="291">
        <f>Ⅶ投入係数表!Q28</f>
        <v>1.2291370185439654E-2</v>
      </c>
      <c r="R84" s="291">
        <f>Ⅶ投入係数表!R28</f>
        <v>2.3374235154808912E-2</v>
      </c>
      <c r="S84" s="291">
        <f>Ⅶ投入係数表!S28</f>
        <v>5.5579771041610743E-3</v>
      </c>
      <c r="T84" s="291">
        <f>Ⅶ投入係数表!T28</f>
        <v>4.6031314551296778E-3</v>
      </c>
      <c r="U84" s="291">
        <f>Ⅶ投入係数表!U28</f>
        <v>1.183466645866439E-2</v>
      </c>
      <c r="V84" s="291">
        <f>Ⅶ投入係数表!V28</f>
        <v>1.7020252721639279E-2</v>
      </c>
      <c r="W84" s="291">
        <f>Ⅶ投入係数表!W28</f>
        <v>2.3024463635915255E-3</v>
      </c>
      <c r="X84" s="291">
        <f>Ⅶ投入係数表!X28</f>
        <v>0.1090709444447325</v>
      </c>
      <c r="Y84" s="291">
        <f>Ⅶ投入係数表!Y28</f>
        <v>6.200807701751631E-2</v>
      </c>
      <c r="Z84" s="291">
        <f>Ⅶ投入係数表!Z28</f>
        <v>6.5834209505924696E-2</v>
      </c>
      <c r="AA84" s="291">
        <f>Ⅶ投入係数表!AA28</f>
        <v>2.3349107237528491E-2</v>
      </c>
      <c r="AB84" s="291">
        <f>Ⅶ投入係数表!AB28</f>
        <v>4.5665736646362323E-3</v>
      </c>
      <c r="AC84" s="291">
        <f>Ⅶ投入係数表!AC28</f>
        <v>3.2523169427865067E-3</v>
      </c>
      <c r="AD84" s="291">
        <f>Ⅶ投入係数表!AD28</f>
        <v>7.2565546799664765E-3</v>
      </c>
      <c r="AE84" s="291">
        <f>Ⅶ投入係数表!AE28</f>
        <v>6.0537097147683712E-3</v>
      </c>
      <c r="AF84" s="291">
        <f>Ⅶ投入係数表!AF28</f>
        <v>9.049567857323854E-3</v>
      </c>
      <c r="AG84" s="291">
        <f>Ⅶ投入係数表!AG28</f>
        <v>1.1886380056533608E-2</v>
      </c>
      <c r="AH84" s="291">
        <f>Ⅶ投入係数表!AH28</f>
        <v>1.0231310848624834E-2</v>
      </c>
      <c r="AI84" s="291">
        <f>Ⅶ投入係数表!AI28</f>
        <v>3.1853898937374038E-3</v>
      </c>
      <c r="AJ84" s="291">
        <f>Ⅶ投入係数表!AJ28</f>
        <v>4.295366773273729E-3</v>
      </c>
      <c r="AK84" s="291">
        <f>Ⅶ投入係数表!AK28</f>
        <v>2.7241721405420059E-2</v>
      </c>
      <c r="AL84" s="291">
        <f>Ⅶ投入係数表!AL28</f>
        <v>0</v>
      </c>
      <c r="AM84" s="291">
        <f>Ⅶ投入係数表!AM28</f>
        <v>2.9888965511537004E-3</v>
      </c>
      <c r="AN84" s="291">
        <f>Ⅶ投入係数表!AN28</f>
        <v>1.2264538308474678E-2</v>
      </c>
    </row>
    <row r="85" spans="1:40">
      <c r="A85" s="279" t="s">
        <v>147</v>
      </c>
      <c r="B85" s="280" t="s">
        <v>165</v>
      </c>
      <c r="C85" s="291">
        <f>Ⅶ投入係数表!C29</f>
        <v>2.8583968007496886E-4</v>
      </c>
      <c r="D85" s="291">
        <f>Ⅶ投入係数表!D29</f>
        <v>4.621686029192731E-4</v>
      </c>
      <c r="E85" s="291">
        <f>Ⅶ投入係数表!E29</f>
        <v>1.383791813062111E-3</v>
      </c>
      <c r="F85" s="291">
        <f>Ⅶ投入係数表!F29</f>
        <v>5.6087751371115173E-4</v>
      </c>
      <c r="G85" s="291">
        <f>Ⅶ投入係数表!G29</f>
        <v>3.956434585059468E-4</v>
      </c>
      <c r="H85" s="291">
        <f>Ⅶ投入係数表!H29</f>
        <v>1.2993253530739753E-3</v>
      </c>
      <c r="I85" s="291">
        <f>Ⅶ投入係数表!I29</f>
        <v>3.6635676932016272E-4</v>
      </c>
      <c r="J85" s="291">
        <f>Ⅶ投入係数表!J29</f>
        <v>4.2051727519825147E-4</v>
      </c>
      <c r="K85" s="291">
        <f>Ⅶ投入係数表!K29</f>
        <v>4.6798518575083043E-4</v>
      </c>
      <c r="L85" s="291">
        <f>Ⅶ投入係数表!L29</f>
        <v>2.4886244312215613E-4</v>
      </c>
      <c r="M85" s="291">
        <f>Ⅶ投入係数表!M29</f>
        <v>2.8910882905965247E-4</v>
      </c>
      <c r="N85" s="291">
        <f>Ⅶ投入係数表!N29</f>
        <v>3.0954196993006095E-4</v>
      </c>
      <c r="O85" s="291">
        <f>Ⅶ投入係数表!O29</f>
        <v>3.5486764705882354E-4</v>
      </c>
      <c r="P85" s="291">
        <f>Ⅶ投入係数表!P29</f>
        <v>2.3767044685678334E-4</v>
      </c>
      <c r="Q85" s="291">
        <f>Ⅶ投入係数表!Q29</f>
        <v>2.9345178977156766E-4</v>
      </c>
      <c r="R85" s="291">
        <f>Ⅶ投入係数表!R29</f>
        <v>5.7731010374060599E-4</v>
      </c>
      <c r="S85" s="291">
        <f>Ⅶ投入係数表!S29</f>
        <v>2.2748686261450535E-4</v>
      </c>
      <c r="T85" s="291">
        <f>Ⅶ投入係数表!T29</f>
        <v>3.5825969703924722E-4</v>
      </c>
      <c r="U85" s="291">
        <f>Ⅶ投入係数表!U29</f>
        <v>1.9406222188549292E-4</v>
      </c>
      <c r="V85" s="291">
        <f>Ⅶ投入係数表!V29</f>
        <v>4.3474234774178985E-4</v>
      </c>
      <c r="W85" s="291">
        <f>Ⅶ投入係数表!W29</f>
        <v>6.0549640674206393E-4</v>
      </c>
      <c r="X85" s="291">
        <f>Ⅶ投入係数表!X29</f>
        <v>1.0930713209944174E-3</v>
      </c>
      <c r="Y85" s="291">
        <f>Ⅶ投入係数表!Y29</f>
        <v>5.9526808595041607E-2</v>
      </c>
      <c r="Z85" s="291">
        <f>Ⅶ投入係数表!Z29</f>
        <v>7.2173106714441887E-3</v>
      </c>
      <c r="AA85" s="291">
        <f>Ⅶ投入係数表!AA29</f>
        <v>2.361160800279575E-3</v>
      </c>
      <c r="AB85" s="291">
        <f>Ⅶ投入係数表!AB29</f>
        <v>9.8821594248265461E-4</v>
      </c>
      <c r="AC85" s="291">
        <f>Ⅶ投入係数表!AC29</f>
        <v>3.1075434247513777E-4</v>
      </c>
      <c r="AD85" s="291">
        <f>Ⅶ投入係数表!AD29</f>
        <v>5.4136345877692669E-3</v>
      </c>
      <c r="AE85" s="291">
        <f>Ⅶ投入係数表!AE29</f>
        <v>2.1156854954231022E-3</v>
      </c>
      <c r="AF85" s="291">
        <f>Ⅶ投入係数表!AF29</f>
        <v>3.1723843304370309E-3</v>
      </c>
      <c r="AG85" s="291">
        <f>Ⅶ投入係数表!AG29</f>
        <v>7.2746041388716707E-3</v>
      </c>
      <c r="AH85" s="291">
        <f>Ⅶ投入係数表!AH29</f>
        <v>3.6908711403112206E-3</v>
      </c>
      <c r="AI85" s="291">
        <f>Ⅶ投入係数表!AI29</f>
        <v>1.7913356039129097E-3</v>
      </c>
      <c r="AJ85" s="291">
        <f>Ⅶ投入係数表!AJ29</f>
        <v>6.6450727473308128E-4</v>
      </c>
      <c r="AK85" s="291">
        <f>Ⅶ投入係数表!AK29</f>
        <v>7.3602322053545055E-3</v>
      </c>
      <c r="AL85" s="291">
        <f>Ⅶ投入係数表!AL29</f>
        <v>0</v>
      </c>
      <c r="AM85" s="291">
        <f>Ⅶ投入係数表!AM29</f>
        <v>6.7652063903728837E-4</v>
      </c>
      <c r="AN85" s="291">
        <f>Ⅶ投入係数表!AN29</f>
        <v>2.2149020114716057E-3</v>
      </c>
    </row>
    <row r="86" spans="1:40">
      <c r="A86" s="279" t="s">
        <v>148</v>
      </c>
      <c r="B86" s="280" t="s">
        <v>166</v>
      </c>
      <c r="C86" s="291">
        <f>Ⅶ投入係数表!C30</f>
        <v>1.2215011350470904E-4</v>
      </c>
      <c r="D86" s="291">
        <f>Ⅶ投入係数表!D30</f>
        <v>6.958593982722669E-4</v>
      </c>
      <c r="E86" s="291">
        <f>Ⅶ投入係数表!E30</f>
        <v>1.5060168772491511E-3</v>
      </c>
      <c r="F86" s="291">
        <f>Ⅶ投入係数表!F30</f>
        <v>1.4044789762340036E-4</v>
      </c>
      <c r="G86" s="291">
        <f>Ⅶ投入係数表!G30</f>
        <v>6.4201523453160498E-4</v>
      </c>
      <c r="H86" s="291">
        <f>Ⅶ投入係数表!H30</f>
        <v>2.6095316847797555E-3</v>
      </c>
      <c r="I86" s="291">
        <f>Ⅶ投入係数表!I30</f>
        <v>8.4253341080766998E-6</v>
      </c>
      <c r="J86" s="291">
        <f>Ⅶ投入係数表!J30</f>
        <v>7.9748928181130381E-5</v>
      </c>
      <c r="K86" s="291">
        <f>Ⅶ投入係数表!K30</f>
        <v>1.6842299517646007E-3</v>
      </c>
      <c r="L86" s="291">
        <f>Ⅶ投入係数表!L30</f>
        <v>4.5677283864193209E-5</v>
      </c>
      <c r="M86" s="291">
        <f>Ⅶ投入係数表!M30</f>
        <v>3.9060272330929612E-4</v>
      </c>
      <c r="N86" s="291">
        <f>Ⅶ投入係数表!N30</f>
        <v>1.1597481674918879E-4</v>
      </c>
      <c r="O86" s="291">
        <f>Ⅶ投入係数表!O30</f>
        <v>3.0473529411764706E-4</v>
      </c>
      <c r="P86" s="291">
        <f>Ⅶ投入係数表!P30</f>
        <v>2.5364706626668003E-5</v>
      </c>
      <c r="Q86" s="291">
        <f>Ⅶ投入係数表!Q30</f>
        <v>1.7961660385572989E-4</v>
      </c>
      <c r="R86" s="291">
        <f>Ⅶ投入係数表!R30</f>
        <v>8.4437965570762039E-4</v>
      </c>
      <c r="S86" s="291">
        <f>Ⅶ投入係数表!S30</f>
        <v>1.9422059649135045E-4</v>
      </c>
      <c r="T86" s="291">
        <f>Ⅶ投入係数表!T30</f>
        <v>1.2320690842322699E-4</v>
      </c>
      <c r="U86" s="291">
        <f>Ⅶ投入係数表!U30</f>
        <v>1.2422314135898668E-4</v>
      </c>
      <c r="V86" s="291">
        <f>Ⅶ投入係数表!V30</f>
        <v>2.9000456628324215E-4</v>
      </c>
      <c r="W86" s="291">
        <f>Ⅶ投入係数表!W30</f>
        <v>3.5975509224795213E-3</v>
      </c>
      <c r="X86" s="291">
        <f>Ⅶ投入係数表!X30</f>
        <v>1.6828973327717245E-3</v>
      </c>
      <c r="Y86" s="291">
        <f>Ⅶ投入係数表!Y30</f>
        <v>3.5328161550209716E-3</v>
      </c>
      <c r="Z86" s="291">
        <f>Ⅶ投入係数表!Z30</f>
        <v>0</v>
      </c>
      <c r="AA86" s="291">
        <f>Ⅶ投入係数表!AA30</f>
        <v>1.5469119107261791E-3</v>
      </c>
      <c r="AB86" s="291">
        <f>Ⅶ投入係数表!AB30</f>
        <v>4.5355005533561062E-3</v>
      </c>
      <c r="AC86" s="291">
        <f>Ⅶ投入係数表!AC30</f>
        <v>1.5726720506603973E-5</v>
      </c>
      <c r="AD86" s="291">
        <f>Ⅶ投入係数表!AD30</f>
        <v>7.5801218113235808E-3</v>
      </c>
      <c r="AE86" s="291">
        <f>Ⅶ投入係数表!AE30</f>
        <v>8.0037314053460727E-3</v>
      </c>
      <c r="AF86" s="291">
        <f>Ⅶ投入係数表!AF30</f>
        <v>3.4424802422950006E-2</v>
      </c>
      <c r="AG86" s="291">
        <f>Ⅶ投入係数表!AG30</f>
        <v>7.3229894540851785E-3</v>
      </c>
      <c r="AH86" s="291">
        <f>Ⅶ投入係数表!AH30</f>
        <v>4.891510884917928E-3</v>
      </c>
      <c r="AI86" s="291">
        <f>Ⅶ投入係数表!AI30</f>
        <v>5.1225659848878294E-5</v>
      </c>
      <c r="AJ86" s="291">
        <f>Ⅶ投入係数表!AJ30</f>
        <v>2.0669451711217445E-3</v>
      </c>
      <c r="AK86" s="291">
        <f>Ⅶ投入係数表!AK30</f>
        <v>2.5545259178453367E-2</v>
      </c>
      <c r="AL86" s="291">
        <f>Ⅶ投入係数表!AL30</f>
        <v>0</v>
      </c>
      <c r="AM86" s="291">
        <f>Ⅶ投入係数表!AM30</f>
        <v>1.4203646896293705E-2</v>
      </c>
      <c r="AN86" s="291">
        <f>Ⅶ投入係数表!AN30</f>
        <v>4.8811245984109342E-3</v>
      </c>
    </row>
    <row r="87" spans="1:40">
      <c r="A87" s="279" t="s">
        <v>149</v>
      </c>
      <c r="B87" s="280" t="s">
        <v>31</v>
      </c>
      <c r="C87" s="291">
        <f>Ⅶ投入係数表!C31</f>
        <v>5.1780840201678842E-2</v>
      </c>
      <c r="D87" s="291">
        <f>Ⅶ投入係数表!D31</f>
        <v>7.1057491808162046E-3</v>
      </c>
      <c r="E87" s="291">
        <f>Ⅶ投入係数表!E31</f>
        <v>6.1606431626869775E-2</v>
      </c>
      <c r="F87" s="291">
        <f>Ⅶ投入係数表!F31</f>
        <v>7.2401371115173682E-2</v>
      </c>
      <c r="G87" s="291">
        <f>Ⅶ投入係数表!G31</f>
        <v>6.921154617132165E-2</v>
      </c>
      <c r="H87" s="291">
        <f>Ⅶ投入係数表!H31</f>
        <v>5.2130020475665464E-2</v>
      </c>
      <c r="I87" s="291">
        <f>Ⅶ投入係数表!I31</f>
        <v>2.3023532829750146E-2</v>
      </c>
      <c r="J87" s="291">
        <f>Ⅶ投入係数表!J31</f>
        <v>5.5378569226889343E-2</v>
      </c>
      <c r="K87" s="291">
        <f>Ⅶ投入係数表!K31</f>
        <v>3.5465694322477183E-2</v>
      </c>
      <c r="L87" s="291">
        <f>Ⅶ投入係数表!L31</f>
        <v>3.7668358417920898E-2</v>
      </c>
      <c r="M87" s="291">
        <f>Ⅶ投入係数表!M31</f>
        <v>3.9107775275326988E-2</v>
      </c>
      <c r="N87" s="291">
        <f>Ⅶ投入係数表!N31</f>
        <v>2.9241050767261773E-2</v>
      </c>
      <c r="O87" s="291">
        <f>Ⅶ投入係数表!O31</f>
        <v>3.8690970588235292E-2</v>
      </c>
      <c r="P87" s="291">
        <f>Ⅶ投入係数表!P31</f>
        <v>4.2781485328257922E-2</v>
      </c>
      <c r="Q87" s="291">
        <f>Ⅶ投入係数表!Q31</f>
        <v>5.6226976503721042E-2</v>
      </c>
      <c r="R87" s="291">
        <f>Ⅶ投入係数表!R31</f>
        <v>4.4501214788815455E-2</v>
      </c>
      <c r="S87" s="291">
        <f>Ⅶ投入係数表!S31</f>
        <v>4.4610840478838953E-2</v>
      </c>
      <c r="T87" s="291">
        <f>Ⅶ投入係数表!T31</f>
        <v>3.9819213334863428E-2</v>
      </c>
      <c r="U87" s="291">
        <f>Ⅶ投入係数表!U31</f>
        <v>4.88327462527764E-2</v>
      </c>
      <c r="V87" s="291">
        <f>Ⅶ投入係数表!V31</f>
        <v>7.640518641297421E-2</v>
      </c>
      <c r="W87" s="291">
        <f>Ⅶ投入係数表!W31</f>
        <v>4.2721120511122972E-2</v>
      </c>
      <c r="X87" s="291">
        <f>Ⅶ投入係数表!X31</f>
        <v>3.8833495059172126E-3</v>
      </c>
      <c r="Y87" s="291">
        <f>Ⅶ投入係数表!Y31</f>
        <v>2.2038461346069543E-2</v>
      </c>
      <c r="Z87" s="291">
        <f>Ⅶ投入係数表!Z31</f>
        <v>1.7579969311939767E-2</v>
      </c>
      <c r="AA87" s="291">
        <f>Ⅶ投入係数表!AA31</f>
        <v>9.4436001803922063E-3</v>
      </c>
      <c r="AB87" s="291">
        <f>Ⅶ投入係数表!AB31</f>
        <v>5.217301683564303E-3</v>
      </c>
      <c r="AC87" s="291">
        <f>Ⅶ投入係数表!AC31</f>
        <v>1.2480390207553827E-3</v>
      </c>
      <c r="AD87" s="291">
        <f>Ⅶ投入係数表!AD31</f>
        <v>3.7797783021261556E-2</v>
      </c>
      <c r="AE87" s="291">
        <f>Ⅶ投入係数表!AE31</f>
        <v>7.2203781539560878E-3</v>
      </c>
      <c r="AF87" s="291">
        <f>Ⅶ投入係数表!AF31</f>
        <v>8.9585886211188213E-3</v>
      </c>
      <c r="AG87" s="291">
        <f>Ⅶ投入係数表!AG31</f>
        <v>1.8234694696930027E-2</v>
      </c>
      <c r="AH87" s="291">
        <f>Ⅶ投入係数表!AH31</f>
        <v>4.2296335687606476E-2</v>
      </c>
      <c r="AI87" s="291">
        <f>Ⅶ投入係数表!AI31</f>
        <v>3.3820017165764285E-2</v>
      </c>
      <c r="AJ87" s="291">
        <f>Ⅶ投入係数表!AJ31</f>
        <v>2.0420118767184657E-2</v>
      </c>
      <c r="AK87" s="291">
        <f>Ⅶ投入係数表!AK31</f>
        <v>6.3237645161989459E-2</v>
      </c>
      <c r="AL87" s="291">
        <f>Ⅶ投入係数表!AL31</f>
        <v>0.23884273745223131</v>
      </c>
      <c r="AM87" s="291">
        <f>Ⅶ投入係数表!AM31</f>
        <v>4.5988370361445567E-3</v>
      </c>
      <c r="AN87" s="291">
        <f>Ⅶ投入係数表!AN31</f>
        <v>3.3350452628081395E-2</v>
      </c>
    </row>
    <row r="88" spans="1:40">
      <c r="A88" s="279" t="s">
        <v>150</v>
      </c>
      <c r="B88" s="280" t="s">
        <v>32</v>
      </c>
      <c r="C88" s="291">
        <f>Ⅶ投入係数表!C32</f>
        <v>4.4916181461608709E-3</v>
      </c>
      <c r="D88" s="291">
        <f>Ⅶ投入係数表!D32</f>
        <v>3.5223115877271373E-2</v>
      </c>
      <c r="E88" s="291">
        <f>Ⅶ投入係数表!E32</f>
        <v>1.3832526020311084E-2</v>
      </c>
      <c r="F88" s="291">
        <f>Ⅶ投入係数表!F32</f>
        <v>2.132116087751371E-2</v>
      </c>
      <c r="G88" s="291">
        <f>Ⅶ投入係数表!G32</f>
        <v>1.0775491113189897E-2</v>
      </c>
      <c r="H88" s="291">
        <f>Ⅶ投入係数表!H32</f>
        <v>7.7912007140232059E-3</v>
      </c>
      <c r="I88" s="291">
        <f>Ⅶ投入係数表!I32</f>
        <v>1.6528181289947705E-3</v>
      </c>
      <c r="J88" s="291">
        <f>Ⅶ投入係数表!J32</f>
        <v>4.8134895059825707E-3</v>
      </c>
      <c r="K88" s="291">
        <f>Ⅶ投入係数表!K32</f>
        <v>1.0657885024117702E-2</v>
      </c>
      <c r="L88" s="291">
        <f>Ⅶ投入係数表!L32</f>
        <v>8.6100805040252009E-3</v>
      </c>
      <c r="M88" s="291">
        <f>Ⅶ投入係数表!M32</f>
        <v>7.2435068289356773E-3</v>
      </c>
      <c r="N88" s="291">
        <f>Ⅶ投入係数表!N32</f>
        <v>1.3165914702726461E-2</v>
      </c>
      <c r="O88" s="291">
        <f>Ⅶ投入係数表!O32</f>
        <v>7.1416764705882355E-3</v>
      </c>
      <c r="P88" s="291">
        <f>Ⅶ投入係数表!P32</f>
        <v>7.5313935035561195E-3</v>
      </c>
      <c r="Q88" s="291">
        <f>Ⅶ投入係数表!Q32</f>
        <v>1.2518972530985974E-2</v>
      </c>
      <c r="R88" s="291">
        <f>Ⅶ投入係数表!R32</f>
        <v>5.1854734845804386E-3</v>
      </c>
      <c r="S88" s="291">
        <f>Ⅶ投入係数表!S32</f>
        <v>9.0067090457045026E-3</v>
      </c>
      <c r="T88" s="291">
        <f>Ⅶ投入係数表!T32</f>
        <v>1.1616228196006427E-2</v>
      </c>
      <c r="U88" s="291">
        <f>Ⅶ投入係数表!U32</f>
        <v>4.3925688267707885E-3</v>
      </c>
      <c r="V88" s="291">
        <f>Ⅶ投入係数表!V32</f>
        <v>2.2630050464337626E-2</v>
      </c>
      <c r="W88" s="291">
        <f>Ⅶ投入係数表!W32</f>
        <v>1.2672766091178766E-2</v>
      </c>
      <c r="X88" s="291">
        <f>Ⅶ投入係数表!X32</f>
        <v>2.2935485358194289E-2</v>
      </c>
      <c r="Y88" s="291">
        <f>Ⅶ投入係数表!Y32</f>
        <v>2.1196244470312462E-2</v>
      </c>
      <c r="Z88" s="291">
        <f>Ⅶ投入係数表!Z32</f>
        <v>2.894013124461162E-2</v>
      </c>
      <c r="AA88" s="291">
        <f>Ⅶ投入係数表!AA32</f>
        <v>1.8345006699942032E-2</v>
      </c>
      <c r="AB88" s="291">
        <f>Ⅶ投入係数表!AB32</f>
        <v>7.6801325845049465E-2</v>
      </c>
      <c r="AC88" s="291">
        <f>Ⅶ投入係数表!AC32</f>
        <v>8.1282344087442115E-2</v>
      </c>
      <c r="AD88" s="291">
        <f>Ⅶ投入係数表!AD32</f>
        <v>2.7131543737120959E-2</v>
      </c>
      <c r="AE88" s="291">
        <f>Ⅶ投入係数表!AE32</f>
        <v>7.022391103148222E-3</v>
      </c>
      <c r="AF88" s="291">
        <f>Ⅶ投入係数表!AF32</f>
        <v>1.5448855884625416E-2</v>
      </c>
      <c r="AG88" s="291">
        <f>Ⅶ投入係数表!AG32</f>
        <v>7.6081863263293779E-3</v>
      </c>
      <c r="AH88" s="291">
        <f>Ⅶ投入係数表!AH32</f>
        <v>6.8534799658397701E-3</v>
      </c>
      <c r="AI88" s="291">
        <f>Ⅶ投入係数表!AI32</f>
        <v>2.5896698444925027E-2</v>
      </c>
      <c r="AJ88" s="291">
        <f>Ⅶ投入係数表!AJ32</f>
        <v>1.2693062109010311E-2</v>
      </c>
      <c r="AK88" s="291">
        <f>Ⅶ投入係数表!AK32</f>
        <v>1.4397021662196766E-2</v>
      </c>
      <c r="AL88" s="291">
        <f>Ⅶ投入係数表!AL32</f>
        <v>0</v>
      </c>
      <c r="AM88" s="291">
        <f>Ⅶ投入係数表!AM32</f>
        <v>3.9135811636224177E-2</v>
      </c>
      <c r="AN88" s="291">
        <f>Ⅶ投入係数表!AN32</f>
        <v>1.9490372965153435E-2</v>
      </c>
    </row>
    <row r="89" spans="1:40">
      <c r="A89" s="279" t="s">
        <v>151</v>
      </c>
      <c r="B89" s="280" t="s">
        <v>33</v>
      </c>
      <c r="C89" s="291">
        <f>Ⅶ投入係数表!C33</f>
        <v>2.6334498638248279E-4</v>
      </c>
      <c r="D89" s="291">
        <f>Ⅶ投入係数表!D33</f>
        <v>5.2024128686327083E-3</v>
      </c>
      <c r="E89" s="291">
        <f>Ⅶ投入係数表!E33</f>
        <v>2.4120504134535034E-3</v>
      </c>
      <c r="F89" s="291">
        <f>Ⅶ投入係数表!F33</f>
        <v>3.0877056672760509E-3</v>
      </c>
      <c r="G89" s="291">
        <f>Ⅶ投入係数表!G33</f>
        <v>2.2895897367366026E-3</v>
      </c>
      <c r="H89" s="291">
        <f>Ⅶ投入係数表!H33</f>
        <v>2.9217724576048724E-3</v>
      </c>
      <c r="I89" s="291">
        <f>Ⅶ投入係数表!I33</f>
        <v>1.5592678675188845E-3</v>
      </c>
      <c r="J89" s="291">
        <f>Ⅶ投入係数表!J33</f>
        <v>3.6141078450602927E-3</v>
      </c>
      <c r="K89" s="291">
        <f>Ⅶ投入係数表!K33</f>
        <v>3.2750308630191032E-3</v>
      </c>
      <c r="L89" s="291">
        <f>Ⅶ投入係数表!L33</f>
        <v>1.9532726636331812E-3</v>
      </c>
      <c r="M89" s="291">
        <f>Ⅶ投入係数表!M33</f>
        <v>1.8841663739487986E-3</v>
      </c>
      <c r="N89" s="291">
        <f>Ⅶ投入係数表!N33</f>
        <v>3.1433299290266701E-3</v>
      </c>
      <c r="O89" s="291">
        <f>Ⅶ投入係数表!O33</f>
        <v>3.3920441176470591E-3</v>
      </c>
      <c r="P89" s="291">
        <f>Ⅶ投入係数表!P33</f>
        <v>3.5866992139102563E-3</v>
      </c>
      <c r="Q89" s="291">
        <f>Ⅶ投入係数表!Q33</f>
        <v>1.6005496523856821E-3</v>
      </c>
      <c r="R89" s="291">
        <f>Ⅶ投入係数表!R33</f>
        <v>1.3326068188572967E-3</v>
      </c>
      <c r="S89" s="291">
        <f>Ⅶ投入係数表!S33</f>
        <v>1.7004850458718795E-3</v>
      </c>
      <c r="T89" s="291">
        <f>Ⅶ投入係数表!T33</f>
        <v>6.877531845306404E-3</v>
      </c>
      <c r="U89" s="291">
        <f>Ⅶ投入係数表!U33</f>
        <v>5.2988468984821262E-4</v>
      </c>
      <c r="V89" s="291">
        <f>Ⅶ投入係数表!V33</f>
        <v>2.2510200445895715E-3</v>
      </c>
      <c r="W89" s="291">
        <f>Ⅶ投入係数表!W33</f>
        <v>3.4551481394139412E-3</v>
      </c>
      <c r="X89" s="291">
        <f>Ⅶ投入係数表!X33</f>
        <v>1.0857879304169302E-2</v>
      </c>
      <c r="Y89" s="291">
        <f>Ⅶ投入係数表!Y33</f>
        <v>1.0093915790491674E-3</v>
      </c>
      <c r="Z89" s="291">
        <f>Ⅶ投入係数表!Z33</f>
        <v>1.449872583714681E-3</v>
      </c>
      <c r="AA89" s="291">
        <f>Ⅶ投入係数表!AA33</f>
        <v>2.9483068832493825E-2</v>
      </c>
      <c r="AB89" s="291">
        <f>Ⅶ投入係数表!AB33</f>
        <v>1.5668073104488863E-2</v>
      </c>
      <c r="AC89" s="291">
        <f>Ⅶ投入係数表!AC33</f>
        <v>3.7223262527346021E-2</v>
      </c>
      <c r="AD89" s="291">
        <f>Ⅶ投入係数表!AD33</f>
        <v>1.8151409790864478E-2</v>
      </c>
      <c r="AE89" s="291">
        <f>Ⅶ投入係数表!AE33</f>
        <v>1.6621239874487159E-2</v>
      </c>
      <c r="AF89" s="291">
        <f>Ⅶ投入係数表!AF33</f>
        <v>2.6817969908746325E-3</v>
      </c>
      <c r="AG89" s="291">
        <f>Ⅶ投入係数表!AG33</f>
        <v>7.4785597628097573E-3</v>
      </c>
      <c r="AH89" s="291">
        <f>Ⅶ投入係数表!AH33</f>
        <v>1.4945787120079969E-2</v>
      </c>
      <c r="AI89" s="291">
        <f>Ⅶ投入係数表!AI33</f>
        <v>1.3818115734654928E-2</v>
      </c>
      <c r="AJ89" s="291">
        <f>Ⅶ投入係数表!AJ33</f>
        <v>1.0018604512642471E-2</v>
      </c>
      <c r="AK89" s="291">
        <f>Ⅶ投入係数表!AK33</f>
        <v>2.6256105122204436E-2</v>
      </c>
      <c r="AL89" s="291">
        <f>Ⅶ投入係数表!AL33</f>
        <v>0</v>
      </c>
      <c r="AM89" s="291">
        <f>Ⅶ投入係数表!AM33</f>
        <v>1.5987348551415238E-2</v>
      </c>
      <c r="AN89" s="291">
        <f>Ⅶ投入係数表!AN33</f>
        <v>1.1497345026818687E-2</v>
      </c>
    </row>
    <row r="90" spans="1:40">
      <c r="A90" s="279" t="s">
        <v>152</v>
      </c>
      <c r="B90" s="280" t="s">
        <v>167</v>
      </c>
      <c r="C90" s="291">
        <f>Ⅶ投入係数表!C34</f>
        <v>0.10038646930898229</v>
      </c>
      <c r="D90" s="291">
        <f>Ⅶ投入係数表!D34</f>
        <v>0.32949404229967238</v>
      </c>
      <c r="E90" s="291">
        <f>Ⅶ投入係数表!E34</f>
        <v>3.8913770461567965E-2</v>
      </c>
      <c r="F90" s="291">
        <f>Ⅶ投入係数表!F34</f>
        <v>2.9013208409506403E-2</v>
      </c>
      <c r="G90" s="291">
        <f>Ⅶ投入係数表!G34</f>
        <v>4.1517706802084733E-2</v>
      </c>
      <c r="H90" s="291">
        <f>Ⅶ投入係数表!H34</f>
        <v>2.7061505748936836E-2</v>
      </c>
      <c r="I90" s="291">
        <f>Ⅶ投入係数表!I34</f>
        <v>7.1422719349215583E-2</v>
      </c>
      <c r="J90" s="291">
        <f>Ⅶ投入係数表!J34</f>
        <v>1.9350379690083221E-2</v>
      </c>
      <c r="K90" s="291">
        <f>Ⅶ投入係数表!K34</f>
        <v>6.6630585570106773E-2</v>
      </c>
      <c r="L90" s="291">
        <f>Ⅶ投入係数表!L34</f>
        <v>5.1209660483024166E-2</v>
      </c>
      <c r="M90" s="291">
        <f>Ⅶ投入係数表!M34</f>
        <v>3.5182779924375483E-2</v>
      </c>
      <c r="N90" s="291">
        <f>Ⅶ投入係数表!N34</f>
        <v>3.0285276589143279E-2</v>
      </c>
      <c r="O90" s="291">
        <f>Ⅶ投入係数表!O34</f>
        <v>2.2494455882352937E-2</v>
      </c>
      <c r="P90" s="291">
        <f>Ⅶ投入係数表!P34</f>
        <v>1.877010433746501E-2</v>
      </c>
      <c r="Q90" s="291">
        <f>Ⅶ投入係数表!Q34</f>
        <v>2.5196065359654969E-2</v>
      </c>
      <c r="R90" s="291">
        <f>Ⅶ投入係数表!R34</f>
        <v>1.6707285430554181E-2</v>
      </c>
      <c r="S90" s="291">
        <f>Ⅶ投入係数表!S34</f>
        <v>1.8632195050509628E-2</v>
      </c>
      <c r="T90" s="291">
        <f>Ⅶ投入係数表!T34</f>
        <v>2.6292682751893504E-2</v>
      </c>
      <c r="U90" s="291">
        <f>Ⅶ投入係数表!U34</f>
        <v>1.6421154735776156E-2</v>
      </c>
      <c r="V90" s="291">
        <f>Ⅶ投入係数表!V34</f>
        <v>9.7317833600318038E-2</v>
      </c>
      <c r="W90" s="291">
        <f>Ⅶ投入係数表!W34</f>
        <v>4.4532041710829619E-2</v>
      </c>
      <c r="X90" s="291">
        <f>Ⅶ投入係数表!X34</f>
        <v>2.7868334466640159E-2</v>
      </c>
      <c r="Y90" s="291">
        <f>Ⅶ投入係数表!Y34</f>
        <v>2.8849670576665008E-2</v>
      </c>
      <c r="Z90" s="291">
        <f>Ⅶ投入係数表!Z34</f>
        <v>8.2850413219585556E-2</v>
      </c>
      <c r="AA90" s="291">
        <f>Ⅶ投入係数表!AA34</f>
        <v>5.9922918288707397E-2</v>
      </c>
      <c r="AB90" s="291">
        <f>Ⅶ投入係数表!AB34</f>
        <v>3.7176113579276644E-2</v>
      </c>
      <c r="AC90" s="291">
        <f>Ⅶ投入係数表!AC34</f>
        <v>2.6117276236415983E-3</v>
      </c>
      <c r="AD90" s="291">
        <f>Ⅶ投入係数表!AD34</f>
        <v>7.2503458024650969E-2</v>
      </c>
      <c r="AE90" s="291">
        <f>Ⅶ投入係数表!AE34</f>
        <v>2.3472461159789525E-2</v>
      </c>
      <c r="AF90" s="291">
        <f>Ⅶ投入係数表!AF34</f>
        <v>3.6083698671176528E-2</v>
      </c>
      <c r="AG90" s="291">
        <f>Ⅶ投入係数表!AG34</f>
        <v>3.3464162105531485E-2</v>
      </c>
      <c r="AH90" s="291">
        <f>Ⅶ投入係数表!AH34</f>
        <v>1.8121936193531057E-2</v>
      </c>
      <c r="AI90" s="291">
        <f>Ⅶ投入係数表!AI34</f>
        <v>4.2326601682273743E-2</v>
      </c>
      <c r="AJ90" s="291">
        <f>Ⅶ投入係数表!AJ34</f>
        <v>1.8131462931442272E-2</v>
      </c>
      <c r="AK90" s="291">
        <f>Ⅶ投入係数表!AK34</f>
        <v>5.0418506932772729E-2</v>
      </c>
      <c r="AL90" s="291">
        <f>Ⅶ投入係数表!AL34</f>
        <v>6.1546347932314768E-2</v>
      </c>
      <c r="AM90" s="291">
        <f>Ⅶ投入係数表!AM34</f>
        <v>5.9308602888800688E-2</v>
      </c>
      <c r="AN90" s="291">
        <f>Ⅶ投入係数表!AN34</f>
        <v>3.4586578559826518E-2</v>
      </c>
    </row>
    <row r="91" spans="1:40">
      <c r="A91" s="279" t="s">
        <v>153</v>
      </c>
      <c r="B91" s="280" t="s">
        <v>129</v>
      </c>
      <c r="C91" s="291">
        <f>Ⅶ投入係数表!C35</f>
        <v>4.1211569063973347E-3</v>
      </c>
      <c r="D91" s="291">
        <f>Ⅶ投入係数表!D35</f>
        <v>2.0630026809651475E-3</v>
      </c>
      <c r="E91" s="291">
        <f>Ⅶ投入係数表!E35</f>
        <v>5.1979592644258018E-3</v>
      </c>
      <c r="F91" s="291">
        <f>Ⅶ投入係数表!F35</f>
        <v>4.2138025594149909E-3</v>
      </c>
      <c r="G91" s="291">
        <f>Ⅶ投入係数表!G35</f>
        <v>3.7474542295870645E-3</v>
      </c>
      <c r="H91" s="291">
        <f>Ⅶ投入係数表!H35</f>
        <v>1.2031842284874259E-2</v>
      </c>
      <c r="I91" s="291">
        <f>Ⅶ投入係数表!I35</f>
        <v>3.8163858221963976E-3</v>
      </c>
      <c r="J91" s="291">
        <f>Ⅶ投入係数表!J35</f>
        <v>3.8683460830741352E-3</v>
      </c>
      <c r="K91" s="291">
        <f>Ⅶ投入係数表!K35</f>
        <v>4.7963677090094555E-3</v>
      </c>
      <c r="L91" s="291">
        <f>Ⅶ投入係数表!L35</f>
        <v>5.1253062653132649E-3</v>
      </c>
      <c r="M91" s="291">
        <f>Ⅶ投入係数表!M35</f>
        <v>2.4381056677066758E-3</v>
      </c>
      <c r="N91" s="291">
        <f>Ⅶ投入係数表!N35</f>
        <v>6.3425206520755497E-3</v>
      </c>
      <c r="O91" s="291">
        <f>Ⅶ投入係数表!O35</f>
        <v>7.2688529411764711E-3</v>
      </c>
      <c r="P91" s="291">
        <f>Ⅶ投入係数表!P35</f>
        <v>7.0753067999486836E-3</v>
      </c>
      <c r="Q91" s="291">
        <f>Ⅶ投入係数表!Q35</f>
        <v>4.7470918763010033E-3</v>
      </c>
      <c r="R91" s="291">
        <f>Ⅶ投入係数表!R35</f>
        <v>4.3381500299569274E-3</v>
      </c>
      <c r="S91" s="291">
        <f>Ⅶ投入係数表!S35</f>
        <v>1.1040376320276732E-2</v>
      </c>
      <c r="T91" s="291">
        <f>Ⅶ投入係数表!T35</f>
        <v>2.265454297681891E-2</v>
      </c>
      <c r="U91" s="291">
        <f>Ⅶ投入係数表!U35</f>
        <v>2.4623213401508016E-3</v>
      </c>
      <c r="V91" s="291">
        <f>Ⅶ投入係数表!V35</f>
        <v>5.6924698966636213E-3</v>
      </c>
      <c r="W91" s="291">
        <f>Ⅶ投入係数表!W35</f>
        <v>8.0069532646263389E-3</v>
      </c>
      <c r="X91" s="291">
        <f>Ⅶ投入係数表!X35</f>
        <v>1.4746293419428475E-2</v>
      </c>
      <c r="Y91" s="291">
        <f>Ⅶ投入係数表!Y35</f>
        <v>4.209279239968413E-2</v>
      </c>
      <c r="Z91" s="291">
        <f>Ⅶ投入係数表!Z35</f>
        <v>9.5986648174355357E-3</v>
      </c>
      <c r="AA91" s="291">
        <f>Ⅶ投入係数表!AA35</f>
        <v>4.0869826465419375E-2</v>
      </c>
      <c r="AB91" s="291">
        <f>Ⅶ投入係数表!AB35</f>
        <v>5.6239137779889176E-2</v>
      </c>
      <c r="AC91" s="291">
        <f>Ⅶ投入係数表!AC35</f>
        <v>2.1153176655559305E-3</v>
      </c>
      <c r="AD91" s="291">
        <f>Ⅶ投入係数表!AD35</f>
        <v>8.2274930540950954E-3</v>
      </c>
      <c r="AE91" s="291">
        <f>Ⅶ投入係数表!AE35</f>
        <v>0.22172053139645784</v>
      </c>
      <c r="AF91" s="291">
        <f>Ⅶ投入係数表!AF35</f>
        <v>2.7657903462877179E-2</v>
      </c>
      <c r="AG91" s="291">
        <f>Ⅶ投入係数表!AG35</f>
        <v>3.3242757047281475E-2</v>
      </c>
      <c r="AH91" s="291">
        <f>Ⅶ投入係数表!AH35</f>
        <v>1.2080568373923212E-2</v>
      </c>
      <c r="AI91" s="291">
        <f>Ⅶ投入係数表!AI35</f>
        <v>6.0524571429807689E-2</v>
      </c>
      <c r="AJ91" s="291">
        <f>Ⅶ投入係数表!AJ35</f>
        <v>5.4951894068962372E-2</v>
      </c>
      <c r="AK91" s="291">
        <f>Ⅶ投入係数表!AK35</f>
        <v>2.2772844195454001E-2</v>
      </c>
      <c r="AL91" s="291">
        <f>Ⅶ投入係数表!AL35</f>
        <v>0</v>
      </c>
      <c r="AM91" s="291">
        <f>Ⅶ投入係数表!AM35</f>
        <v>4.9133463265803611E-2</v>
      </c>
      <c r="AN91" s="291">
        <f>Ⅶ投入係数表!AN35</f>
        <v>2.5836730250418726E-2</v>
      </c>
    </row>
    <row r="92" spans="1:40">
      <c r="A92" s="279" t="s">
        <v>154</v>
      </c>
      <c r="B92" s="280" t="s">
        <v>34</v>
      </c>
      <c r="C92" s="291">
        <f>Ⅶ投入係数表!C36</f>
        <v>0</v>
      </c>
      <c r="D92" s="291">
        <f>Ⅶ投入係数表!D36</f>
        <v>0</v>
      </c>
      <c r="E92" s="291">
        <f>Ⅶ投入係数表!E36</f>
        <v>0</v>
      </c>
      <c r="F92" s="291">
        <f>Ⅶ投入係数表!F36</f>
        <v>0</v>
      </c>
      <c r="G92" s="291">
        <f>Ⅶ投入係数表!G36</f>
        <v>0</v>
      </c>
      <c r="H92" s="291">
        <f>Ⅶ投入係数表!H36</f>
        <v>0</v>
      </c>
      <c r="I92" s="291">
        <f>Ⅶ投入係数表!I36</f>
        <v>0</v>
      </c>
      <c r="J92" s="291">
        <f>Ⅶ投入係数表!J36</f>
        <v>0</v>
      </c>
      <c r="K92" s="291">
        <f>Ⅶ投入係数表!K36</f>
        <v>0</v>
      </c>
      <c r="L92" s="291">
        <f>Ⅶ投入係数表!L36</f>
        <v>0</v>
      </c>
      <c r="M92" s="291">
        <f>Ⅶ投入係数表!M36</f>
        <v>0</v>
      </c>
      <c r="N92" s="291">
        <f>Ⅶ投入係数表!N36</f>
        <v>0</v>
      </c>
      <c r="O92" s="291">
        <f>Ⅶ投入係数表!O36</f>
        <v>0</v>
      </c>
      <c r="P92" s="291">
        <f>Ⅶ投入係数表!P36</f>
        <v>0</v>
      </c>
      <c r="Q92" s="291">
        <f>Ⅶ投入係数表!Q36</f>
        <v>0</v>
      </c>
      <c r="R92" s="291">
        <f>Ⅶ投入係数表!R36</f>
        <v>0</v>
      </c>
      <c r="S92" s="291">
        <f>Ⅶ投入係数表!S36</f>
        <v>0</v>
      </c>
      <c r="T92" s="291">
        <f>Ⅶ投入係数表!T36</f>
        <v>0</v>
      </c>
      <c r="U92" s="291">
        <f>Ⅶ投入係数表!U36</f>
        <v>0</v>
      </c>
      <c r="V92" s="291">
        <f>Ⅶ投入係数表!V36</f>
        <v>0</v>
      </c>
      <c r="W92" s="291">
        <f>Ⅶ投入係数表!W36</f>
        <v>0</v>
      </c>
      <c r="X92" s="291">
        <f>Ⅶ投入係数表!X36</f>
        <v>0</v>
      </c>
      <c r="Y92" s="291">
        <f>Ⅶ投入係数表!Y36</f>
        <v>0</v>
      </c>
      <c r="Z92" s="291">
        <f>Ⅶ投入係数表!Z36</f>
        <v>0</v>
      </c>
      <c r="AA92" s="291">
        <f>Ⅶ投入係数表!AA36</f>
        <v>0</v>
      </c>
      <c r="AB92" s="291">
        <f>Ⅶ投入係数表!AB36</f>
        <v>0</v>
      </c>
      <c r="AC92" s="291">
        <f>Ⅶ投入係数表!AC36</f>
        <v>0</v>
      </c>
      <c r="AD92" s="291">
        <f>Ⅶ投入係数表!AD36</f>
        <v>0</v>
      </c>
      <c r="AE92" s="291">
        <f>Ⅶ投入係数表!AE36</f>
        <v>0</v>
      </c>
      <c r="AF92" s="291">
        <f>Ⅶ投入係数表!AF36</f>
        <v>0</v>
      </c>
      <c r="AG92" s="291">
        <f>Ⅶ投入係数表!AG36</f>
        <v>0</v>
      </c>
      <c r="AH92" s="291">
        <f>Ⅶ投入係数表!AH36</f>
        <v>0</v>
      </c>
      <c r="AI92" s="291">
        <f>Ⅶ投入係数表!AI36</f>
        <v>0</v>
      </c>
      <c r="AJ92" s="291">
        <f>Ⅶ投入係数表!AJ36</f>
        <v>0</v>
      </c>
      <c r="AK92" s="291">
        <f>Ⅶ投入係数表!AK36</f>
        <v>0</v>
      </c>
      <c r="AL92" s="291">
        <f>Ⅶ投入係数表!AL36</f>
        <v>0</v>
      </c>
      <c r="AM92" s="291">
        <f>Ⅶ投入係数表!AM36</f>
        <v>8.2392263278396188E-2</v>
      </c>
      <c r="AN92" s="291">
        <f>Ⅶ投入係数表!AN36</f>
        <v>7.7858110470034624E-4</v>
      </c>
    </row>
    <row r="93" spans="1:40">
      <c r="A93" s="279" t="s">
        <v>155</v>
      </c>
      <c r="B93" s="280" t="s">
        <v>35</v>
      </c>
      <c r="C93" s="291">
        <f>Ⅶ投入係数表!C37</f>
        <v>2.3794262446956324E-5</v>
      </c>
      <c r="D93" s="291">
        <f>Ⅶ投入係数表!D37</f>
        <v>2.6809651474530827E-6</v>
      </c>
      <c r="E93" s="291">
        <f>Ⅶ投入係数表!E37</f>
        <v>1.796653025937028E-4</v>
      </c>
      <c r="F93" s="291">
        <f>Ⅶ投入係数表!F37</f>
        <v>2.819926873857404E-5</v>
      </c>
      <c r="G93" s="291">
        <f>Ⅶ投入係数表!G37</f>
        <v>1.4654550314045171E-4</v>
      </c>
      <c r="H93" s="291">
        <f>Ⅶ投入係数表!H37</f>
        <v>2.6421483698220189E-4</v>
      </c>
      <c r="I93" s="291">
        <f>Ⅶ投入係数表!I37</f>
        <v>0</v>
      </c>
      <c r="J93" s="291">
        <f>Ⅶ投入係数表!J37</f>
        <v>1.7024873670150662E-4</v>
      </c>
      <c r="K93" s="291">
        <f>Ⅶ投入係数表!K37</f>
        <v>8.3731052651674241E-5</v>
      </c>
      <c r="L93" s="291">
        <f>Ⅶ投入係数表!L37</f>
        <v>4.6394819740987046E-4</v>
      </c>
      <c r="M93" s="291">
        <f>Ⅶ投入係数表!M37</f>
        <v>9.0418827613281821E-5</v>
      </c>
      <c r="N93" s="291">
        <f>Ⅶ投入係数表!N37</f>
        <v>3.4165449303840832E-4</v>
      </c>
      <c r="O93" s="291">
        <f>Ⅶ投入係数表!O37</f>
        <v>1.0723529411764707E-3</v>
      </c>
      <c r="P93" s="291">
        <f>Ⅶ投入係数表!P37</f>
        <v>3.6291758271692157E-4</v>
      </c>
      <c r="Q93" s="291">
        <f>Ⅶ投入係数表!Q37</f>
        <v>3.555869988163427E-4</v>
      </c>
      <c r="R93" s="291">
        <f>Ⅶ投入係数表!R37</f>
        <v>1.0333583367536125E-3</v>
      </c>
      <c r="S93" s="291">
        <f>Ⅶ投入係数表!S37</f>
        <v>1.0317180248067316E-3</v>
      </c>
      <c r="T93" s="291">
        <f>Ⅶ投入係数表!T37</f>
        <v>1.0534413013541428E-3</v>
      </c>
      <c r="U93" s="291">
        <f>Ⅶ投入係数表!U37</f>
        <v>2.2005854061639854E-4</v>
      </c>
      <c r="V93" s="291">
        <f>Ⅶ投入係数表!V37</f>
        <v>9.1000881381120028E-5</v>
      </c>
      <c r="W93" s="291">
        <f>Ⅶ投入係数表!W37</f>
        <v>1.6925445568385426E-4</v>
      </c>
      <c r="X93" s="291">
        <f>Ⅶ投入係数表!X37</f>
        <v>9.731687045890947E-4</v>
      </c>
      <c r="Y93" s="291">
        <f>Ⅶ投入係数表!Y37</f>
        <v>1.4147503619883292E-4</v>
      </c>
      <c r="Z93" s="291">
        <f>Ⅶ投入係数表!Z37</f>
        <v>2.3724562062208155E-4</v>
      </c>
      <c r="AA93" s="291">
        <f>Ⅶ投入係数表!AA37</f>
        <v>2.2425732796498303E-4</v>
      </c>
      <c r="AB93" s="291">
        <f>Ⅶ投入係数表!AB37</f>
        <v>1.9920471120928065E-4</v>
      </c>
      <c r="AC93" s="291">
        <f>Ⅶ投入係数表!AC37</f>
        <v>1.0346526649081559E-6</v>
      </c>
      <c r="AD93" s="291">
        <f>Ⅶ投入係数表!AD37</f>
        <v>5.2984078910536304E-4</v>
      </c>
      <c r="AE93" s="291">
        <f>Ⅶ投入係数表!AE37</f>
        <v>4.4901208279804691E-3</v>
      </c>
      <c r="AF93" s="291">
        <f>Ⅶ投入係数表!AF37</f>
        <v>9.9236794958311686E-5</v>
      </c>
      <c r="AG93" s="291">
        <f>Ⅶ投入係数表!AG37</f>
        <v>1.3977979950569257E-6</v>
      </c>
      <c r="AH93" s="291">
        <f>Ⅶ投入係数表!AH37</f>
        <v>9.7997085658867264E-5</v>
      </c>
      <c r="AI93" s="291">
        <f>Ⅶ投入係数表!AI37</f>
        <v>0</v>
      </c>
      <c r="AJ93" s="291">
        <f>Ⅶ投入係数表!AJ37</f>
        <v>4.6855550315753772E-4</v>
      </c>
      <c r="AK93" s="291">
        <f>Ⅶ投入係数表!AK37</f>
        <v>5.3264840658063433E-4</v>
      </c>
      <c r="AL93" s="291">
        <f>Ⅶ投入係数表!AL37</f>
        <v>0</v>
      </c>
      <c r="AM93" s="291">
        <f>Ⅶ投入係数表!AM37</f>
        <v>2.7804460469679744E-3</v>
      </c>
      <c r="AN93" s="291">
        <f>Ⅶ投入係数表!AN37</f>
        <v>4.8222651737105441E-4</v>
      </c>
    </row>
    <row r="94" spans="1:40">
      <c r="A94" s="279" t="s">
        <v>156</v>
      </c>
      <c r="B94" s="280" t="s">
        <v>168</v>
      </c>
      <c r="C94" s="291">
        <f>Ⅶ投入係数表!C38</f>
        <v>0</v>
      </c>
      <c r="D94" s="291">
        <f>Ⅶ投入係数表!D38</f>
        <v>0</v>
      </c>
      <c r="E94" s="291">
        <f>Ⅶ投入係数表!E38</f>
        <v>0</v>
      </c>
      <c r="F94" s="291">
        <f>Ⅶ投入係数表!F38</f>
        <v>0</v>
      </c>
      <c r="G94" s="291">
        <f>Ⅶ投入係数表!G38</f>
        <v>4.2763597487638649E-7</v>
      </c>
      <c r="H94" s="291">
        <f>Ⅶ投入係数表!H38</f>
        <v>5.8539402530582244E-6</v>
      </c>
      <c r="I94" s="291">
        <f>Ⅶ投入係数表!I38</f>
        <v>0</v>
      </c>
      <c r="J94" s="291">
        <f>Ⅶ投入係数表!J38</f>
        <v>5.6042816711967937E-7</v>
      </c>
      <c r="K94" s="291">
        <f>Ⅶ投入係数表!K38</f>
        <v>0</v>
      </c>
      <c r="L94" s="291">
        <f>Ⅶ投入係数表!L38</f>
        <v>0</v>
      </c>
      <c r="M94" s="291">
        <f>Ⅶ投入係数表!M38</f>
        <v>0</v>
      </c>
      <c r="N94" s="291">
        <f>Ⅶ投入係数表!N38</f>
        <v>0</v>
      </c>
      <c r="O94" s="291">
        <f>Ⅶ投入係数表!O38</f>
        <v>0</v>
      </c>
      <c r="P94" s="291">
        <f>Ⅶ投入係数表!P38</f>
        <v>0</v>
      </c>
      <c r="Q94" s="291">
        <f>Ⅶ投入係数表!Q38</f>
        <v>0</v>
      </c>
      <c r="R94" s="291">
        <f>Ⅶ投入係数表!R38</f>
        <v>0</v>
      </c>
      <c r="S94" s="291">
        <f>Ⅶ投入係数表!S38</f>
        <v>0</v>
      </c>
      <c r="T94" s="291">
        <f>Ⅶ投入係数表!T38</f>
        <v>0</v>
      </c>
      <c r="U94" s="291">
        <f>Ⅶ投入係数表!U38</f>
        <v>0</v>
      </c>
      <c r="V94" s="291">
        <f>Ⅶ投入係数表!V38</f>
        <v>2.9033673118756691E-6</v>
      </c>
      <c r="W94" s="291">
        <f>Ⅶ投入係数表!W38</f>
        <v>1.7560835905592387E-6</v>
      </c>
      <c r="X94" s="291">
        <f>Ⅶ投入係数表!X38</f>
        <v>1.3264453038470169E-6</v>
      </c>
      <c r="Y94" s="291">
        <f>Ⅶ投入係数表!Y38</f>
        <v>1.4676721024060329E-4</v>
      </c>
      <c r="Z94" s="291">
        <f>Ⅶ投入係数表!Z38</f>
        <v>0</v>
      </c>
      <c r="AA94" s="291">
        <f>Ⅶ投入係数表!AA38</f>
        <v>1.9980734777440656E-5</v>
      </c>
      <c r="AB94" s="291">
        <f>Ⅶ投入係数表!AB38</f>
        <v>1.0214535827954318E-4</v>
      </c>
      <c r="AC94" s="291">
        <f>Ⅶ投入係数表!AC38</f>
        <v>7.8817996077260906E-6</v>
      </c>
      <c r="AD94" s="291">
        <f>Ⅶ投入係数表!AD38</f>
        <v>6.8545510345605282E-5</v>
      </c>
      <c r="AE94" s="291">
        <f>Ⅶ投入係数表!AE38</f>
        <v>3.8027540978706595E-4</v>
      </c>
      <c r="AF94" s="291">
        <f>Ⅶ投入係数表!AF38</f>
        <v>1.5729014609235382E-5</v>
      </c>
      <c r="AG94" s="291">
        <f>Ⅶ投入係数表!AG38</f>
        <v>1.1407670084200842E-5</v>
      </c>
      <c r="AH94" s="291">
        <f>Ⅶ投入係数表!AH38</f>
        <v>1.441965308274854E-2</v>
      </c>
      <c r="AI94" s="291">
        <f>Ⅶ投入係数表!AI38</f>
        <v>5.5528519122904204E-6</v>
      </c>
      <c r="AJ94" s="291">
        <f>Ⅶ投入係数表!AJ38</f>
        <v>1.9953313554689812E-5</v>
      </c>
      <c r="AK94" s="291">
        <f>Ⅶ投入係数表!AK38</f>
        <v>2.2820149640743505E-4</v>
      </c>
      <c r="AL94" s="291">
        <f>Ⅶ投入係数表!AL38</f>
        <v>0</v>
      </c>
      <c r="AM94" s="291">
        <f>Ⅶ投入係数表!AM38</f>
        <v>1.460380078736297E-4</v>
      </c>
      <c r="AN94" s="291">
        <f>Ⅶ投入係数表!AN38</f>
        <v>9.7062928972691572E-4</v>
      </c>
    </row>
    <row r="95" spans="1:40">
      <c r="A95" s="279" t="s">
        <v>157</v>
      </c>
      <c r="B95" s="280" t="s">
        <v>228</v>
      </c>
      <c r="C95" s="291">
        <f>Ⅶ投入係数表!C39</f>
        <v>2.249385224509104E-3</v>
      </c>
      <c r="D95" s="291">
        <f>Ⅶ投入係数表!D39</f>
        <v>1.0615132558832291E-3</v>
      </c>
      <c r="E95" s="291">
        <f>Ⅶ投入係数表!E39</f>
        <v>1.1174879713500014E-3</v>
      </c>
      <c r="F95" s="291">
        <f>Ⅶ投入係数表!F39</f>
        <v>7.6339122486288849E-4</v>
      </c>
      <c r="G95" s="291">
        <f>Ⅶ投入係数表!G39</f>
        <v>7.5480422290525185E-4</v>
      </c>
      <c r="H95" s="291">
        <f>Ⅶ投入係数表!H39</f>
        <v>1.4815719010867854E-3</v>
      </c>
      <c r="I95" s="291">
        <f>Ⅶ投入係数表!I39</f>
        <v>4.6484601975595586E-4</v>
      </c>
      <c r="J95" s="291">
        <f>Ⅶ投入係数表!J39</f>
        <v>4.4262616639112278E-4</v>
      </c>
      <c r="K95" s="291">
        <f>Ⅶ投入係数表!K39</f>
        <v>5.2189683479057693E-4</v>
      </c>
      <c r="L95" s="291">
        <f>Ⅶ投入係数表!L39</f>
        <v>3.3409170458522926E-4</v>
      </c>
      <c r="M95" s="291">
        <f>Ⅶ投入係数表!M39</f>
        <v>1.1503192346633056E-3</v>
      </c>
      <c r="N95" s="291">
        <f>Ⅶ投入係数表!N39</f>
        <v>2.2834279213475883E-4</v>
      </c>
      <c r="O95" s="291">
        <f>Ⅶ投入係数表!O39</f>
        <v>1.5755882352941175E-3</v>
      </c>
      <c r="P95" s="291">
        <f>Ⅶ投入係数表!P39</f>
        <v>3.1390164476054406E-4</v>
      </c>
      <c r="Q95" s="291">
        <f>Ⅶ投入係数表!Q39</f>
        <v>5.1286377056094471E-4</v>
      </c>
      <c r="R95" s="291">
        <f>Ⅶ投入係数表!R39</f>
        <v>6.6038750583806275E-4</v>
      </c>
      <c r="S95" s="291">
        <f>Ⅶ投入係数表!S39</f>
        <v>3.7861822949539187E-4</v>
      </c>
      <c r="T95" s="291">
        <f>Ⅶ投入係数表!T39</f>
        <v>1.1759094560477394E-4</v>
      </c>
      <c r="U95" s="291">
        <f>Ⅶ投入係数表!U39</f>
        <v>7.5490454163659639E-5</v>
      </c>
      <c r="V95" s="291">
        <f>Ⅶ投入係数表!V39</f>
        <v>6.9565172888695604E-4</v>
      </c>
      <c r="W95" s="291">
        <f>Ⅶ投入係数表!W39</f>
        <v>8.0747842719668648E-4</v>
      </c>
      <c r="X95" s="291">
        <f>Ⅶ投入係数表!X39</f>
        <v>3.2489066975559602E-3</v>
      </c>
      <c r="Y95" s="291">
        <f>Ⅶ投入係数表!Y39</f>
        <v>1.0326445218422884E-2</v>
      </c>
      <c r="Z95" s="291">
        <f>Ⅶ投入係数表!Z39</f>
        <v>1.8636022031003913E-3</v>
      </c>
      <c r="AA95" s="291">
        <f>Ⅶ投入係数表!AA39</f>
        <v>6.1232204494501862E-4</v>
      </c>
      <c r="AB95" s="291">
        <f>Ⅶ投入係数表!AB39</f>
        <v>3.1107854309981933E-3</v>
      </c>
      <c r="AC95" s="291">
        <f>Ⅶ投入係数表!AC39</f>
        <v>1.5663821819846189E-4</v>
      </c>
      <c r="AD95" s="291">
        <f>Ⅶ投入係数表!AD39</f>
        <v>1.2503961354752987E-3</v>
      </c>
      <c r="AE95" s="291">
        <f>Ⅶ投入係数表!AE39</f>
        <v>1.3685678727451589E-3</v>
      </c>
      <c r="AF95" s="291">
        <f>Ⅶ投入係数表!AF39</f>
        <v>1.6417724227242591E-6</v>
      </c>
      <c r="AG95" s="291">
        <f>Ⅶ投入係数表!AG39</f>
        <v>2.0546171287671639E-3</v>
      </c>
      <c r="AH95" s="291">
        <f>Ⅶ投入係数表!AH39</f>
        <v>1.0711014953843842E-3</v>
      </c>
      <c r="AI95" s="291">
        <f>Ⅶ投入係数表!AI39</f>
        <v>0</v>
      </c>
      <c r="AJ95" s="291">
        <f>Ⅶ投入係数表!AJ39</f>
        <v>1.9827588830011204E-3</v>
      </c>
      <c r="AK95" s="291">
        <f>Ⅶ投入係数表!AK39</f>
        <v>2.139337236475239E-3</v>
      </c>
      <c r="AL95" s="291">
        <f>Ⅶ投入係数表!AL39</f>
        <v>0</v>
      </c>
      <c r="AM95" s="291">
        <f>Ⅶ投入係数表!AM39</f>
        <v>2.6737205210243623E-4</v>
      </c>
      <c r="AN95" s="291">
        <f>Ⅶ投入係数表!AN39</f>
        <v>1.0316625291268713E-3</v>
      </c>
    </row>
    <row r="96" spans="1:40">
      <c r="A96" s="279" t="s">
        <v>158</v>
      </c>
      <c r="B96" s="280" t="s">
        <v>41</v>
      </c>
      <c r="C96" s="291">
        <f>Ⅶ投入係数表!C40</f>
        <v>1.420057476840703E-2</v>
      </c>
      <c r="D96" s="291">
        <f>Ⅶ投入係数表!D40</f>
        <v>1.666190050640453E-2</v>
      </c>
      <c r="E96" s="291">
        <f>Ⅶ投入係数表!E40</f>
        <v>6.2997006836293279E-2</v>
      </c>
      <c r="F96" s="291">
        <f>Ⅶ投入係数表!F40</f>
        <v>2.1232998171846432E-2</v>
      </c>
      <c r="G96" s="291">
        <f>Ⅶ投入係数表!G40</f>
        <v>2.5520620072163571E-2</v>
      </c>
      <c r="H96" s="291">
        <f>Ⅶ投入係数表!H40</f>
        <v>7.0938809261300986E-2</v>
      </c>
      <c r="I96" s="291">
        <f>Ⅶ投入係数表!I40</f>
        <v>3.3733294596165017E-2</v>
      </c>
      <c r="J96" s="291">
        <f>Ⅶ投入係数表!J40</f>
        <v>4.4638374384696582E-2</v>
      </c>
      <c r="K96" s="291">
        <f>Ⅶ投入係数表!K40</f>
        <v>4.280955289985109E-2</v>
      </c>
      <c r="L96" s="291">
        <f>Ⅶ投入係数表!L40</f>
        <v>2.3639131956597826E-2</v>
      </c>
      <c r="M96" s="291">
        <f>Ⅶ投入係数表!M40</f>
        <v>2.807686426844639E-2</v>
      </c>
      <c r="N96" s="291">
        <f>Ⅶ投入係数表!N40</f>
        <v>2.945571600325779E-2</v>
      </c>
      <c r="O96" s="291">
        <f>Ⅶ投入係数表!O40</f>
        <v>5.3119397058823528E-2</v>
      </c>
      <c r="P96" s="291">
        <f>Ⅶ投入係数表!P40</f>
        <v>5.0200889601225963E-2</v>
      </c>
      <c r="Q96" s="291">
        <f>Ⅶ投入係数表!Q40</f>
        <v>3.9337886559366535E-2</v>
      </c>
      <c r="R96" s="291">
        <f>Ⅶ投入係数表!R40</f>
        <v>5.3341985460275215E-2</v>
      </c>
      <c r="S96" s="291">
        <f>Ⅶ投入係数表!S40</f>
        <v>3.9893087660446976E-2</v>
      </c>
      <c r="T96" s="291">
        <f>Ⅶ投入係数表!T40</f>
        <v>6.5707173800780366E-2</v>
      </c>
      <c r="U96" s="291">
        <f>Ⅶ投入係数表!U40</f>
        <v>3.1270561333215922E-2</v>
      </c>
      <c r="V96" s="291">
        <f>Ⅶ投入係数表!V40</f>
        <v>3.3545469014199893E-2</v>
      </c>
      <c r="W96" s="291">
        <f>Ⅶ投入係数表!W40</f>
        <v>0.10683316815581374</v>
      </c>
      <c r="X96" s="291">
        <f>Ⅶ投入係数表!X40</f>
        <v>0.16526893497656592</v>
      </c>
      <c r="Y96" s="291">
        <f>Ⅶ投入係数表!Y40</f>
        <v>0.17857618479633797</v>
      </c>
      <c r="Z96" s="291">
        <f>Ⅶ投入係数表!Z40</f>
        <v>6.0939556073919272E-2</v>
      </c>
      <c r="AA96" s="291">
        <f>Ⅶ投入係数表!AA40</f>
        <v>7.9401672774205734E-2</v>
      </c>
      <c r="AB96" s="291">
        <f>Ⅶ投入係数表!AB40</f>
        <v>0.12053179493068236</v>
      </c>
      <c r="AC96" s="291">
        <f>Ⅶ投入係数表!AC40</f>
        <v>1.9047076618398277E-2</v>
      </c>
      <c r="AD96" s="291">
        <f>Ⅶ投入係数表!AD40</f>
        <v>0.20272676557582311</v>
      </c>
      <c r="AE96" s="291">
        <f>Ⅶ投入係数表!AE40</f>
        <v>0.14740131016562563</v>
      </c>
      <c r="AF96" s="291">
        <f>Ⅶ投入係数表!AF40</f>
        <v>8.5728503642352127E-2</v>
      </c>
      <c r="AG96" s="291">
        <f>Ⅶ投入係数表!AG40</f>
        <v>0.10712588918448988</v>
      </c>
      <c r="AH96" s="291">
        <f>Ⅶ投入係数表!AH40</f>
        <v>4.7853843756799588E-2</v>
      </c>
      <c r="AI96" s="291">
        <f>Ⅶ投入係数表!AI40</f>
        <v>7.1165566452793733E-2</v>
      </c>
      <c r="AJ96" s="291">
        <f>Ⅶ投入係数表!AJ40</f>
        <v>0.14458276557718969</v>
      </c>
      <c r="AK96" s="291">
        <f>Ⅶ投入係数表!AK40</f>
        <v>3.8952563666159963E-2</v>
      </c>
      <c r="AL96" s="291">
        <f>Ⅶ投入係数表!AL40</f>
        <v>0</v>
      </c>
      <c r="AM96" s="291">
        <f>Ⅶ投入係数表!AM40</f>
        <v>3.1981820524556191E-2</v>
      </c>
      <c r="AN96" s="291">
        <f>Ⅶ投入係数表!AN40</f>
        <v>7.5370525106986427E-2</v>
      </c>
    </row>
    <row r="97" spans="1:40">
      <c r="A97" s="279" t="s">
        <v>159</v>
      </c>
      <c r="B97" s="280" t="s">
        <v>36</v>
      </c>
      <c r="C97" s="291">
        <f>Ⅶ投入係数表!C41</f>
        <v>8.09958563577493E-4</v>
      </c>
      <c r="D97" s="291">
        <f>Ⅶ投入係数表!D41</f>
        <v>1.3092046470062555E-4</v>
      </c>
      <c r="E97" s="291">
        <f>Ⅶ投入係数表!E41</f>
        <v>2.9884590553891648E-4</v>
      </c>
      <c r="F97" s="291">
        <f>Ⅶ投入係数表!F41</f>
        <v>2.1988117001828158E-4</v>
      </c>
      <c r="G97" s="291">
        <f>Ⅶ投入係数表!G41</f>
        <v>1.2420152345316048E-4</v>
      </c>
      <c r="H97" s="291">
        <f>Ⅶ投入係数表!H41</f>
        <v>2.2142594634325617E-4</v>
      </c>
      <c r="I97" s="291">
        <f>Ⅶ投入係数表!I41</f>
        <v>8.8611272515979098E-5</v>
      </c>
      <c r="J97" s="291">
        <f>Ⅶ投入係数表!J41</f>
        <v>9.4703019773773823E-5</v>
      </c>
      <c r="K97" s="291">
        <f>Ⅶ投入係数表!K41</f>
        <v>1.5390783093429037E-4</v>
      </c>
      <c r="L97" s="291">
        <f>Ⅶ投入係数表!L41</f>
        <v>7.3328666433321668E-5</v>
      </c>
      <c r="M97" s="291">
        <f>Ⅶ投入係数表!M41</f>
        <v>4.8205467281029819E-5</v>
      </c>
      <c r="N97" s="291">
        <f>Ⅶ投入係数表!N41</f>
        <v>9.2407534290848446E-5</v>
      </c>
      <c r="O97" s="291">
        <f>Ⅶ投入係数表!O41</f>
        <v>1.3672058823529411E-4</v>
      </c>
      <c r="P97" s="291">
        <f>Ⅶ投入係数表!P41</f>
        <v>7.712220505817908E-5</v>
      </c>
      <c r="Q97" s="291">
        <f>Ⅶ投入係数表!Q41</f>
        <v>1.2316839226677188E-4</v>
      </c>
      <c r="R97" s="291">
        <f>Ⅶ投入係数表!R41</f>
        <v>2.5020875497119887E-4</v>
      </c>
      <c r="S97" s="291">
        <f>Ⅶ投入係数表!S41</f>
        <v>9.4163757902481713E-5</v>
      </c>
      <c r="T97" s="291">
        <f>Ⅶ投入係数表!T41</f>
        <v>3.9529062428276341E-4</v>
      </c>
      <c r="U97" s="291">
        <f>Ⅶ投入係数表!U41</f>
        <v>9.7631941192591177E-5</v>
      </c>
      <c r="V97" s="291">
        <f>Ⅶ投入係数表!V41</f>
        <v>2.7744381193822075E-4</v>
      </c>
      <c r="W97" s="291">
        <f>Ⅶ投入係数表!W41</f>
        <v>3.1879499950275694E-4</v>
      </c>
      <c r="X97" s="291">
        <f>Ⅶ投入係数表!X41</f>
        <v>1.3401117100078649E-4</v>
      </c>
      <c r="Y97" s="291">
        <f>Ⅶ投入係数表!Y41</f>
        <v>4.5940420414655611E-4</v>
      </c>
      <c r="Z97" s="291">
        <f>Ⅶ投入係数表!Z41</f>
        <v>6.7816065820174373E-5</v>
      </c>
      <c r="AA97" s="291">
        <f>Ⅶ投入係数表!AA41</f>
        <v>6.3996209418653888E-4</v>
      </c>
      <c r="AB97" s="291">
        <f>Ⅶ投入係数表!AB41</f>
        <v>2.7057463410709804E-4</v>
      </c>
      <c r="AC97" s="291">
        <f>Ⅶ投入係数表!AC41</f>
        <v>7.1352925879519617E-4</v>
      </c>
      <c r="AD97" s="291">
        <f>Ⅶ投入係数表!AD41</f>
        <v>4.0830498397886623E-4</v>
      </c>
      <c r="AE97" s="291">
        <f>Ⅶ投入係数表!AE41</f>
        <v>1.4200732650409649E-2</v>
      </c>
      <c r="AF97" s="291">
        <f>Ⅶ投入係数表!AF41</f>
        <v>4.1371621553230111E-4</v>
      </c>
      <c r="AG97" s="291">
        <f>Ⅶ投入係数表!AG41</f>
        <v>7.4430464774847948E-3</v>
      </c>
      <c r="AH97" s="291">
        <f>Ⅶ投入係数表!AH41</f>
        <v>2.3414074668022835E-2</v>
      </c>
      <c r="AI97" s="291">
        <f>Ⅶ投入係数表!AI41</f>
        <v>2.3360439343566367E-3</v>
      </c>
      <c r="AJ97" s="291">
        <f>Ⅶ投入係数表!AJ41</f>
        <v>1.987315024233851E-3</v>
      </c>
      <c r="AK97" s="291">
        <f>Ⅶ投入係数表!AK41</f>
        <v>1.3365045475980322E-2</v>
      </c>
      <c r="AL97" s="291">
        <f>Ⅶ投入係数表!AL41</f>
        <v>0</v>
      </c>
      <c r="AM97" s="291">
        <f>Ⅶ投入係数表!AM41</f>
        <v>3.8645427736629144E-3</v>
      </c>
      <c r="AN97" s="291">
        <f>Ⅶ投入係数表!AN41</f>
        <v>3.4292290203503956E-3</v>
      </c>
    </row>
    <row r="98" spans="1:40">
      <c r="A98" s="279" t="s">
        <v>160</v>
      </c>
      <c r="B98" s="280" t="s">
        <v>1513</v>
      </c>
      <c r="C98" s="291">
        <f>Ⅶ投入係数表!C42</f>
        <v>9.2850915211478442E-4</v>
      </c>
      <c r="D98" s="291">
        <f>Ⅶ投入係数表!D42</f>
        <v>1.7165624069109325E-3</v>
      </c>
      <c r="E98" s="291">
        <f>Ⅶ投入係数表!E42</f>
        <v>1.1739087127509524E-3</v>
      </c>
      <c r="F98" s="291">
        <f>Ⅶ投入係数表!F42</f>
        <v>2.0500000000000002E-3</v>
      </c>
      <c r="G98" s="291">
        <f>Ⅶ投入係数表!G42</f>
        <v>1.8119203527996791E-3</v>
      </c>
      <c r="H98" s="291">
        <f>Ⅶ投入係数表!H42</f>
        <v>1.5204887908857039E-3</v>
      </c>
      <c r="I98" s="291">
        <f>Ⅶ投入係数表!I42</f>
        <v>6.7722254503195815E-4</v>
      </c>
      <c r="J98" s="291">
        <f>Ⅶ投入係数表!J42</f>
        <v>4.1459541756568686E-4</v>
      </c>
      <c r="K98" s="291">
        <f>Ⅶ投入係数表!K42</f>
        <v>4.0468990620187604E-3</v>
      </c>
      <c r="L98" s="291">
        <f>Ⅶ投入係数表!L42</f>
        <v>8.2044102205110247E-4</v>
      </c>
      <c r="M98" s="291">
        <f>Ⅶ投入係数表!M42</f>
        <v>9.101597206438416E-4</v>
      </c>
      <c r="N98" s="291">
        <f>Ⅶ投入係数表!N42</f>
        <v>1.2389564722764469E-3</v>
      </c>
      <c r="O98" s="291">
        <f>Ⅶ投入係数表!O42</f>
        <v>2.6440735294117651E-3</v>
      </c>
      <c r="P98" s="291">
        <f>Ⅶ投入係数表!P42</f>
        <v>3.2329623439639097E-3</v>
      </c>
      <c r="Q98" s="291">
        <f>Ⅶ投入係数表!Q42</f>
        <v>2.8585053264581434E-3</v>
      </c>
      <c r="R98" s="291">
        <f>Ⅶ投入係数表!R42</f>
        <v>2.9666086398611132E-3</v>
      </c>
      <c r="S98" s="291">
        <f>Ⅶ投入係数表!S42</f>
        <v>1.2537197892439074E-3</v>
      </c>
      <c r="T98" s="291">
        <f>Ⅶ投入係数表!T42</f>
        <v>3.7581191186596289E-3</v>
      </c>
      <c r="U98" s="291">
        <f>Ⅶ投入係数表!U42</f>
        <v>7.8950284592468509E-4</v>
      </c>
      <c r="V98" s="291">
        <f>Ⅶ投入係数表!V42</f>
        <v>4.272821700387331E-3</v>
      </c>
      <c r="W98" s="291">
        <f>Ⅶ投入係数表!W42</f>
        <v>2.32092473798215E-3</v>
      </c>
      <c r="X98" s="291">
        <f>Ⅶ投入係数表!X42</f>
        <v>2.7979956848724503E-4</v>
      </c>
      <c r="Y98" s="291">
        <f>Ⅶ投入係数表!Y42</f>
        <v>2.5165737479314301E-3</v>
      </c>
      <c r="Z98" s="291">
        <f>Ⅶ投入係数表!Z42</f>
        <v>6.8763868465345056E-3</v>
      </c>
      <c r="AA98" s="291">
        <f>Ⅶ投入係数表!AA42</f>
        <v>4.8192536493587993E-3</v>
      </c>
      <c r="AB98" s="291">
        <f>Ⅶ投入係数表!AB42</f>
        <v>8.0633384230383697E-3</v>
      </c>
      <c r="AC98" s="291">
        <f>Ⅶ投入係数表!AC42</f>
        <v>5.7713540293724411E-4</v>
      </c>
      <c r="AD98" s="291">
        <f>Ⅶ投入係数表!AD42</f>
        <v>3.9428469990007136E-3</v>
      </c>
      <c r="AE98" s="291">
        <f>Ⅶ投入係数表!AE42</f>
        <v>4.9847771030745143E-3</v>
      </c>
      <c r="AF98" s="291">
        <f>Ⅶ投入係数表!AF42</f>
        <v>6.7316425929611024E-3</v>
      </c>
      <c r="AG98" s="291">
        <f>Ⅶ投入係数表!AG42</f>
        <v>1.0314223402045653E-2</v>
      </c>
      <c r="AH98" s="291">
        <f>Ⅶ投入係数表!AH42</f>
        <v>5.4427301579838931E-3</v>
      </c>
      <c r="AI98" s="291">
        <f>Ⅶ投入係数表!AI42</f>
        <v>1.0482846915925615E-2</v>
      </c>
      <c r="AJ98" s="291">
        <f>Ⅶ投入係数表!AJ42</f>
        <v>3.94789637816123E-3</v>
      </c>
      <c r="AK98" s="291">
        <f>Ⅶ投入係数表!AK42</f>
        <v>4.640643643030659E-3</v>
      </c>
      <c r="AL98" s="291">
        <f>Ⅶ投入係数表!AL42</f>
        <v>0</v>
      </c>
      <c r="AM98" s="291">
        <f>Ⅶ投入係数表!AM42</f>
        <v>2.7830092207898119E-4</v>
      </c>
      <c r="AN98" s="291">
        <f>Ⅶ投入係数表!AN42</f>
        <v>3.7794363785642006E-3</v>
      </c>
    </row>
    <row r="99" spans="1:40">
      <c r="A99" s="292" t="s">
        <v>161</v>
      </c>
      <c r="B99" s="293" t="s">
        <v>1586</v>
      </c>
      <c r="C99" s="294">
        <f>Ⅶ投入係数表!C43</f>
        <v>8.6919926500878958E-3</v>
      </c>
      <c r="D99" s="294">
        <f>Ⅶ投入係数表!D43</f>
        <v>2.6306225796842416E-3</v>
      </c>
      <c r="E99" s="294">
        <f>Ⅶ投入係数表!E43</f>
        <v>4.8878123748763349E-3</v>
      </c>
      <c r="F99" s="294">
        <f>Ⅶ投入係数表!F43</f>
        <v>2.985648994515539E-3</v>
      </c>
      <c r="G99" s="294">
        <f>Ⅶ投入係数表!G43</f>
        <v>4.1878925564613123E-3</v>
      </c>
      <c r="H99" s="294">
        <f>Ⅶ投入係数表!H43</f>
        <v>7.2968183965978889E-4</v>
      </c>
      <c r="I99" s="294">
        <f>Ⅶ投入係数表!I43</f>
        <v>1.9847762928529925E-2</v>
      </c>
      <c r="J99" s="294">
        <f>Ⅶ投入係数表!J43</f>
        <v>2.2811761519133953E-3</v>
      </c>
      <c r="K99" s="294">
        <f>Ⅶ投入係数表!K43</f>
        <v>5.6172858361014603E-3</v>
      </c>
      <c r="L99" s="294">
        <f>Ⅶ投入係数表!L43</f>
        <v>1.3075778788939445E-2</v>
      </c>
      <c r="M99" s="294">
        <f>Ⅶ投入係数表!M43</f>
        <v>5.6253486786371045E-3</v>
      </c>
      <c r="N99" s="294">
        <f>Ⅶ投入係数表!N43</f>
        <v>5.1017413674970596E-3</v>
      </c>
      <c r="O99" s="294">
        <f>Ⅶ投入係数表!O43</f>
        <v>7.8642058823529398E-3</v>
      </c>
      <c r="P99" s="294">
        <f>Ⅶ投入係数表!P43</f>
        <v>5.9772731666253671E-3</v>
      </c>
      <c r="Q99" s="294">
        <f>Ⅶ投入係数表!Q43</f>
        <v>2.292649079604359E-3</v>
      </c>
      <c r="R99" s="294">
        <f>Ⅶ投入係数表!R43</f>
        <v>1.3190153370036468E-3</v>
      </c>
      <c r="S99" s="294">
        <f>Ⅶ投入係数表!S43</f>
        <v>1.2371006043022975E-3</v>
      </c>
      <c r="T99" s="294">
        <f>Ⅶ投入係数表!T43</f>
        <v>4.308189407849437E-3</v>
      </c>
      <c r="U99" s="294">
        <f>Ⅶ投入係数表!U43</f>
        <v>5.1321611202578756E-4</v>
      </c>
      <c r="V99" s="294">
        <f>Ⅶ投入係数表!V43</f>
        <v>1.7607077385946351E-3</v>
      </c>
      <c r="W99" s="294">
        <f>Ⅶ投入係数表!W43</f>
        <v>1.3324639713576005E-2</v>
      </c>
      <c r="X99" s="294">
        <f>Ⅶ投入係数表!X43</f>
        <v>2.6706569357031365E-3</v>
      </c>
      <c r="Y99" s="294">
        <f>Ⅶ投入係数表!Y43</f>
        <v>8.1274019129976751E-3</v>
      </c>
      <c r="Z99" s="294">
        <f>Ⅶ投入係数表!Z43</f>
        <v>7.3833481939578807E-3</v>
      </c>
      <c r="AA99" s="294">
        <f>Ⅶ投入係数表!AA43</f>
        <v>4.1649077089703198E-3</v>
      </c>
      <c r="AB99" s="294">
        <f>Ⅶ投入係数表!AB43</f>
        <v>9.8921017998331064E-3</v>
      </c>
      <c r="AC99" s="294">
        <f>Ⅶ投入係数表!AC43</f>
        <v>2.5851974902596263E-3</v>
      </c>
      <c r="AD99" s="294">
        <f>Ⅶ投入係数表!AD43</f>
        <v>1.4399607567240973E-3</v>
      </c>
      <c r="AE99" s="294">
        <f>Ⅶ投入係数表!AE43</f>
        <v>4.6032685757925549E-3</v>
      </c>
      <c r="AF99" s="294">
        <f>Ⅶ投入係数表!AF43</f>
        <v>2.7946653666055212E-4</v>
      </c>
      <c r="AG99" s="294">
        <f>Ⅶ投入係数表!AG43</f>
        <v>5.3523886890575372E-3</v>
      </c>
      <c r="AH99" s="294">
        <f>Ⅶ投入係数表!AH43</f>
        <v>2.779693182889956E-3</v>
      </c>
      <c r="AI99" s="294">
        <f>Ⅶ投入係数表!AI43</f>
        <v>1.2245096152678913E-2</v>
      </c>
      <c r="AJ99" s="294">
        <f>Ⅶ投入係数表!AJ43</f>
        <v>4.2932529607041707E-3</v>
      </c>
      <c r="AK99" s="294">
        <f>Ⅶ投入係数表!AK43</f>
        <v>6.4276477415138094E-3</v>
      </c>
      <c r="AL99" s="294">
        <f>Ⅶ投入係数表!AL43</f>
        <v>4.8989034987960921E-4</v>
      </c>
      <c r="AM99" s="294">
        <f>Ⅶ投入係数表!AM43</f>
        <v>0</v>
      </c>
      <c r="AN99" s="294">
        <f>Ⅶ投入係数表!AN43</f>
        <v>4.7579192778680829E-3</v>
      </c>
    </row>
    <row r="100" spans="1:40">
      <c r="A100" s="273" t="s">
        <v>169</v>
      </c>
      <c r="B100" s="274" t="s">
        <v>37</v>
      </c>
      <c r="C100" s="275">
        <f>Ⅶ投入係数表!C44</f>
        <v>0.44447893547704709</v>
      </c>
      <c r="D100" s="275">
        <f>Ⅶ投入係数表!D44</f>
        <v>0.44343386952636282</v>
      </c>
      <c r="E100" s="275">
        <f>Ⅶ投入係数表!E44</f>
        <v>0.60195503422407015</v>
      </c>
      <c r="F100" s="275">
        <f>Ⅶ投入係数表!F44</f>
        <v>0.5822358775137112</v>
      </c>
      <c r="G100" s="275">
        <f>Ⅶ投入係数表!G44</f>
        <v>0.56224484832286514</v>
      </c>
      <c r="H100" s="275">
        <f>Ⅶ投入係数表!H44</f>
        <v>0.59260723473512888</v>
      </c>
      <c r="I100" s="275">
        <f>Ⅶ投入係数表!I44</f>
        <v>0.53091342242882045</v>
      </c>
      <c r="J100" s="275">
        <f>Ⅶ投入係数表!J44</f>
        <v>0.55476588113318581</v>
      </c>
      <c r="K100" s="275">
        <f>Ⅶ投入係数表!K44</f>
        <v>0.5059883420513408</v>
      </c>
      <c r="L100" s="275">
        <f>Ⅶ投入係数表!L44</f>
        <v>0.60383654182709134</v>
      </c>
      <c r="M100" s="275">
        <f>Ⅶ投入係数表!M44</f>
        <v>0.77303851478397423</v>
      </c>
      <c r="N100" s="275">
        <f>Ⅶ投入係数表!N44</f>
        <v>0.51118212609724245</v>
      </c>
      <c r="O100" s="275">
        <f>Ⅶ投入係数表!O44</f>
        <v>0.55644061764705877</v>
      </c>
      <c r="P100" s="275">
        <f>Ⅶ投入係数表!P44</f>
        <v>0.53241139751045219</v>
      </c>
      <c r="Q100" s="275">
        <f>Ⅶ投入係数表!Q44</f>
        <v>0.62479883266894332</v>
      </c>
      <c r="R100" s="275">
        <f>Ⅶ投入係数表!R44</f>
        <v>0.65638841633997103</v>
      </c>
      <c r="S100" s="275">
        <f>Ⅶ投入係数表!S44</f>
        <v>0.65162519658131579</v>
      </c>
      <c r="T100" s="275">
        <f>Ⅶ投入係数表!T44</f>
        <v>0.65495457023181092</v>
      </c>
      <c r="U100" s="275">
        <f>Ⅶ投入係数表!U44</f>
        <v>0.73993151867686191</v>
      </c>
      <c r="V100" s="275">
        <f>Ⅶ投入係数表!V44</f>
        <v>0.5351148313142976</v>
      </c>
      <c r="W100" s="275">
        <f>Ⅶ投入係数表!W44</f>
        <v>0.48964184626559232</v>
      </c>
      <c r="X100" s="275">
        <f>Ⅶ投入係数表!X44</f>
        <v>0.53880959894604674</v>
      </c>
      <c r="Y100" s="275">
        <f>Ⅶ投入係数表!Y44</f>
        <v>0.56271490848199934</v>
      </c>
      <c r="Z100" s="275">
        <f>Ⅶ投入係数表!Z44</f>
        <v>0.35309726345337156</v>
      </c>
      <c r="AA100" s="275">
        <f>Ⅶ投入係数表!AA44</f>
        <v>0.30580145386895163</v>
      </c>
      <c r="AB100" s="275">
        <f>Ⅶ投入係数表!AB44</f>
        <v>0.36841102744448034</v>
      </c>
      <c r="AC100" s="275">
        <f>Ⅶ投入係数表!AC44</f>
        <v>0.16012888223653438</v>
      </c>
      <c r="AD100" s="275">
        <f>Ⅶ投入係数表!AD44</f>
        <v>0.54496286339910849</v>
      </c>
      <c r="AE100" s="275">
        <f>Ⅶ投入係数表!AE44</f>
        <v>0.50198889561718585</v>
      </c>
      <c r="AF100" s="275">
        <f>Ⅶ投入係数表!AF44</f>
        <v>0.27451313186629145</v>
      </c>
      <c r="AG100" s="275">
        <f>Ⅶ投入係数表!AG44</f>
        <v>0.31641329069138063</v>
      </c>
      <c r="AH100" s="275">
        <f>Ⅶ投入係数表!AH44</f>
        <v>0.40558916390287786</v>
      </c>
      <c r="AI100" s="275">
        <f>Ⅶ投入係数表!AI44</f>
        <v>0.37292227485679469</v>
      </c>
      <c r="AJ100" s="275">
        <f>Ⅶ投入係数表!AJ44</f>
        <v>0.39788892865489434</v>
      </c>
      <c r="AK100" s="275">
        <f>Ⅶ投入係数表!AK44</f>
        <v>0.46398633404542933</v>
      </c>
      <c r="AL100" s="275">
        <f>Ⅶ投入係数表!AL44</f>
        <v>1</v>
      </c>
      <c r="AM100" s="275">
        <f>Ⅶ投入係数表!AM44</f>
        <v>0.34997523470888336</v>
      </c>
      <c r="AN100" s="275">
        <f>Ⅶ投入係数表!AN44</f>
        <v>0.45579879735331108</v>
      </c>
    </row>
    <row r="101" spans="1:40" ht="21" customHeight="1"/>
    <row r="102" spans="1:40">
      <c r="C102" s="604" t="s">
        <v>255</v>
      </c>
      <c r="D102" s="604"/>
      <c r="E102"/>
      <c r="F102"/>
      <c r="G102"/>
      <c r="H102"/>
    </row>
    <row r="103" spans="1:40" ht="13.2">
      <c r="A103" s="15" t="s">
        <v>47</v>
      </c>
      <c r="B103" s="44"/>
      <c r="C103" s="44" t="str">
        <f>C$4</f>
        <v>01</v>
      </c>
      <c r="D103" s="44" t="str">
        <f t="shared" ref="D103:AN103" si="8">D$4</f>
        <v>06</v>
      </c>
      <c r="E103" s="44" t="str">
        <f t="shared" si="8"/>
        <v>11</v>
      </c>
      <c r="F103" s="44" t="str">
        <f t="shared" si="8"/>
        <v>15</v>
      </c>
      <c r="G103" s="44" t="str">
        <f t="shared" si="8"/>
        <v>16</v>
      </c>
      <c r="H103" s="44" t="str">
        <f t="shared" si="8"/>
        <v>20</v>
      </c>
      <c r="I103" s="44" t="str">
        <f t="shared" si="8"/>
        <v>21</v>
      </c>
      <c r="J103" s="44" t="str">
        <f t="shared" si="8"/>
        <v>22</v>
      </c>
      <c r="K103" s="44" t="str">
        <f t="shared" si="8"/>
        <v>25</v>
      </c>
      <c r="L103" s="44" t="str">
        <f t="shared" si="8"/>
        <v>26</v>
      </c>
      <c r="M103" s="44" t="str">
        <f t="shared" si="8"/>
        <v>27</v>
      </c>
      <c r="N103" s="44" t="str">
        <f t="shared" si="8"/>
        <v>28</v>
      </c>
      <c r="O103" s="44" t="str">
        <f t="shared" si="8"/>
        <v>29</v>
      </c>
      <c r="P103" s="44" t="str">
        <f t="shared" si="8"/>
        <v>30</v>
      </c>
      <c r="Q103" s="44" t="str">
        <f t="shared" si="8"/>
        <v>31</v>
      </c>
      <c r="R103" s="44" t="str">
        <f t="shared" si="8"/>
        <v>32</v>
      </c>
      <c r="S103" s="44" t="str">
        <f t="shared" si="8"/>
        <v>33</v>
      </c>
      <c r="T103" s="44" t="str">
        <f t="shared" si="8"/>
        <v>34</v>
      </c>
      <c r="U103" s="44" t="str">
        <f t="shared" si="8"/>
        <v>35</v>
      </c>
      <c r="V103" s="44" t="str">
        <f t="shared" si="8"/>
        <v>39</v>
      </c>
      <c r="W103" s="44" t="str">
        <f t="shared" si="8"/>
        <v>41</v>
      </c>
      <c r="X103" s="44" t="str">
        <f t="shared" si="8"/>
        <v>46</v>
      </c>
      <c r="Y103" s="44" t="str">
        <f t="shared" si="8"/>
        <v>47</v>
      </c>
      <c r="Z103" s="44" t="str">
        <f t="shared" si="8"/>
        <v>48</v>
      </c>
      <c r="AA103" s="44" t="str">
        <f t="shared" si="8"/>
        <v>51</v>
      </c>
      <c r="AB103" s="44" t="str">
        <f t="shared" si="8"/>
        <v>53</v>
      </c>
      <c r="AC103" s="44" t="str">
        <f t="shared" si="8"/>
        <v>55</v>
      </c>
      <c r="AD103" s="44" t="str">
        <f t="shared" si="8"/>
        <v>57</v>
      </c>
      <c r="AE103" s="44" t="str">
        <f t="shared" si="8"/>
        <v>59</v>
      </c>
      <c r="AF103" s="44" t="str">
        <f t="shared" si="8"/>
        <v>61</v>
      </c>
      <c r="AG103" s="44" t="str">
        <f t="shared" si="8"/>
        <v>63</v>
      </c>
      <c r="AH103" s="44" t="str">
        <f t="shared" si="8"/>
        <v>64</v>
      </c>
      <c r="AI103" s="44" t="str">
        <f t="shared" si="8"/>
        <v>65</v>
      </c>
      <c r="AJ103" s="44" t="str">
        <f t="shared" si="8"/>
        <v>66</v>
      </c>
      <c r="AK103" s="44" t="str">
        <f t="shared" si="8"/>
        <v>67</v>
      </c>
      <c r="AL103" s="44" t="str">
        <f t="shared" si="8"/>
        <v>68</v>
      </c>
      <c r="AM103" s="44" t="str">
        <f t="shared" si="8"/>
        <v>69</v>
      </c>
      <c r="AN103" s="44">
        <f t="shared" si="8"/>
        <v>70</v>
      </c>
    </row>
    <row r="104" spans="1:40" ht="36">
      <c r="A104" s="602"/>
      <c r="B104" s="603"/>
      <c r="C104" s="19" t="str">
        <f>C$5</f>
        <v>農林漁業</v>
      </c>
      <c r="D104" s="19" t="str">
        <f t="shared" ref="D104:AN104" si="9">D$5</f>
        <v>鉱業</v>
      </c>
      <c r="E104" s="19" t="str">
        <f t="shared" si="9"/>
        <v>飲食料品</v>
      </c>
      <c r="F104" s="19" t="str">
        <f t="shared" si="9"/>
        <v>繊維製品</v>
      </c>
      <c r="G104" s="19" t="str">
        <f t="shared" si="9"/>
        <v>パルプ・紙・木製品</v>
      </c>
      <c r="H104" s="19" t="str">
        <f t="shared" si="9"/>
        <v>化学製品</v>
      </c>
      <c r="I104" s="19" t="str">
        <f t="shared" si="9"/>
        <v>石油・石炭製品</v>
      </c>
      <c r="J104" s="19" t="str">
        <f t="shared" si="9"/>
        <v>プラスチック・ゴム製品</v>
      </c>
      <c r="K104" s="19" t="str">
        <f t="shared" si="9"/>
        <v>窯業・土石製品</v>
      </c>
      <c r="L104" s="19" t="str">
        <f t="shared" si="9"/>
        <v>鉄鋼</v>
      </c>
      <c r="M104" s="19" t="str">
        <f t="shared" si="9"/>
        <v>非鉄金属</v>
      </c>
      <c r="N104" s="19" t="str">
        <f t="shared" si="9"/>
        <v>金属製品</v>
      </c>
      <c r="O104" s="19" t="str">
        <f t="shared" si="9"/>
        <v>はん用機械</v>
      </c>
      <c r="P104" s="19" t="str">
        <f t="shared" si="9"/>
        <v>生産用機械</v>
      </c>
      <c r="Q104" s="19" t="str">
        <f t="shared" si="9"/>
        <v>業務用機械</v>
      </c>
      <c r="R104" s="19" t="str">
        <f t="shared" si="9"/>
        <v>電子部品</v>
      </c>
      <c r="S104" s="19" t="str">
        <f t="shared" si="9"/>
        <v>電気機械</v>
      </c>
      <c r="T104" s="19" t="str">
        <f t="shared" si="9"/>
        <v>情報通信機器</v>
      </c>
      <c r="U104" s="19" t="str">
        <f t="shared" si="9"/>
        <v>輸送機械</v>
      </c>
      <c r="V104" s="19" t="str">
        <f t="shared" si="9"/>
        <v>その他の製造工業製品</v>
      </c>
      <c r="W104" s="19" t="str">
        <f t="shared" si="9"/>
        <v>建設</v>
      </c>
      <c r="X104" s="19" t="str">
        <f t="shared" si="9"/>
        <v>電気・ガス・熱供給</v>
      </c>
      <c r="Y104" s="19" t="str">
        <f t="shared" si="9"/>
        <v>水道</v>
      </c>
      <c r="Z104" s="19" t="str">
        <f t="shared" si="9"/>
        <v>廃棄物処理</v>
      </c>
      <c r="AA104" s="19" t="str">
        <f t="shared" si="9"/>
        <v>商業</v>
      </c>
      <c r="AB104" s="19" t="str">
        <f t="shared" si="9"/>
        <v>金融・保険</v>
      </c>
      <c r="AC104" s="19" t="str">
        <f t="shared" si="9"/>
        <v>不動産</v>
      </c>
      <c r="AD104" s="19" t="str">
        <f t="shared" si="9"/>
        <v>運輸・郵便</v>
      </c>
      <c r="AE104" s="19" t="str">
        <f t="shared" si="9"/>
        <v>情報通信</v>
      </c>
      <c r="AF104" s="19" t="str">
        <f t="shared" si="9"/>
        <v>公務</v>
      </c>
      <c r="AG104" s="19" t="str">
        <f t="shared" si="9"/>
        <v>教育・研究</v>
      </c>
      <c r="AH104" s="19" t="str">
        <f t="shared" si="9"/>
        <v>医療・福祉</v>
      </c>
      <c r="AI104" s="19" t="str">
        <f t="shared" si="9"/>
        <v>他に分類されない会員制団体</v>
      </c>
      <c r="AJ104" s="19" t="str">
        <f t="shared" si="9"/>
        <v>対事業所サービス</v>
      </c>
      <c r="AK104" s="19" t="str">
        <f t="shared" si="9"/>
        <v>対個人サービス</v>
      </c>
      <c r="AL104" s="19" t="str">
        <f t="shared" si="9"/>
        <v>事務用品</v>
      </c>
      <c r="AM104" s="19" t="str">
        <f t="shared" si="9"/>
        <v>分類不明</v>
      </c>
      <c r="AN104" s="19" t="str">
        <f t="shared" si="9"/>
        <v>計</v>
      </c>
    </row>
    <row r="105" spans="1:40">
      <c r="A105" s="281" t="s">
        <v>170</v>
      </c>
      <c r="B105" s="282" t="s">
        <v>131</v>
      </c>
      <c r="C105" s="290">
        <f>Ⅶ投入係数表!C45</f>
        <v>3.2372631650475318E-3</v>
      </c>
      <c r="D105" s="290">
        <f>Ⅶ投入係数表!D45</f>
        <v>1.0075067024128687E-2</v>
      </c>
      <c r="E105" s="290">
        <f>Ⅶ投入係数表!E45</f>
        <v>5.1956116153576036E-3</v>
      </c>
      <c r="F105" s="290">
        <f>Ⅶ投入係数表!F45</f>
        <v>8.132861060329068E-3</v>
      </c>
      <c r="G105" s="290">
        <f>Ⅶ投入係数表!G45</f>
        <v>1.0836803421087797E-2</v>
      </c>
      <c r="H105" s="290">
        <f>Ⅶ投入係数表!H45</f>
        <v>8.9772930120228904E-3</v>
      </c>
      <c r="I105" s="290">
        <f>Ⅶ投入係数表!I45</f>
        <v>5.8544450900639162E-3</v>
      </c>
      <c r="J105" s="290">
        <f>Ⅶ投入係数表!J45</f>
        <v>1.3973912068820581E-2</v>
      </c>
      <c r="K105" s="290">
        <f>Ⅶ投入係数表!K45</f>
        <v>1.1872793453221845E-2</v>
      </c>
      <c r="L105" s="290">
        <f>Ⅶ投入係数表!L45</f>
        <v>3.6436821841092054E-3</v>
      </c>
      <c r="M105" s="290">
        <f>Ⅶ投入係数表!M45</f>
        <v>7.3596090666776864E-3</v>
      </c>
      <c r="N105" s="290">
        <f>Ⅶ投入係数表!N45</f>
        <v>8.7156542086279792E-3</v>
      </c>
      <c r="O105" s="290">
        <f>Ⅶ投入係数表!O45</f>
        <v>8.9946764705882351E-3</v>
      </c>
      <c r="P105" s="290">
        <f>Ⅶ投入係数表!P45</f>
        <v>9.8601153915774346E-3</v>
      </c>
      <c r="Q105" s="290">
        <f>Ⅶ投入係数表!Q45</f>
        <v>1.0388634168242608E-2</v>
      </c>
      <c r="R105" s="290">
        <f>Ⅶ投入係数表!R45</f>
        <v>8.3781743729095023E-3</v>
      </c>
      <c r="S105" s="290">
        <f>Ⅶ投入係数表!S45</f>
        <v>1.6333095052950553E-2</v>
      </c>
      <c r="T105" s="290">
        <f>Ⅶ投入係数表!T45</f>
        <v>1.4530941588248796E-2</v>
      </c>
      <c r="U105" s="290">
        <f>Ⅶ投入係数表!U45</f>
        <v>5.3022853131792572E-3</v>
      </c>
      <c r="V105" s="290">
        <f>Ⅶ投入係数表!V45</f>
        <v>1.1146839068945709E-2</v>
      </c>
      <c r="W105" s="290">
        <f>Ⅶ投入係数表!W45</f>
        <v>1.1367528099530023E-2</v>
      </c>
      <c r="X105" s="290">
        <f>Ⅶ投入係数表!X45</f>
        <v>1.1465712815829138E-2</v>
      </c>
      <c r="Y105" s="290">
        <f>Ⅶ投入係数表!Y45</f>
        <v>8.0403347756803287E-3</v>
      </c>
      <c r="Z105" s="290">
        <f>Ⅶ投入係数表!Z45</f>
        <v>1.7523632080022465E-2</v>
      </c>
      <c r="AA105" s="290">
        <f>Ⅶ投入係数表!AA45</f>
        <v>1.3757888136975684E-2</v>
      </c>
      <c r="AB105" s="290">
        <f>Ⅶ投入係数表!AB45</f>
        <v>2.4428198512963451E-2</v>
      </c>
      <c r="AC105" s="290">
        <f>Ⅶ投入係数表!AC45</f>
        <v>1.1500932676888492E-3</v>
      </c>
      <c r="AD105" s="290">
        <f>Ⅶ投入係数表!AD45</f>
        <v>7.008001449043697E-3</v>
      </c>
      <c r="AE105" s="290">
        <f>Ⅶ投入係数表!AE45</f>
        <v>6.1836909502432915E-3</v>
      </c>
      <c r="AF105" s="290">
        <f>Ⅶ投入係数表!AF45</f>
        <v>8.6961902566580745E-3</v>
      </c>
      <c r="AG105" s="290">
        <f>Ⅶ投入係数表!AG45</f>
        <v>3.9706244098303587E-3</v>
      </c>
      <c r="AH105" s="290">
        <f>Ⅶ投入係数表!AH45</f>
        <v>8.1520663412519741E-3</v>
      </c>
      <c r="AI105" s="290">
        <f>Ⅶ投入係数表!AI45</f>
        <v>3.5081043392893474E-2</v>
      </c>
      <c r="AJ105" s="290">
        <f>Ⅶ投入係数表!AJ45</f>
        <v>8.510430210943146E-3</v>
      </c>
      <c r="AK105" s="290">
        <f>Ⅶ投入係数表!AK45</f>
        <v>1.4922619227216433E-2</v>
      </c>
      <c r="AL105" s="290">
        <f>Ⅶ投入係数表!AL45</f>
        <v>0</v>
      </c>
      <c r="AM105" s="290">
        <f>Ⅶ投入係数表!AM45</f>
        <v>1.9978288816979548E-3</v>
      </c>
      <c r="AN105" s="290">
        <f>Ⅶ投入係数表!AN45</f>
        <v>9.5451650679832193E-3</v>
      </c>
    </row>
    <row r="106" spans="1:40">
      <c r="A106" s="267" t="s">
        <v>171</v>
      </c>
      <c r="B106" s="268" t="s">
        <v>42</v>
      </c>
      <c r="C106" s="291">
        <f>Ⅶ投入係数表!C46</f>
        <v>9.9386147296413624E-2</v>
      </c>
      <c r="D106" s="291">
        <f>Ⅶ投入係数表!D46</f>
        <v>0.26736535597259459</v>
      </c>
      <c r="E106" s="291">
        <f>Ⅶ投入係数表!E46</f>
        <v>0.13573099340625347</v>
      </c>
      <c r="F106" s="291">
        <f>Ⅶ投入係数表!F46</f>
        <v>0.25475255941499092</v>
      </c>
      <c r="G106" s="291">
        <f>Ⅶ投入係数表!G46</f>
        <v>0.20531805425631433</v>
      </c>
      <c r="H106" s="291">
        <f>Ⅶ投入係数表!H46</f>
        <v>8.1049338478500543E-2</v>
      </c>
      <c r="I106" s="291">
        <f>Ⅶ投入係数表!I46</f>
        <v>7.6622603137710632E-2</v>
      </c>
      <c r="J106" s="291">
        <f>Ⅶ投入係数表!J46</f>
        <v>0.194471058555403</v>
      </c>
      <c r="K106" s="291">
        <f>Ⅶ投入係数表!K46</f>
        <v>0.10312587020986852</v>
      </c>
      <c r="L106" s="291">
        <f>Ⅶ投入係数表!L46</f>
        <v>0.20339131956597831</v>
      </c>
      <c r="M106" s="291">
        <f>Ⅶ投入係数表!M46</f>
        <v>0.15825051139533444</v>
      </c>
      <c r="N106" s="291">
        <f>Ⅶ投入係数表!N46</f>
        <v>0.26399961216759538</v>
      </c>
      <c r="O106" s="291">
        <f>Ⅶ投入係数表!O46</f>
        <v>0.22844148529411765</v>
      </c>
      <c r="P106" s="291">
        <f>Ⅶ投入係数表!P46</f>
        <v>0.18244682866477219</v>
      </c>
      <c r="Q106" s="291">
        <f>Ⅶ投入係数表!Q46</f>
        <v>0.32609914150827879</v>
      </c>
      <c r="R106" s="291">
        <f>Ⅶ投入係数表!R46</f>
        <v>0.29757055446263875</v>
      </c>
      <c r="S106" s="291">
        <f>Ⅶ投入係数表!S46</f>
        <v>0.11603495398863926</v>
      </c>
      <c r="T106" s="291">
        <f>Ⅶ投入係数表!T46</f>
        <v>0.11346110425751664</v>
      </c>
      <c r="U106" s="291">
        <f>Ⅶ投入係数表!U46</f>
        <v>0.2477163037084838</v>
      </c>
      <c r="V106" s="291">
        <f>Ⅶ投入係数表!V46</f>
        <v>0.25637416147276598</v>
      </c>
      <c r="W106" s="291">
        <f>Ⅶ投入係数表!W46</f>
        <v>0.22367224135031155</v>
      </c>
      <c r="X106" s="291">
        <f>Ⅶ投入係数表!X46</f>
        <v>0.11608607150834477</v>
      </c>
      <c r="Y106" s="291">
        <f>Ⅶ投入係数表!Y46</f>
        <v>0.1620247292418642</v>
      </c>
      <c r="Z106" s="291">
        <f>Ⅶ投入係数表!Z46</f>
        <v>0.24243302118852639</v>
      </c>
      <c r="AA106" s="291">
        <f>Ⅶ投入係数表!AA46</f>
        <v>0.32018350922398631</v>
      </c>
      <c r="AB106" s="291">
        <f>Ⅶ投入係数表!AB46</f>
        <v>0.21406197044919476</v>
      </c>
      <c r="AC106" s="291">
        <f>Ⅶ投入係数表!AC46</f>
        <v>4.465000550250825E-2</v>
      </c>
      <c r="AD106" s="291">
        <f>Ⅶ投入係数表!AD46</f>
        <v>0.25968909863687284</v>
      </c>
      <c r="AE106" s="291">
        <f>Ⅶ投入係数表!AE46</f>
        <v>0.12475121137611768</v>
      </c>
      <c r="AF106" s="291">
        <f>Ⅶ投入係数表!AF46</f>
        <v>0.34551331597437268</v>
      </c>
      <c r="AG106" s="291">
        <f>Ⅶ投入係数表!AG46</f>
        <v>0.30757124810627179</v>
      </c>
      <c r="AH106" s="291">
        <f>Ⅶ投入係数表!AH46</f>
        <v>0.4537763307682583</v>
      </c>
      <c r="AI106" s="291">
        <f>Ⅶ投入係数表!AI46</f>
        <v>0.86846055834526925</v>
      </c>
      <c r="AJ106" s="291">
        <f>Ⅶ投入係数表!AJ46</f>
        <v>0.25827970824216445</v>
      </c>
      <c r="AK106" s="291">
        <f>Ⅶ投入係数表!AK46</f>
        <v>0.31857070198617704</v>
      </c>
      <c r="AL106" s="291">
        <f>Ⅶ投入係数表!AL46</f>
        <v>0</v>
      </c>
      <c r="AM106" s="291">
        <f>Ⅶ投入係数表!AM46</f>
        <v>0.19607540662393935</v>
      </c>
      <c r="AN106" s="291">
        <f>Ⅶ投入係数表!AN46</f>
        <v>0.23137418679048705</v>
      </c>
    </row>
    <row r="107" spans="1:40">
      <c r="A107" s="267" t="s">
        <v>172</v>
      </c>
      <c r="B107" s="268" t="s">
        <v>43</v>
      </c>
      <c r="C107" s="291">
        <f>Ⅶ投入係数表!C47</f>
        <v>0.30011319898310529</v>
      </c>
      <c r="D107" s="291">
        <f>Ⅶ投入係数表!D47</f>
        <v>0.1189361036639857</v>
      </c>
      <c r="E107" s="291">
        <f>Ⅶ投入係数表!E47</f>
        <v>9.7780881444671411E-2</v>
      </c>
      <c r="F107" s="291">
        <f>Ⅶ投入係数表!F47</f>
        <v>6.4475685557586843E-2</v>
      </c>
      <c r="G107" s="291">
        <f>Ⅶ投入係数表!G47</f>
        <v>0.10977108111719898</v>
      </c>
      <c r="H107" s="291">
        <f>Ⅶ投入係数表!H47</f>
        <v>0.12894535884916258</v>
      </c>
      <c r="I107" s="291">
        <f>Ⅶ投入係数表!I47</f>
        <v>0.22150290528762348</v>
      </c>
      <c r="J107" s="291">
        <f>Ⅶ投入係数表!J47</f>
        <v>0.11087160590691289</v>
      </c>
      <c r="K107" s="291">
        <f>Ⅶ投入係数表!K47</f>
        <v>0.19440221195576091</v>
      </c>
      <c r="L107" s="291">
        <f>Ⅶ投入係数表!L47</f>
        <v>0.1086898844942247</v>
      </c>
      <c r="M107" s="291">
        <f>Ⅶ投入係数表!M47</f>
        <v>1.6852945430501889E-2</v>
      </c>
      <c r="N107" s="291">
        <f>Ⅶ投入係数表!N47</f>
        <v>8.7943945289775449E-2</v>
      </c>
      <c r="O107" s="291">
        <f>Ⅶ投入係数表!O47</f>
        <v>0.10314945588235294</v>
      </c>
      <c r="P107" s="291">
        <f>Ⅶ投入係数表!P47</f>
        <v>0.13243795022661811</v>
      </c>
      <c r="Q107" s="291">
        <f>Ⅶ投入係数表!Q47</f>
        <v>-7.2541829362865823E-2</v>
      </c>
      <c r="R107" s="291">
        <f>Ⅶ投入係数表!R47</f>
        <v>-7.1574347434318841E-2</v>
      </c>
      <c r="S107" s="291">
        <f>Ⅶ投入係数表!S47</f>
        <v>7.749028339092745E-2</v>
      </c>
      <c r="T107" s="291">
        <f>Ⅶ投入係数表!T47</f>
        <v>9.4028323674546721E-2</v>
      </c>
      <c r="U107" s="291">
        <f>Ⅶ投入係数表!U47</f>
        <v>-8.6496605451859915E-2</v>
      </c>
      <c r="V107" s="291">
        <f>Ⅶ投入係数表!V47</f>
        <v>8.8185710002544493E-2</v>
      </c>
      <c r="W107" s="291">
        <f>Ⅶ投入係数表!W47</f>
        <v>0.16870722600911867</v>
      </c>
      <c r="X107" s="291">
        <f>Ⅶ投入係数表!X47</f>
        <v>-0.13885956975822078</v>
      </c>
      <c r="Y107" s="291">
        <f>Ⅶ投入係数表!Y47</f>
        <v>8.0702174351326247E-2</v>
      </c>
      <c r="Z107" s="291">
        <f>Ⅶ投入係数表!Z47</f>
        <v>0.22804205382639067</v>
      </c>
      <c r="AA107" s="291">
        <f>Ⅶ投入係数表!AA47</f>
        <v>0.20620275727409493</v>
      </c>
      <c r="AB107" s="291">
        <f>Ⅶ投入係数表!AB47</f>
        <v>0.31255093314356241</v>
      </c>
      <c r="AC107" s="291">
        <f>Ⅶ投入係数表!AC47</f>
        <v>0.36983818290471798</v>
      </c>
      <c r="AD107" s="291">
        <f>Ⅶ投入係数表!AD47</f>
        <v>7.6782944907350242E-2</v>
      </c>
      <c r="AE107" s="291">
        <f>Ⅶ投入係数表!AE47</f>
        <v>0.17687453482588453</v>
      </c>
      <c r="AF107" s="291">
        <f>Ⅶ投入係数表!AF47</f>
        <v>0</v>
      </c>
      <c r="AG107" s="291">
        <f>Ⅶ投入係数表!AG47</f>
        <v>0.12901692902848622</v>
      </c>
      <c r="AH107" s="291">
        <f>Ⅶ投入係数表!AH47</f>
        <v>5.8417016816659964E-2</v>
      </c>
      <c r="AI107" s="291">
        <f>Ⅶ投入係数表!AI47</f>
        <v>-6.1085721971108578E-2</v>
      </c>
      <c r="AJ107" s="291">
        <f>Ⅶ投入係数表!AJ47</f>
        <v>0.17998699614820263</v>
      </c>
      <c r="AK107" s="291">
        <f>Ⅶ投入係数表!AK47</f>
        <v>1.5893970924893346E-2</v>
      </c>
      <c r="AL107" s="291">
        <f>Ⅶ投入係数表!AL47</f>
        <v>0</v>
      </c>
      <c r="AM107" s="291">
        <f>Ⅶ投入係数表!AM47</f>
        <v>0.38687260934900519</v>
      </c>
      <c r="AN107" s="291">
        <f>Ⅶ投入係数表!AN47</f>
        <v>0.13457389249583024</v>
      </c>
    </row>
    <row r="108" spans="1:40">
      <c r="A108" s="267" t="s">
        <v>173</v>
      </c>
      <c r="B108" s="268" t="s">
        <v>44</v>
      </c>
      <c r="C108" s="291">
        <f>Ⅶ投入係数表!C48</f>
        <v>0.14033784935657043</v>
      </c>
      <c r="D108" s="291">
        <f>Ⅶ投入係数表!D48</f>
        <v>0.10794876377718202</v>
      </c>
      <c r="E108" s="291">
        <f>Ⅶ投入係数表!E48</f>
        <v>8.741056024086917E-2</v>
      </c>
      <c r="F108" s="291">
        <f>Ⅶ投入係数表!F48</f>
        <v>0.11682559414990858</v>
      </c>
      <c r="G108" s="291">
        <f>Ⅶ投入係数表!G48</f>
        <v>6.8163517305893359E-2</v>
      </c>
      <c r="H108" s="291">
        <f>Ⅶ投入係数表!H48</f>
        <v>0.18017607759752191</v>
      </c>
      <c r="I108" s="291">
        <f>Ⅶ投入係数表!I48</f>
        <v>0.12061301568855316</v>
      </c>
      <c r="J108" s="291">
        <f>Ⅶ投入係数表!J48</f>
        <v>0.10007584461195021</v>
      </c>
      <c r="K108" s="291">
        <f>Ⅶ投入係数表!K48</f>
        <v>0.16103885558652462</v>
      </c>
      <c r="L108" s="291">
        <f>Ⅶ投入係数表!L48</f>
        <v>4.4860343017150854E-2</v>
      </c>
      <c r="M108" s="291">
        <f>Ⅶ投入係数表!M48</f>
        <v>3.4211831311858169E-2</v>
      </c>
      <c r="N108" s="291">
        <f>Ⅶ投入係数表!N48</f>
        <v>8.8466510671855014E-2</v>
      </c>
      <c r="O108" s="291">
        <f>Ⅶ投入係数表!O48</f>
        <v>9.5843779411764696E-2</v>
      </c>
      <c r="P108" s="291">
        <f>Ⅶ投入係数表!P48</f>
        <v>0.14255102553693286</v>
      </c>
      <c r="Q108" s="291">
        <f>Ⅶ投入係数表!Q48</f>
        <v>0.14340338226690794</v>
      </c>
      <c r="R108" s="291">
        <f>Ⅶ投入係数表!R48</f>
        <v>0.16259626080926162</v>
      </c>
      <c r="S108" s="291">
        <f>Ⅶ投入係数表!S48</f>
        <v>0.18272534756971445</v>
      </c>
      <c r="T108" s="291">
        <f>Ⅶ投入係数表!T48</f>
        <v>0.20499443424374569</v>
      </c>
      <c r="U108" s="291">
        <f>Ⅶ投入係数表!U48</f>
        <v>9.7932332522256138E-2</v>
      </c>
      <c r="V108" s="291">
        <f>Ⅶ投入係数表!V48</f>
        <v>9.6539792672754698E-2</v>
      </c>
      <c r="W108" s="291">
        <f>Ⅶ投入係数表!W48</f>
        <v>6.1162465236001093E-2</v>
      </c>
      <c r="X108" s="291">
        <f>Ⅶ投入係数表!X48</f>
        <v>0.43552814610417184</v>
      </c>
      <c r="Y108" s="291">
        <f>Ⅶ投入係数表!Y48</f>
        <v>0.17989944579338499</v>
      </c>
      <c r="Z108" s="291">
        <f>Ⅶ投入係数表!Z48</f>
        <v>0.11697506917718023</v>
      </c>
      <c r="AA108" s="291">
        <f>Ⅶ投入係数表!AA48</f>
        <v>9.6982794709919315E-2</v>
      </c>
      <c r="AB108" s="291">
        <f>Ⅶ投入係数表!AB48</f>
        <v>7.5008742847448823E-2</v>
      </c>
      <c r="AC108" s="291">
        <f>Ⅶ投入係数表!AC48</f>
        <v>0.35266072979826024</v>
      </c>
      <c r="AD108" s="291">
        <f>Ⅶ投入係数表!AD48</f>
        <v>7.615353752990621E-2</v>
      </c>
      <c r="AE108" s="291">
        <f>Ⅶ投入係数表!AE48</f>
        <v>0.16033019068355392</v>
      </c>
      <c r="AF108" s="291">
        <f>Ⅶ投入係数表!AF48</f>
        <v>0.36950519031394624</v>
      </c>
      <c r="AG108" s="291">
        <f>Ⅶ投入係数表!AG48</f>
        <v>0.23439702483868097</v>
      </c>
      <c r="AH108" s="291">
        <f>Ⅶ投入係数表!AH48</f>
        <v>7.6142967267127201E-2</v>
      </c>
      <c r="AI108" s="291">
        <f>Ⅶ投入係数表!AI48</f>
        <v>-0.23447232101637866</v>
      </c>
      <c r="AJ108" s="291">
        <f>Ⅶ投入係数表!AJ48</f>
        <v>0.10304206441236589</v>
      </c>
      <c r="AK108" s="291">
        <f>Ⅶ投入係数表!AK48</f>
        <v>0.13842367263923588</v>
      </c>
      <c r="AL108" s="291">
        <f>Ⅶ投入係数表!AL48</f>
        <v>0</v>
      </c>
      <c r="AM108" s="291">
        <f>Ⅶ投入係数表!AM48</f>
        <v>3.5157184040000358E-2</v>
      </c>
      <c r="AN108" s="291">
        <f>Ⅶ投入係数表!AN48</f>
        <v>0.14615252056889613</v>
      </c>
    </row>
    <row r="109" spans="1:40">
      <c r="A109" s="267" t="s">
        <v>174</v>
      </c>
      <c r="B109" s="268" t="s">
        <v>231</v>
      </c>
      <c r="C109" s="291">
        <f>Ⅶ投入係数表!C49</f>
        <v>2.7787220168020585E-2</v>
      </c>
      <c r="D109" s="291">
        <f>Ⅶ投入係数表!D49</f>
        <v>5.225528745904081E-2</v>
      </c>
      <c r="E109" s="291">
        <f>Ⅶ投入係数表!E49</f>
        <v>7.2413361776551541E-2</v>
      </c>
      <c r="F109" s="291">
        <f>Ⅶ投入係数表!F49</f>
        <v>-2.6417870201096892E-2</v>
      </c>
      <c r="G109" s="291">
        <f>Ⅶ投入係数表!G49</f>
        <v>4.3667940665508477E-2</v>
      </c>
      <c r="H109" s="291">
        <f>Ⅶ投入係数表!H49</f>
        <v>8.2466267653698768E-3</v>
      </c>
      <c r="I109" s="291">
        <f>Ⅶ投入係数表!I49</f>
        <v>4.4495642068564788E-2</v>
      </c>
      <c r="J109" s="291">
        <f>Ⅶ投入係数表!J49</f>
        <v>2.5843201539309364E-2</v>
      </c>
      <c r="K109" s="291">
        <f>Ⅶ投入係数表!K49</f>
        <v>2.3579130235577107E-2</v>
      </c>
      <c r="L109" s="291">
        <f>Ⅶ投入係数表!L49</f>
        <v>3.5582954147707388E-2</v>
      </c>
      <c r="M109" s="291">
        <f>Ⅶ投入係数表!M49</f>
        <v>1.0290865136268779E-2</v>
      </c>
      <c r="N109" s="291">
        <f>Ⅶ投入係数表!N49</f>
        <v>3.9698809354517604E-2</v>
      </c>
      <c r="O109" s="291">
        <f>Ⅶ投入係数表!O49</f>
        <v>7.1356764705882356E-3</v>
      </c>
      <c r="P109" s="291">
        <f>Ⅶ投入係数表!P49</f>
        <v>2.9705334971240013E-4</v>
      </c>
      <c r="Q109" s="291">
        <f>Ⅶ投入係数表!Q49</f>
        <v>-3.2143181725418704E-2</v>
      </c>
      <c r="R109" s="291">
        <f>Ⅶ投入係数表!R49</f>
        <v>-5.3352104769048586E-2</v>
      </c>
      <c r="S109" s="291">
        <f>Ⅶ投入係数表!S49</f>
        <v>-4.4203356615070251E-2</v>
      </c>
      <c r="T109" s="291">
        <f>Ⅶ投入係数表!T49</f>
        <v>-8.1967114700481972E-2</v>
      </c>
      <c r="U109" s="291">
        <f>Ⅶ投入係数表!U49</f>
        <v>-4.3819442443329398E-3</v>
      </c>
      <c r="V109" s="291">
        <f>Ⅶ投入係数表!V49</f>
        <v>1.2644656739373095E-2</v>
      </c>
      <c r="W109" s="291">
        <f>Ⅶ投入係数表!W49</f>
        <v>4.9837472033128216E-2</v>
      </c>
      <c r="X109" s="291">
        <f>Ⅶ投入係数表!X49</f>
        <v>3.7324321865892122E-2</v>
      </c>
      <c r="Y109" s="291">
        <f>Ⅶ投入係数表!Y49</f>
        <v>3.9378523328301905E-2</v>
      </c>
      <c r="Z109" s="291">
        <f>Ⅶ投入係数表!Z49</f>
        <v>4.1931836127970565E-2</v>
      </c>
      <c r="AA109" s="291">
        <f>Ⅶ投入係数表!AA49</f>
        <v>5.7788927402571327E-2</v>
      </c>
      <c r="AB109" s="291">
        <f>Ⅶ投入係数表!AB49</f>
        <v>1.7549656943198263E-2</v>
      </c>
      <c r="AC109" s="291">
        <f>Ⅶ投入係数表!AC49</f>
        <v>7.1714669134611719E-2</v>
      </c>
      <c r="AD109" s="291">
        <f>Ⅶ投入係数表!AD49</f>
        <v>3.7043945574056721E-2</v>
      </c>
      <c r="AE109" s="291">
        <f>Ⅶ投入係数表!AE49</f>
        <v>2.9877252944582162E-2</v>
      </c>
      <c r="AF109" s="291">
        <f>Ⅶ投入係数表!AF49</f>
        <v>1.772171588731695E-3</v>
      </c>
      <c r="AG109" s="291">
        <f>Ⅶ投入係数表!AG49</f>
        <v>9.1224290865972255E-3</v>
      </c>
      <c r="AH109" s="291">
        <f>Ⅶ投入係数表!AH49</f>
        <v>1.0586127724741256E-2</v>
      </c>
      <c r="AI109" s="291">
        <f>Ⅶ投入係数表!AI49</f>
        <v>3.3166968127230974E-2</v>
      </c>
      <c r="AJ109" s="291">
        <f>Ⅶ投入係数表!AJ49</f>
        <v>5.2314935776853984E-2</v>
      </c>
      <c r="AK109" s="291">
        <f>Ⅶ投入係数表!AK49</f>
        <v>4.8206947263954754E-2</v>
      </c>
      <c r="AL109" s="291">
        <f>Ⅶ投入係数表!AL49</f>
        <v>0</v>
      </c>
      <c r="AM109" s="291">
        <f>Ⅶ投入係数表!AM49</f>
        <v>3.2882044910768057E-2</v>
      </c>
      <c r="AN109" s="291">
        <f>Ⅶ投入係数表!AN49</f>
        <v>2.4801769032897866E-2</v>
      </c>
    </row>
    <row r="110" spans="1:40">
      <c r="A110" s="287" t="s">
        <v>175</v>
      </c>
      <c r="B110" s="288" t="s">
        <v>45</v>
      </c>
      <c r="C110" s="294">
        <f>Ⅶ投入係数表!C50</f>
        <v>-1.5340614446204479E-2</v>
      </c>
      <c r="D110" s="294">
        <f>Ⅶ投入係数表!D50</f>
        <v>-1.4447423294608282E-5</v>
      </c>
      <c r="E110" s="294">
        <f>Ⅶ投入係数表!E50</f>
        <v>-4.8644270777338451E-4</v>
      </c>
      <c r="F110" s="294">
        <f>Ⅶ投入係数表!F50</f>
        <v>-4.7074954296160882E-6</v>
      </c>
      <c r="G110" s="294">
        <f>Ⅶ投入係数表!G50</f>
        <v>-2.2450888681010296E-6</v>
      </c>
      <c r="H110" s="294">
        <f>Ⅶ投入係数表!H50</f>
        <v>-1.9294377067254688E-6</v>
      </c>
      <c r="I110" s="294">
        <f>Ⅶ投入係数表!I50</f>
        <v>-2.0337013364323069E-6</v>
      </c>
      <c r="J110" s="294">
        <f>Ⅶ投入係数表!J50</f>
        <v>-1.5038155817711398E-6</v>
      </c>
      <c r="K110" s="294">
        <f>Ⅶ投入係数表!K50</f>
        <v>-7.2034922937904889E-6</v>
      </c>
      <c r="L110" s="294">
        <f>Ⅶ投入係数表!L50</f>
        <v>-4.7252362618130909E-6</v>
      </c>
      <c r="M110" s="294">
        <f>Ⅶ投入係数表!M50</f>
        <v>-4.2771246151620968E-6</v>
      </c>
      <c r="N110" s="294">
        <f>Ⅶ投入係数表!N50</f>
        <v>-6.6577896138482022E-6</v>
      </c>
      <c r="O110" s="294">
        <f>Ⅶ投入係数表!O50</f>
        <v>-5.6911764705882358E-6</v>
      </c>
      <c r="P110" s="294">
        <f>Ⅶ投入係数表!P50</f>
        <v>-4.3706800651647838E-6</v>
      </c>
      <c r="Q110" s="294">
        <f>Ⅶ投入係数表!Q50</f>
        <v>-4.9795240881076448E-6</v>
      </c>
      <c r="R110" s="294">
        <f>Ⅶ投入係数表!R50</f>
        <v>-6.9537814134952428E-6</v>
      </c>
      <c r="S110" s="294">
        <f>Ⅶ投入係数表!S50</f>
        <v>-5.5199684772488731E-6</v>
      </c>
      <c r="T110" s="294">
        <f>Ⅶ投入係数表!T50</f>
        <v>-2.2592953867339914E-6</v>
      </c>
      <c r="U110" s="294">
        <f>Ⅶ投入係数表!U50</f>
        <v>-3.8905245881034999E-6</v>
      </c>
      <c r="V110" s="294">
        <f>Ⅶ投入係数表!V50</f>
        <v>-5.9912706817095379E-6</v>
      </c>
      <c r="W110" s="294">
        <f>Ⅶ投入係数表!W50</f>
        <v>-4.3887789936819088E-3</v>
      </c>
      <c r="X110" s="294">
        <f>Ⅶ投入係数表!X50</f>
        <v>-3.5428148206386687E-4</v>
      </c>
      <c r="Y110" s="294">
        <f>Ⅶ投入係数表!Y50</f>
        <v>-3.2760115972556965E-2</v>
      </c>
      <c r="Z110" s="294">
        <f>Ⅶ投入係数表!Z50</f>
        <v>-2.875853461747155E-6</v>
      </c>
      <c r="AA110" s="294">
        <f>Ⅶ投入係数表!AA50</f>
        <v>-7.1733061649918554E-4</v>
      </c>
      <c r="AB110" s="294">
        <f>Ⅶ投入係数表!AB50</f>
        <v>-1.201052934084805E-2</v>
      </c>
      <c r="AC110" s="294">
        <f>Ⅶ投入係数表!AC50</f>
        <v>-1.4256284432139451E-4</v>
      </c>
      <c r="AD110" s="294">
        <f>Ⅶ投入係数表!AD50</f>
        <v>-1.6403914963381569E-3</v>
      </c>
      <c r="AE110" s="294">
        <f>Ⅶ投入係数表!AE50</f>
        <v>-5.7763975674369018E-6</v>
      </c>
      <c r="AF110" s="294">
        <f>Ⅶ投入係数表!AF50</f>
        <v>0</v>
      </c>
      <c r="AG110" s="294">
        <f>Ⅶ投入係数表!AG50</f>
        <v>-4.9154616124707877E-4</v>
      </c>
      <c r="AH110" s="294">
        <f>Ⅶ投入係数表!AH50</f>
        <v>-1.2663672820916518E-2</v>
      </c>
      <c r="AI110" s="294">
        <f>Ⅶ投入係数表!AI50</f>
        <v>-1.4072801734701322E-2</v>
      </c>
      <c r="AJ110" s="294">
        <f>Ⅶ投入係数表!AJ50</f>
        <v>-2.3063445424550372E-5</v>
      </c>
      <c r="AK110" s="294">
        <f>Ⅶ投入係数表!AK50</f>
        <v>-4.2460869068811536E-6</v>
      </c>
      <c r="AL110" s="294">
        <f>Ⅶ投入係数表!AL50</f>
        <v>0</v>
      </c>
      <c r="AM110" s="294">
        <f>Ⅶ投入係数表!AM50</f>
        <v>-2.9603085142941915E-3</v>
      </c>
      <c r="AN110" s="294">
        <f>Ⅶ投入係数表!AN50</f>
        <v>-2.2463313094055522E-3</v>
      </c>
    </row>
    <row r="111" spans="1:40">
      <c r="A111" s="269" t="s">
        <v>176</v>
      </c>
      <c r="B111" s="270" t="s">
        <v>46</v>
      </c>
      <c r="C111" s="276">
        <f>Ⅶ投入係数表!C51</f>
        <v>0.55552106452295291</v>
      </c>
      <c r="D111" s="276">
        <f>Ⅶ投入係数表!D51</f>
        <v>0.55656613047363712</v>
      </c>
      <c r="E111" s="276">
        <f>Ⅶ投入係数表!E51</f>
        <v>0.39804496577592974</v>
      </c>
      <c r="F111" s="276">
        <f>Ⅶ投入係数表!F51</f>
        <v>0.41776412248628886</v>
      </c>
      <c r="G111" s="276">
        <f>Ⅶ投入係数表!G51</f>
        <v>0.43775515167713486</v>
      </c>
      <c r="H111" s="276">
        <f>Ⅶ投入係数表!H51</f>
        <v>0.40739276526487112</v>
      </c>
      <c r="I111" s="276">
        <f>Ⅶ投入係数表!I51</f>
        <v>0.46908657757117955</v>
      </c>
      <c r="J111" s="276">
        <f>Ⅶ投入係数表!J51</f>
        <v>0.44523411886681424</v>
      </c>
      <c r="K111" s="276">
        <f>Ⅶ投入係数表!K51</f>
        <v>0.49401165794865926</v>
      </c>
      <c r="L111" s="276">
        <f>Ⅶ投入係数表!L51</f>
        <v>0.3961634581729086</v>
      </c>
      <c r="M111" s="276">
        <f>Ⅶ投入係数表!M51</f>
        <v>0.22696148521602577</v>
      </c>
      <c r="N111" s="276">
        <f>Ⅶ投入係数表!N51</f>
        <v>0.48881787390275749</v>
      </c>
      <c r="O111" s="276">
        <f>Ⅶ投入係数表!O51</f>
        <v>0.44355938235294118</v>
      </c>
      <c r="P111" s="276">
        <f>Ⅶ投入係数表!P51</f>
        <v>0.46758860248954781</v>
      </c>
      <c r="Q111" s="276">
        <f>Ⅶ投入係数表!Q51</f>
        <v>0.37520116733105674</v>
      </c>
      <c r="R111" s="276">
        <f>Ⅶ投入係数表!R51</f>
        <v>0.34361158366002897</v>
      </c>
      <c r="S111" s="276">
        <f>Ⅶ投入係数表!S51</f>
        <v>0.34837480341868421</v>
      </c>
      <c r="T111" s="276">
        <f>Ⅶ投入係数表!T51</f>
        <v>0.34504542976818914</v>
      </c>
      <c r="U111" s="276">
        <f>Ⅶ投入係数表!U51</f>
        <v>0.26006848132313815</v>
      </c>
      <c r="V111" s="276">
        <f>Ⅶ投入係数表!V51</f>
        <v>0.46488516868570234</v>
      </c>
      <c r="W111" s="276">
        <f>Ⅶ投入係数表!W51</f>
        <v>0.51035815373440763</v>
      </c>
      <c r="X111" s="276">
        <f>Ⅶ投入係数表!X51</f>
        <v>0.46119040105395326</v>
      </c>
      <c r="Y111" s="276">
        <f>Ⅶ投入係数表!Y51</f>
        <v>0.43728509151800071</v>
      </c>
      <c r="Z111" s="276">
        <f>Ⅶ投入係数表!Z51</f>
        <v>0.64690273654662844</v>
      </c>
      <c r="AA111" s="276">
        <f>Ⅶ投入係数表!AA51</f>
        <v>0.69419854613104826</v>
      </c>
      <c r="AB111" s="276">
        <f>Ⅶ投入係数表!AB51</f>
        <v>0.6315889725555196</v>
      </c>
      <c r="AC111" s="276">
        <f>Ⅶ投入係数表!AC51</f>
        <v>0.83987111776346568</v>
      </c>
      <c r="AD111" s="276">
        <f>Ⅶ投入係数表!AD51</f>
        <v>0.45503713660089157</v>
      </c>
      <c r="AE111" s="276">
        <f>Ⅶ投入係数表!AE51</f>
        <v>0.49801110438281426</v>
      </c>
      <c r="AF111" s="276">
        <f>Ⅶ投入係数表!AF51</f>
        <v>0.72548686813370866</v>
      </c>
      <c r="AG111" s="276">
        <f>Ⅶ投入係数表!AG51</f>
        <v>0.68358670930861931</v>
      </c>
      <c r="AH111" s="276">
        <f>Ⅶ投入係数表!AH51</f>
        <v>0.59441083609712209</v>
      </c>
      <c r="AI111" s="276">
        <f>Ⅶ投入係数表!AI51</f>
        <v>0.62707772514320526</v>
      </c>
      <c r="AJ111" s="276">
        <f>Ⅶ投入係数表!AJ51</f>
        <v>0.60211107134510566</v>
      </c>
      <c r="AK111" s="276">
        <f>Ⅶ投入係数表!AK51</f>
        <v>0.53601366595457056</v>
      </c>
      <c r="AL111" s="276">
        <f>Ⅶ投入係数表!AL51</f>
        <v>0</v>
      </c>
      <c r="AM111" s="276">
        <f>Ⅶ投入係数表!AM51</f>
        <v>0.65002476529111664</v>
      </c>
      <c r="AN111" s="276">
        <f>Ⅶ投入係数表!AN51</f>
        <v>0.54420120264668892</v>
      </c>
    </row>
  </sheetData>
  <mergeCells count="6">
    <mergeCell ref="A5:B5"/>
    <mergeCell ref="C60:D60"/>
    <mergeCell ref="A47:B47"/>
    <mergeCell ref="A62:B62"/>
    <mergeCell ref="A104:B104"/>
    <mergeCell ref="C102:D102"/>
  </mergeCells>
  <phoneticPr fontId="4"/>
  <pageMargins left="0.98425196850393704" right="0.39370078740157483" top="0.78740157480314965" bottom="0.59055118110236227" header="0.39370078740157483" footer="0.39370078740157483"/>
  <pageSetup paperSize="8" scale="52" orientation="landscape" cellComments="asDisplayed" r:id="rId1"/>
  <headerFooter alignWithMargins="0">
    <oddFooter>&amp;R&amp;"ＭＳ Ｐゴシック,標準"&amp;16&amp;A</oddFooter>
  </headerFooter>
  <rowBreaks count="1" manualBreakCount="1">
    <brk id="58" max="3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249977111117893"/>
    <pageSetUpPr fitToPage="1"/>
  </sheetPr>
  <dimension ref="A2:CB52"/>
  <sheetViews>
    <sheetView view="pageBreakPreview" zoomScaleNormal="100" zoomScaleSheetLayoutView="100" workbookViewId="0">
      <pane xSplit="2" ySplit="6" topLeftCell="C7" activePane="bottomRight" state="frozen"/>
      <selection activeCell="BC44" sqref="BC44"/>
      <selection pane="topRight" activeCell="BC44" sqref="BC44"/>
      <selection pane="bottomLeft" activeCell="BC44" sqref="BC44"/>
      <selection pane="bottomRight"/>
    </sheetView>
  </sheetViews>
  <sheetFormatPr defaultColWidth="9.109375" defaultRowHeight="12"/>
  <cols>
    <col min="1" max="1" width="4.33203125" style="3" customWidth="1"/>
    <col min="2" max="2" width="22.6640625" style="3" customWidth="1"/>
    <col min="3" max="3" width="14.33203125" style="3" customWidth="1"/>
    <col min="4" max="4" width="4.33203125" style="3" customWidth="1"/>
    <col min="5" max="5" width="13.5546875" style="3" customWidth="1"/>
    <col min="6" max="6" width="4.33203125" style="3" customWidth="1"/>
    <col min="7" max="7" width="11.109375" style="3" customWidth="1"/>
    <col min="8" max="8" width="4.33203125" style="3" customWidth="1"/>
    <col min="9" max="9" width="13.44140625" style="3" customWidth="1"/>
    <col min="10" max="10" width="3.88671875" style="3" customWidth="1"/>
    <col min="11" max="11" width="5.44140625" style="3" customWidth="1"/>
    <col min="12" max="12" width="11" style="3" customWidth="1"/>
    <col min="13" max="13" width="6.109375" style="3" customWidth="1"/>
    <col min="14" max="14" width="11.6640625" style="3" customWidth="1"/>
    <col min="15" max="15" width="3.5546875" style="3" customWidth="1"/>
    <col min="16" max="16" width="3.44140625" style="3" customWidth="1"/>
    <col min="17" max="17" width="20.44140625" style="8" customWidth="1"/>
    <col min="18" max="18" width="12.44140625" style="3" customWidth="1"/>
    <col min="19" max="19" width="3.88671875" style="3" customWidth="1"/>
    <col min="20" max="20" width="12" style="3" bestFit="1" customWidth="1"/>
    <col min="21" max="21" width="4" style="3" customWidth="1"/>
    <col min="22" max="22" width="13.44140625" style="3" customWidth="1"/>
    <col min="23" max="23" width="4.109375" style="3" customWidth="1"/>
    <col min="24" max="24" width="3.5546875" style="3" customWidth="1"/>
    <col min="25" max="25" width="18.5546875" style="8" customWidth="1"/>
    <col min="26" max="62" width="7.109375" style="16" customWidth="1"/>
    <col min="63" max="63" width="3.5546875" style="3" customWidth="1"/>
    <col min="64" max="64" width="13" style="3" customWidth="1"/>
    <col min="65" max="65" width="3.5546875" style="3" customWidth="1"/>
    <col min="66" max="66" width="12.5546875" style="3" customWidth="1"/>
    <col min="67" max="67" width="7.44140625" style="3" customWidth="1"/>
    <col min="68" max="68" width="13" style="3" customWidth="1"/>
    <col min="69" max="71" width="4.5546875" style="3" customWidth="1"/>
    <col min="72" max="72" width="9.6640625" style="3" customWidth="1"/>
    <col min="73" max="73" width="5" style="3" customWidth="1"/>
    <col min="74" max="74" width="12.6640625" style="3" customWidth="1"/>
    <col min="75" max="75" width="3.6640625" style="3" customWidth="1"/>
    <col min="76" max="76" width="13.33203125" style="3" customWidth="1"/>
    <col min="77" max="77" width="3.6640625" style="3" customWidth="1"/>
    <col min="78" max="78" width="13.33203125" style="3" customWidth="1"/>
    <col min="79" max="79" width="3.5546875" style="3" customWidth="1"/>
    <col min="80" max="80" width="12.5546875" style="3" customWidth="1"/>
    <col min="81" max="81" width="2" style="3" customWidth="1"/>
    <col min="82" max="16384" width="9.109375" style="3"/>
  </cols>
  <sheetData>
    <row r="2" spans="1:80" ht="29.25" customHeight="1">
      <c r="A2" s="145" t="s">
        <v>94</v>
      </c>
      <c r="C2" s="377" t="s">
        <v>377</v>
      </c>
      <c r="E2" s="175"/>
      <c r="F2" s="175"/>
      <c r="G2" s="175"/>
      <c r="BT2" s="377" t="s">
        <v>378</v>
      </c>
    </row>
    <row r="3" spans="1:80" ht="17.25" customHeight="1">
      <c r="X3" s="604" t="s">
        <v>255</v>
      </c>
      <c r="Y3" s="604"/>
      <c r="AN3" s="5"/>
    </row>
    <row r="4" spans="1:80" ht="15.75" customHeight="1">
      <c r="C4" s="607" t="s">
        <v>356</v>
      </c>
      <c r="E4" s="260" t="s">
        <v>257</v>
      </c>
      <c r="G4" s="605" t="s">
        <v>262</v>
      </c>
      <c r="N4" s="303" t="s">
        <v>263</v>
      </c>
      <c r="R4" s="605" t="s">
        <v>264</v>
      </c>
      <c r="T4" s="605" t="s">
        <v>265</v>
      </c>
      <c r="X4" s="1" t="s">
        <v>105</v>
      </c>
      <c r="BT4" s="605" t="s">
        <v>266</v>
      </c>
    </row>
    <row r="5" spans="1:80">
      <c r="B5" s="14"/>
      <c r="C5" s="606"/>
      <c r="E5" s="259" t="s">
        <v>260</v>
      </c>
      <c r="F5" s="11"/>
      <c r="G5" s="608"/>
      <c r="L5" s="3" t="s">
        <v>60</v>
      </c>
      <c r="R5" s="606"/>
      <c r="T5" s="606"/>
      <c r="Y5" s="17"/>
      <c r="Z5" s="18" t="s">
        <v>0</v>
      </c>
      <c r="AA5" s="18" t="s">
        <v>1</v>
      </c>
      <c r="AB5" s="18" t="s">
        <v>2</v>
      </c>
      <c r="AC5" s="18" t="s">
        <v>3</v>
      </c>
      <c r="AD5" s="18" t="s">
        <v>4</v>
      </c>
      <c r="AE5" s="18" t="s">
        <v>5</v>
      </c>
      <c r="AF5" s="18" t="s">
        <v>6</v>
      </c>
      <c r="AG5" s="18" t="s">
        <v>7</v>
      </c>
      <c r="AH5" s="18" t="s">
        <v>8</v>
      </c>
      <c r="AI5" s="18" t="s">
        <v>9</v>
      </c>
      <c r="AJ5" s="18" t="s">
        <v>10</v>
      </c>
      <c r="AK5" s="18" t="s">
        <v>11</v>
      </c>
      <c r="AL5" s="18" t="s">
        <v>12</v>
      </c>
      <c r="AM5" s="18" t="s">
        <v>13</v>
      </c>
      <c r="AN5" s="18" t="s">
        <v>14</v>
      </c>
      <c r="AO5" s="18" t="s">
        <v>15</v>
      </c>
      <c r="AP5" s="18" t="s">
        <v>16</v>
      </c>
      <c r="AQ5" s="18" t="s">
        <v>17</v>
      </c>
      <c r="AR5" s="18" t="s">
        <v>18</v>
      </c>
      <c r="AS5" s="18" t="s">
        <v>19</v>
      </c>
      <c r="AT5" s="18" t="s">
        <v>130</v>
      </c>
      <c r="AU5" s="18" t="s">
        <v>132</v>
      </c>
      <c r="AV5" s="18" t="s">
        <v>147</v>
      </c>
      <c r="AW5" s="18" t="s">
        <v>148</v>
      </c>
      <c r="AX5" s="18" t="s">
        <v>149</v>
      </c>
      <c r="AY5" s="18" t="s">
        <v>150</v>
      </c>
      <c r="AZ5" s="18" t="s">
        <v>151</v>
      </c>
      <c r="BA5" s="18" t="s">
        <v>152</v>
      </c>
      <c r="BB5" s="18" t="s">
        <v>153</v>
      </c>
      <c r="BC5" s="18" t="s">
        <v>154</v>
      </c>
      <c r="BD5" s="18" t="s">
        <v>155</v>
      </c>
      <c r="BE5" s="18" t="s">
        <v>156</v>
      </c>
      <c r="BF5" s="80" t="s">
        <v>157</v>
      </c>
      <c r="BG5" s="80" t="s">
        <v>158</v>
      </c>
      <c r="BH5" s="80" t="s">
        <v>159</v>
      </c>
      <c r="BI5" s="80" t="s">
        <v>160</v>
      </c>
      <c r="BJ5" s="80" t="s">
        <v>161</v>
      </c>
      <c r="BP5" s="5" t="s">
        <v>1554</v>
      </c>
      <c r="BQ5" s="5"/>
      <c r="BR5" s="5"/>
      <c r="BS5" s="5"/>
      <c r="BT5" s="606"/>
      <c r="BV5" s="5" t="s">
        <v>62</v>
      </c>
      <c r="BZ5" s="5" t="s">
        <v>62</v>
      </c>
      <c r="CB5" s="5" t="s">
        <v>63</v>
      </c>
    </row>
    <row r="6" spans="1:80" s="21" customFormat="1" ht="50.25" customHeight="1" thickBot="1">
      <c r="A6" s="602"/>
      <c r="B6" s="603"/>
      <c r="C6" s="6" t="s">
        <v>261</v>
      </c>
      <c r="D6" s="11" t="s">
        <v>273</v>
      </c>
      <c r="E6" s="6" t="s">
        <v>121</v>
      </c>
      <c r="F6" s="11" t="s">
        <v>270</v>
      </c>
      <c r="G6" s="20" t="s">
        <v>259</v>
      </c>
      <c r="H6" s="21" t="s">
        <v>271</v>
      </c>
      <c r="I6" s="6" t="s">
        <v>258</v>
      </c>
      <c r="L6" s="22" t="s">
        <v>71</v>
      </c>
      <c r="M6" s="21" t="s">
        <v>269</v>
      </c>
      <c r="N6" s="6" t="s">
        <v>374</v>
      </c>
      <c r="O6" s="21" t="s">
        <v>269</v>
      </c>
      <c r="P6" s="23"/>
      <c r="Q6" s="24"/>
      <c r="R6" s="6" t="s">
        <v>58</v>
      </c>
      <c r="S6" s="21" t="s">
        <v>269</v>
      </c>
      <c r="T6" s="25" t="s">
        <v>50</v>
      </c>
      <c r="U6" s="21" t="s">
        <v>274</v>
      </c>
      <c r="V6" s="6" t="s">
        <v>56</v>
      </c>
      <c r="X6" s="20"/>
      <c r="Y6" s="26"/>
      <c r="Z6" s="27" t="s">
        <v>225</v>
      </c>
      <c r="AA6" s="27" t="s">
        <v>20</v>
      </c>
      <c r="AB6" s="27" t="s">
        <v>127</v>
      </c>
      <c r="AC6" s="27" t="s">
        <v>21</v>
      </c>
      <c r="AD6" s="27" t="s">
        <v>66</v>
      </c>
      <c r="AE6" s="27" t="s">
        <v>22</v>
      </c>
      <c r="AF6" s="27" t="s">
        <v>23</v>
      </c>
      <c r="AG6" s="27" t="s">
        <v>226</v>
      </c>
      <c r="AH6" s="27" t="s">
        <v>24</v>
      </c>
      <c r="AI6" s="28" t="s">
        <v>25</v>
      </c>
      <c r="AJ6" s="29" t="s">
        <v>26</v>
      </c>
      <c r="AK6" s="27" t="s">
        <v>27</v>
      </c>
      <c r="AL6" s="27" t="s">
        <v>162</v>
      </c>
      <c r="AM6" s="27" t="s">
        <v>163</v>
      </c>
      <c r="AN6" s="27" t="s">
        <v>164</v>
      </c>
      <c r="AO6" s="27" t="s">
        <v>128</v>
      </c>
      <c r="AP6" s="27" t="s">
        <v>28</v>
      </c>
      <c r="AQ6" s="27" t="s">
        <v>227</v>
      </c>
      <c r="AR6" s="27" t="s">
        <v>29</v>
      </c>
      <c r="AS6" s="27" t="s">
        <v>40</v>
      </c>
      <c r="AT6" s="27" t="s">
        <v>30</v>
      </c>
      <c r="AU6" s="27" t="s">
        <v>1585</v>
      </c>
      <c r="AV6" s="27" t="s">
        <v>165</v>
      </c>
      <c r="AW6" s="27" t="s">
        <v>166</v>
      </c>
      <c r="AX6" s="27" t="s">
        <v>31</v>
      </c>
      <c r="AY6" s="27" t="s">
        <v>32</v>
      </c>
      <c r="AZ6" s="27" t="s">
        <v>33</v>
      </c>
      <c r="BA6" s="27" t="s">
        <v>167</v>
      </c>
      <c r="BB6" s="27" t="s">
        <v>129</v>
      </c>
      <c r="BC6" s="27" t="s">
        <v>34</v>
      </c>
      <c r="BD6" s="27" t="s">
        <v>35</v>
      </c>
      <c r="BE6" s="27" t="s">
        <v>168</v>
      </c>
      <c r="BF6" s="27" t="s">
        <v>228</v>
      </c>
      <c r="BG6" s="27" t="s">
        <v>41</v>
      </c>
      <c r="BH6" s="27" t="s">
        <v>36</v>
      </c>
      <c r="BI6" s="27" t="s">
        <v>1513</v>
      </c>
      <c r="BJ6" s="27" t="s">
        <v>1586</v>
      </c>
      <c r="BK6" s="21" t="s">
        <v>269</v>
      </c>
      <c r="BL6" s="6" t="str">
        <f>V6</f>
        <v>県産品需要額</v>
      </c>
      <c r="BM6" s="21" t="s">
        <v>272</v>
      </c>
      <c r="BN6" s="158" t="s">
        <v>114</v>
      </c>
      <c r="BP6" s="158" t="s">
        <v>72</v>
      </c>
      <c r="BT6" s="6" t="s">
        <v>67</v>
      </c>
      <c r="BU6" s="21" t="s">
        <v>267</v>
      </c>
      <c r="BV6" s="30" t="s">
        <v>109</v>
      </c>
      <c r="BW6" s="21" t="s">
        <v>268</v>
      </c>
      <c r="BX6" s="6" t="s">
        <v>188</v>
      </c>
      <c r="BY6" s="21" t="s">
        <v>270</v>
      </c>
      <c r="BZ6" s="6" t="s">
        <v>61</v>
      </c>
      <c r="CA6" s="21" t="s">
        <v>271</v>
      </c>
      <c r="CB6" s="158" t="s">
        <v>68</v>
      </c>
    </row>
    <row r="7" spans="1:80" ht="18.75" customHeight="1" thickBot="1">
      <c r="A7" s="277" t="s">
        <v>0</v>
      </c>
      <c r="B7" s="278" t="s">
        <v>225</v>
      </c>
      <c r="C7" s="363">
        <f>Ⅳ一次附属!C$49</f>
        <v>0</v>
      </c>
      <c r="D7" s="364"/>
      <c r="E7" s="363">
        <f>Ⅲ一次波及!BC9</f>
        <v>0</v>
      </c>
      <c r="F7" s="364"/>
      <c r="G7" s="363">
        <f>Ⅹ雇用者所得率・雇用者数!E5</f>
        <v>9.9386147296413624E-2</v>
      </c>
      <c r="H7" s="364"/>
      <c r="I7" s="368">
        <f>C7+E7*G7</f>
        <v>0</v>
      </c>
      <c r="J7" s="366"/>
      <c r="K7" s="366"/>
      <c r="L7" s="371">
        <f>I44+L11</f>
        <v>0</v>
      </c>
      <c r="M7" s="11"/>
      <c r="N7" s="272">
        <f>Ⅱ入力シート!R5</f>
        <v>0.60099999999999998</v>
      </c>
      <c r="O7" s="11"/>
      <c r="P7" s="277" t="s">
        <v>0</v>
      </c>
      <c r="Q7" s="278" t="s">
        <v>225</v>
      </c>
      <c r="R7" s="300">
        <f>Ⅺ民間消費支出!D6</f>
        <v>1.1784375455680403E-2</v>
      </c>
      <c r="S7" s="11"/>
      <c r="T7" s="306">
        <f>Ⅸ自給率!E6</f>
        <v>0.41619808368628408</v>
      </c>
      <c r="U7" s="11"/>
      <c r="V7" s="309">
        <f>L$7*N$7*R7*T7</f>
        <v>0</v>
      </c>
      <c r="X7" s="277" t="s">
        <v>0</v>
      </c>
      <c r="Y7" s="278" t="s">
        <v>225</v>
      </c>
      <c r="Z7" s="316">
        <f>Ⅷ逆行列係数表!C7</f>
        <v>1.032591263</v>
      </c>
      <c r="AA7" s="316">
        <f>Ⅷ逆行列係数表!D7</f>
        <v>2.2900000000000001E-5</v>
      </c>
      <c r="AB7" s="316">
        <f>Ⅷ逆行列係数表!E7</f>
        <v>4.1665878000000003E-2</v>
      </c>
      <c r="AC7" s="316">
        <f>Ⅷ逆行列係数表!F7</f>
        <v>1.809314E-3</v>
      </c>
      <c r="AD7" s="316">
        <f>Ⅷ逆行列係数表!G7</f>
        <v>1.0561454E-2</v>
      </c>
      <c r="AE7" s="316">
        <f>Ⅷ逆行列係数表!H7</f>
        <v>8.37891E-4</v>
      </c>
      <c r="AF7" s="316">
        <f>Ⅷ逆行列係数表!I7</f>
        <v>1.63E-5</v>
      </c>
      <c r="AG7" s="316">
        <f>Ⅷ逆行列係数表!J7</f>
        <v>1.1899230000000001E-3</v>
      </c>
      <c r="AH7" s="316">
        <f>Ⅷ逆行列係数表!K7</f>
        <v>1.8900000000000001E-4</v>
      </c>
      <c r="AI7" s="316">
        <f>Ⅷ逆行列係数表!L7</f>
        <v>3.7400000000000001E-5</v>
      </c>
      <c r="AJ7" s="316">
        <f>Ⅷ逆行列係数表!M7</f>
        <v>5.0699999999999999E-5</v>
      </c>
      <c r="AK7" s="316">
        <f>Ⅷ逆行列係数表!N7</f>
        <v>2.1299999999999999E-5</v>
      </c>
      <c r="AL7" s="316">
        <f>Ⅷ逆行列係数表!O7</f>
        <v>1.8899999999999999E-5</v>
      </c>
      <c r="AM7" s="316">
        <f>Ⅷ逆行列係数表!P7</f>
        <v>1.6699999999999999E-5</v>
      </c>
      <c r="AN7" s="316">
        <f>Ⅷ逆行列係数表!Q7</f>
        <v>3.7200000000000003E-5</v>
      </c>
      <c r="AO7" s="316">
        <f>Ⅷ逆行列係数表!R7</f>
        <v>2.7900000000000001E-5</v>
      </c>
      <c r="AP7" s="316">
        <f>Ⅷ逆行列係数表!S7</f>
        <v>2.23E-5</v>
      </c>
      <c r="AQ7" s="316">
        <f>Ⅷ逆行列係数表!T7</f>
        <v>3.1600000000000002E-5</v>
      </c>
      <c r="AR7" s="316">
        <f>Ⅷ逆行列係数表!U7</f>
        <v>1.6099999999999998E-5</v>
      </c>
      <c r="AS7" s="316">
        <f>Ⅷ逆行列係数表!V7</f>
        <v>1.3519847999999999E-2</v>
      </c>
      <c r="AT7" s="316">
        <f>Ⅷ逆行列係数表!W7</f>
        <v>4.84344E-4</v>
      </c>
      <c r="AU7" s="316">
        <f>Ⅷ逆行列係数表!X7</f>
        <v>4.1900000000000002E-5</v>
      </c>
      <c r="AV7" s="316">
        <f>Ⅷ逆行列係数表!Y7</f>
        <v>6.7199999999999994E-5</v>
      </c>
      <c r="AW7" s="316">
        <f>Ⅷ逆行列係数表!Z7</f>
        <v>3.93E-5</v>
      </c>
      <c r="AX7" s="316">
        <f>Ⅷ逆行列係数表!AA7</f>
        <v>1.11327E-4</v>
      </c>
      <c r="AY7" s="316">
        <f>Ⅷ逆行列係数表!AB7</f>
        <v>7.3899999999999994E-5</v>
      </c>
      <c r="AZ7" s="316">
        <f>Ⅷ逆行列係数表!AC7</f>
        <v>1.95E-5</v>
      </c>
      <c r="BA7" s="316">
        <f>Ⅷ逆行列係数表!AD7</f>
        <v>3.8899999999999997E-5</v>
      </c>
      <c r="BB7" s="316">
        <f>Ⅷ逆行列係数表!AE7</f>
        <v>2.0216599999999999E-4</v>
      </c>
      <c r="BC7" s="316">
        <f>Ⅷ逆行列係数表!AF7</f>
        <v>5.63E-5</v>
      </c>
      <c r="BD7" s="316">
        <f>Ⅷ逆行列係数表!AG7</f>
        <v>7.4649299999999998E-4</v>
      </c>
      <c r="BE7" s="316">
        <f>Ⅷ逆行列係数表!AH7</f>
        <v>1.1726600000000001E-3</v>
      </c>
      <c r="BF7" s="316">
        <f>Ⅷ逆行列係数表!AI7</f>
        <v>1.1724719999999999E-3</v>
      </c>
      <c r="BG7" s="316">
        <f>Ⅷ逆行列係数表!AJ7</f>
        <v>6.1699999999999995E-5</v>
      </c>
      <c r="BH7" s="316">
        <f>Ⅷ逆行列係数表!AK7</f>
        <v>8.9241500000000005E-3</v>
      </c>
      <c r="BI7" s="316">
        <f>Ⅷ逆行列係数表!AL7</f>
        <v>7.2433999999999997E-4</v>
      </c>
      <c r="BJ7" s="316">
        <f>Ⅷ逆行列係数表!AM7</f>
        <v>1.0518099999999999E-4</v>
      </c>
      <c r="BK7" s="11"/>
      <c r="BL7" s="32">
        <f>V7</f>
        <v>0</v>
      </c>
      <c r="BM7" s="11"/>
      <c r="BN7" s="255">
        <f t="array" ref="BN7:BN43">MMULT(Z7:BJ43,BL7:BL43)</f>
        <v>0</v>
      </c>
      <c r="BP7" s="313">
        <f>Ⅱ入力シート!H25+Ⅲ一次波及!BC9+BN7</f>
        <v>0</v>
      </c>
      <c r="BQ7" s="34"/>
      <c r="BR7" s="34"/>
      <c r="BS7" s="34"/>
      <c r="BT7" s="312">
        <f>Ⅹ雇用者所得率・雇用者数!H5</f>
        <v>5250</v>
      </c>
      <c r="BU7" s="11"/>
      <c r="BV7" s="320">
        <f>Ⅵ取引基本表!BH7</f>
        <v>106958.558</v>
      </c>
      <c r="BW7" s="11"/>
      <c r="BX7" s="32">
        <f>BT7/BV7</f>
        <v>4.9084431373878468E-2</v>
      </c>
      <c r="BY7" s="11"/>
      <c r="BZ7" s="35">
        <f>BP7*100</f>
        <v>0</v>
      </c>
      <c r="CA7" s="11"/>
      <c r="CB7" s="321">
        <f>BZ7*BX7</f>
        <v>0</v>
      </c>
    </row>
    <row r="8" spans="1:80" ht="18.75" customHeight="1">
      <c r="A8" s="279" t="s">
        <v>1</v>
      </c>
      <c r="B8" s="280" t="s">
        <v>20</v>
      </c>
      <c r="C8" s="365">
        <f>Ⅳ一次附属!D$49</f>
        <v>0</v>
      </c>
      <c r="D8" s="366"/>
      <c r="E8" s="365">
        <f>Ⅲ一次波及!BC10</f>
        <v>0</v>
      </c>
      <c r="F8" s="366"/>
      <c r="G8" s="365">
        <f>Ⅹ雇用者所得率・雇用者数!E6</f>
        <v>0.26736535597259459</v>
      </c>
      <c r="H8" s="366"/>
      <c r="I8" s="369">
        <f>C8+E8*G8</f>
        <v>0</v>
      </c>
      <c r="J8" s="366"/>
      <c r="K8" s="366"/>
      <c r="L8" s="366"/>
      <c r="P8" s="279" t="s">
        <v>1</v>
      </c>
      <c r="Q8" s="280" t="s">
        <v>20</v>
      </c>
      <c r="R8" s="301">
        <f>Ⅺ民間消費支出!D7</f>
        <v>0</v>
      </c>
      <c r="T8" s="307">
        <f>Ⅸ自給率!E7</f>
        <v>0.17037133989672582</v>
      </c>
      <c r="V8" s="310">
        <f t="shared" ref="V8:V40" si="0">L$7*N$7*R8*T8</f>
        <v>0</v>
      </c>
      <c r="X8" s="279" t="s">
        <v>1</v>
      </c>
      <c r="Y8" s="280" t="s">
        <v>20</v>
      </c>
      <c r="Z8" s="317">
        <f>Ⅷ逆行列係数表!C8</f>
        <v>6.5699999999999998E-5</v>
      </c>
      <c r="AA8" s="317">
        <f>Ⅷ逆行列係数表!D8</f>
        <v>1.000080439</v>
      </c>
      <c r="AB8" s="317">
        <f>Ⅷ逆行列係数表!E8</f>
        <v>1.2477899999999999E-4</v>
      </c>
      <c r="AC8" s="317">
        <f>Ⅷ逆行列係数表!F8</f>
        <v>2.2200599999999999E-4</v>
      </c>
      <c r="AD8" s="317">
        <f>Ⅷ逆行列係数表!G8</f>
        <v>1.2819200000000001E-4</v>
      </c>
      <c r="AE8" s="317">
        <f>Ⅷ逆行列係数表!H8</f>
        <v>1.237003E-3</v>
      </c>
      <c r="AF8" s="317">
        <f>Ⅷ逆行列係数表!I8</f>
        <v>7.9541739999999996E-3</v>
      </c>
      <c r="AG8" s="317">
        <f>Ⅷ逆行列係数表!J8</f>
        <v>1.70383E-4</v>
      </c>
      <c r="AH8" s="317">
        <f>Ⅷ逆行列係数表!K8</f>
        <v>7.2835230000000001E-3</v>
      </c>
      <c r="AI8" s="317">
        <f>Ⅷ逆行列係数表!L8</f>
        <v>5.2140400000000005E-4</v>
      </c>
      <c r="AJ8" s="317">
        <f>Ⅷ逆行列係数表!M8</f>
        <v>4.4120979999999997E-3</v>
      </c>
      <c r="AK8" s="317">
        <f>Ⅷ逆行列係数表!N8</f>
        <v>1.1940899999999999E-4</v>
      </c>
      <c r="AL8" s="317">
        <f>Ⅷ逆行列係数表!O8</f>
        <v>9.3200000000000002E-5</v>
      </c>
      <c r="AM8" s="317">
        <f>Ⅷ逆行列係数表!P8</f>
        <v>6.0399999999999998E-5</v>
      </c>
      <c r="AN8" s="317">
        <f>Ⅷ逆行列係数表!Q8</f>
        <v>1.10103E-4</v>
      </c>
      <c r="AO8" s="317">
        <f>Ⅷ逆行列係数表!R8</f>
        <v>1.81948E-4</v>
      </c>
      <c r="AP8" s="317">
        <f>Ⅷ逆行列係数表!S8</f>
        <v>4.3300000000000002E-5</v>
      </c>
      <c r="AQ8" s="317">
        <f>Ⅷ逆行列係数表!T8</f>
        <v>3.8699999999999999E-5</v>
      </c>
      <c r="AR8" s="317">
        <f>Ⅷ逆行列係数表!U8</f>
        <v>9.3599999999999998E-5</v>
      </c>
      <c r="AS8" s="317">
        <f>Ⅷ逆行列係数表!V8</f>
        <v>3.6325399999999997E-4</v>
      </c>
      <c r="AT8" s="317">
        <f>Ⅷ逆行列係数表!W8</f>
        <v>4.7565200000000002E-4</v>
      </c>
      <c r="AU8" s="317">
        <f>Ⅷ逆行列係数表!X8</f>
        <v>2.4489060999999999E-2</v>
      </c>
      <c r="AV8" s="317">
        <f>Ⅷ逆行列係数表!Y8</f>
        <v>3.8617099999999999E-4</v>
      </c>
      <c r="AW8" s="317">
        <f>Ⅷ逆行列係数表!Z8</f>
        <v>3.6750500000000001E-4</v>
      </c>
      <c r="AX8" s="317">
        <f>Ⅷ逆行列係数表!AA8</f>
        <v>1.3695999999999999E-4</v>
      </c>
      <c r="AY8" s="317">
        <f>Ⅷ逆行列係数表!AB8</f>
        <v>3.9700000000000003E-5</v>
      </c>
      <c r="AZ8" s="317">
        <f>Ⅷ逆行列係数表!AC8</f>
        <v>2.55E-5</v>
      </c>
      <c r="BA8" s="317">
        <f>Ⅷ逆行列係数表!AD8</f>
        <v>1.01198E-4</v>
      </c>
      <c r="BB8" s="317">
        <f>Ⅷ逆行列係数表!AE8</f>
        <v>5.4700000000000001E-5</v>
      </c>
      <c r="BC8" s="317">
        <f>Ⅷ逆行列係数表!AF8</f>
        <v>7.47E-5</v>
      </c>
      <c r="BD8" s="317">
        <f>Ⅷ逆行列係数表!AG8</f>
        <v>9.2100000000000003E-5</v>
      </c>
      <c r="BE8" s="317">
        <f>Ⅷ逆行列係数表!AH8</f>
        <v>8.0799999999999999E-5</v>
      </c>
      <c r="BF8" s="317">
        <f>Ⅷ逆行列係数表!AI8</f>
        <v>3.8999999999999999E-5</v>
      </c>
      <c r="BG8" s="317">
        <f>Ⅷ逆行列係数表!AJ8</f>
        <v>3.7599999999999999E-5</v>
      </c>
      <c r="BH8" s="317">
        <f>Ⅷ逆行列係数表!AK8</f>
        <v>1.7875599999999999E-4</v>
      </c>
      <c r="BI8" s="317">
        <f>Ⅷ逆行列係数表!AL8</f>
        <v>4.3399999999999998E-5</v>
      </c>
      <c r="BJ8" s="317">
        <f>Ⅷ逆行列係数表!AM8</f>
        <v>7.2799999999999994E-5</v>
      </c>
      <c r="BL8" s="32">
        <f t="shared" ref="BL8:BL40" si="1">V8</f>
        <v>0</v>
      </c>
      <c r="BN8" s="255">
        <v>0</v>
      </c>
      <c r="BP8" s="313">
        <f>Ⅱ入力シート!H26+Ⅲ一次波及!BC10+BN8</f>
        <v>0</v>
      </c>
      <c r="BQ8" s="34"/>
      <c r="BR8" s="34"/>
      <c r="BS8" s="34"/>
      <c r="BT8" s="312">
        <f>Ⅹ雇用者所得率・雇用者数!H6</f>
        <v>349</v>
      </c>
      <c r="BV8" s="320">
        <f>Ⅵ取引基本表!BH8</f>
        <v>6714</v>
      </c>
      <c r="BX8" s="32">
        <f t="shared" ref="BX8:BX44" si="2">BT8/BV8</f>
        <v>5.1980935358951444E-2</v>
      </c>
      <c r="BZ8" s="35">
        <f t="shared" ref="BZ8:BZ44" si="3">BP8*100</f>
        <v>0</v>
      </c>
      <c r="CB8" s="321">
        <f t="shared" ref="CB8:CB40" si="4">BZ8*BX8</f>
        <v>0</v>
      </c>
    </row>
    <row r="9" spans="1:80" ht="18.75" customHeight="1">
      <c r="A9" s="279" t="s">
        <v>2</v>
      </c>
      <c r="B9" s="280" t="s">
        <v>127</v>
      </c>
      <c r="C9" s="365">
        <f>Ⅳ一次附属!E$49</f>
        <v>0</v>
      </c>
      <c r="D9" s="366"/>
      <c r="E9" s="365">
        <f>Ⅲ一次波及!BC11</f>
        <v>0</v>
      </c>
      <c r="F9" s="366"/>
      <c r="G9" s="365">
        <f>Ⅹ雇用者所得率・雇用者数!E7</f>
        <v>0.13573099340625347</v>
      </c>
      <c r="H9" s="366"/>
      <c r="I9" s="369">
        <f>C9+E9*G9</f>
        <v>0</v>
      </c>
      <c r="J9" s="366"/>
      <c r="K9" s="366"/>
      <c r="L9" s="366"/>
      <c r="P9" s="279" t="s">
        <v>2</v>
      </c>
      <c r="Q9" s="280" t="s">
        <v>127</v>
      </c>
      <c r="R9" s="301">
        <f>Ⅺ民間消費支出!D8</f>
        <v>0.10423028217521862</v>
      </c>
      <c r="T9" s="307">
        <f>Ⅸ自給率!E8</f>
        <v>0.27019712466569845</v>
      </c>
      <c r="V9" s="310">
        <f>L$7*N$7*R9*T9</f>
        <v>0</v>
      </c>
      <c r="X9" s="279" t="s">
        <v>2</v>
      </c>
      <c r="Y9" s="280" t="s">
        <v>127</v>
      </c>
      <c r="Z9" s="317">
        <f>Ⅷ逆行列係数表!C9</f>
        <v>1.4909607E-2</v>
      </c>
      <c r="AA9" s="317">
        <f>Ⅷ逆行列係数表!D9</f>
        <v>1.8600000000000001E-5</v>
      </c>
      <c r="AB9" s="317">
        <f>Ⅷ逆行列係数表!E9</f>
        <v>1.0601537459999999</v>
      </c>
      <c r="AC9" s="317">
        <f>Ⅷ逆行列係数表!F9</f>
        <v>2.7520890000000001E-3</v>
      </c>
      <c r="AD9" s="317">
        <f>Ⅷ逆行列係数表!G9</f>
        <v>4.2977800000000002E-4</v>
      </c>
      <c r="AE9" s="317">
        <f>Ⅷ逆行列係数表!H9</f>
        <v>3.329977E-3</v>
      </c>
      <c r="AF9" s="317">
        <f>Ⅷ逆行列係数表!I9</f>
        <v>3.5200000000000002E-5</v>
      </c>
      <c r="AG9" s="317">
        <f>Ⅷ逆行列係数表!J9</f>
        <v>5.7200000000000001E-5</v>
      </c>
      <c r="AH9" s="317">
        <f>Ⅷ逆行列係数表!K9</f>
        <v>6.41E-5</v>
      </c>
      <c r="AI9" s="317">
        <f>Ⅷ逆行列係数表!L9</f>
        <v>2.8200000000000001E-5</v>
      </c>
      <c r="AJ9" s="317">
        <f>Ⅷ逆行列係数表!M9</f>
        <v>1.73E-5</v>
      </c>
      <c r="AK9" s="317">
        <f>Ⅷ逆行列係数表!N9</f>
        <v>1.63E-5</v>
      </c>
      <c r="AL9" s="317">
        <f>Ⅷ逆行列係数表!O9</f>
        <v>2.2900000000000001E-5</v>
      </c>
      <c r="AM9" s="317">
        <f>Ⅷ逆行列係数表!P9</f>
        <v>1.7799999999999999E-5</v>
      </c>
      <c r="AN9" s="317">
        <f>Ⅷ逆行列係数表!Q9</f>
        <v>1.8300000000000001E-5</v>
      </c>
      <c r="AO9" s="317">
        <f>Ⅷ逆行列係数表!R9</f>
        <v>1.9899999999999999E-5</v>
      </c>
      <c r="AP9" s="317">
        <f>Ⅷ逆行列係数表!S9</f>
        <v>1.52E-5</v>
      </c>
      <c r="AQ9" s="317">
        <f>Ⅷ逆行列係数表!T9</f>
        <v>3.1600000000000002E-5</v>
      </c>
      <c r="AR9" s="317">
        <f>Ⅷ逆行列係数表!U9</f>
        <v>1.17E-5</v>
      </c>
      <c r="AS9" s="317">
        <f>Ⅷ逆行列係数表!V9</f>
        <v>7.7721699999999997E-4</v>
      </c>
      <c r="AT9" s="317">
        <f>Ⅷ逆行列係数表!W9</f>
        <v>6.4599999999999998E-5</v>
      </c>
      <c r="AU9" s="317">
        <f>Ⅷ逆行列係数表!X9</f>
        <v>2.7699999999999999E-5</v>
      </c>
      <c r="AV9" s="317">
        <f>Ⅷ逆行列係数表!Y9</f>
        <v>5.8600000000000001E-5</v>
      </c>
      <c r="AW9" s="317">
        <f>Ⅷ逆行列係数表!Z9</f>
        <v>2.5000000000000001E-5</v>
      </c>
      <c r="AX9" s="317">
        <f>Ⅷ逆行列係数表!AA9</f>
        <v>8.3599999999999999E-5</v>
      </c>
      <c r="AY9" s="317">
        <f>Ⅷ逆行列係数表!AB9</f>
        <v>4.85E-5</v>
      </c>
      <c r="AZ9" s="317">
        <f>Ⅷ逆行列係数表!AC9</f>
        <v>2.87E-5</v>
      </c>
      <c r="BA9" s="317">
        <f>Ⅷ逆行列係数表!AD9</f>
        <v>3.4199999999999998E-5</v>
      </c>
      <c r="BB9" s="317">
        <f>Ⅷ逆行列係数表!AE9</f>
        <v>4.7035499999999999E-4</v>
      </c>
      <c r="BC9" s="317">
        <f>Ⅷ逆行列係数表!AF9</f>
        <v>2.3176199999999999E-4</v>
      </c>
      <c r="BD9" s="317">
        <f>Ⅷ逆行列係数表!AG9</f>
        <v>1.577298E-3</v>
      </c>
      <c r="BE9" s="317">
        <f>Ⅷ逆行列係数表!AH9</f>
        <v>2.7888829999999998E-3</v>
      </c>
      <c r="BF9" s="317">
        <f>Ⅷ逆行列係数表!AI9</f>
        <v>6.0756099999999995E-4</v>
      </c>
      <c r="BG9" s="317">
        <f>Ⅷ逆行列係数表!AJ9</f>
        <v>8.7899999999999995E-5</v>
      </c>
      <c r="BH9" s="317">
        <f>Ⅷ逆行列係数表!AK9</f>
        <v>3.1171892E-2</v>
      </c>
      <c r="BI9" s="317">
        <f>Ⅷ逆行列係数表!AL9</f>
        <v>4.9200000000000003E-5</v>
      </c>
      <c r="BJ9" s="317">
        <f>Ⅷ逆行列係数表!AM9</f>
        <v>1.402901E-3</v>
      </c>
      <c r="BL9" s="32">
        <f t="shared" si="1"/>
        <v>0</v>
      </c>
      <c r="BN9" s="255">
        <v>0</v>
      </c>
      <c r="BP9" s="313">
        <f>Ⅱ入力シート!H27+Ⅲ一次波及!BC11+BN9</f>
        <v>0</v>
      </c>
      <c r="BQ9" s="34"/>
      <c r="BR9" s="34"/>
      <c r="BS9" s="34"/>
      <c r="BT9" s="312">
        <f>Ⅹ雇用者所得率・雇用者数!H7</f>
        <v>13046</v>
      </c>
      <c r="BV9" s="320">
        <f>Ⅵ取引基本表!BH9</f>
        <v>427661.87400000001</v>
      </c>
      <c r="BX9" s="32">
        <f t="shared" si="2"/>
        <v>3.0505408111268763E-2</v>
      </c>
      <c r="BZ9" s="35">
        <f t="shared" si="3"/>
        <v>0</v>
      </c>
      <c r="CB9" s="321">
        <f t="shared" si="4"/>
        <v>0</v>
      </c>
    </row>
    <row r="10" spans="1:80" ht="18.75" customHeight="1" thickBot="1">
      <c r="A10" s="279" t="s">
        <v>3</v>
      </c>
      <c r="B10" s="280" t="s">
        <v>21</v>
      </c>
      <c r="C10" s="365">
        <f>Ⅳ一次附属!F$49</f>
        <v>0</v>
      </c>
      <c r="D10" s="366"/>
      <c r="E10" s="365">
        <f>Ⅲ一次波及!BC12</f>
        <v>0</v>
      </c>
      <c r="F10" s="366"/>
      <c r="G10" s="365">
        <f>Ⅹ雇用者所得率・雇用者数!E8</f>
        <v>0.25475255941499092</v>
      </c>
      <c r="H10" s="366"/>
      <c r="I10" s="369">
        <f t="shared" ref="I10:I40" si="5">C10+E10*G10</f>
        <v>0</v>
      </c>
      <c r="J10" s="366"/>
      <c r="K10" s="366"/>
      <c r="L10" s="366"/>
      <c r="M10" s="36"/>
      <c r="P10" s="279" t="s">
        <v>3</v>
      </c>
      <c r="Q10" s="280" t="s">
        <v>21</v>
      </c>
      <c r="R10" s="301">
        <f>Ⅺ民間消費支出!D9</f>
        <v>1.3028693084369741E-2</v>
      </c>
      <c r="T10" s="307">
        <f>Ⅸ自給率!E9</f>
        <v>1.382386282514636E-4</v>
      </c>
      <c r="V10" s="310">
        <f>L$7*N$7*R10*T10</f>
        <v>0</v>
      </c>
      <c r="X10" s="279" t="s">
        <v>3</v>
      </c>
      <c r="Y10" s="280" t="s">
        <v>21</v>
      </c>
      <c r="Z10" s="317">
        <f>Ⅷ逆行列係数表!C10</f>
        <v>3.6699999999999999E-7</v>
      </c>
      <c r="AA10" s="317">
        <f>Ⅷ逆行列係数表!D10</f>
        <v>3.0899999999999997E-7</v>
      </c>
      <c r="AB10" s="317">
        <f>Ⅷ逆行列係数表!E10</f>
        <v>1.7599999999999999E-7</v>
      </c>
      <c r="AC10" s="317">
        <f>Ⅷ逆行列係数表!F10</f>
        <v>1.0000293010000001</v>
      </c>
      <c r="AD10" s="317">
        <f>Ⅷ逆行列係数表!G10</f>
        <v>4.0600000000000001E-7</v>
      </c>
      <c r="AE10" s="317">
        <f>Ⅷ逆行列係数表!H10</f>
        <v>2.2999999999999999E-7</v>
      </c>
      <c r="AF10" s="317">
        <f>Ⅷ逆行列係数表!I10</f>
        <v>1.2700000000000001E-7</v>
      </c>
      <c r="AG10" s="317">
        <f>Ⅷ逆行列係数表!J10</f>
        <v>4.3099999999999998E-7</v>
      </c>
      <c r="AH10" s="317">
        <f>Ⅷ逆行列係数表!K10</f>
        <v>4.6800000000000001E-7</v>
      </c>
      <c r="AI10" s="317">
        <f>Ⅷ逆行列係数表!L10</f>
        <v>1.7800000000000001E-7</v>
      </c>
      <c r="AJ10" s="317">
        <f>Ⅷ逆行列係数表!M10</f>
        <v>3.2899999999999999E-7</v>
      </c>
      <c r="AK10" s="317">
        <f>Ⅷ逆行列係数表!N10</f>
        <v>1.9600000000000001E-7</v>
      </c>
      <c r="AL10" s="317">
        <f>Ⅷ逆行列係数表!O10</f>
        <v>2.03E-7</v>
      </c>
      <c r="AM10" s="317">
        <f>Ⅷ逆行列係数表!P10</f>
        <v>3.0800000000000001E-7</v>
      </c>
      <c r="AN10" s="317">
        <f>Ⅷ逆行列係数表!Q10</f>
        <v>3.22E-7</v>
      </c>
      <c r="AO10" s="317">
        <f>Ⅷ逆行列係数表!R10</f>
        <v>4.7899999999999999E-7</v>
      </c>
      <c r="AP10" s="317">
        <f>Ⅷ逆行列係数表!S10</f>
        <v>1.4000000000000001E-7</v>
      </c>
      <c r="AQ10" s="317">
        <f>Ⅷ逆行列係数表!T10</f>
        <v>2.5899999999999998E-7</v>
      </c>
      <c r="AR10" s="317">
        <f>Ⅷ逆行列係数表!U10</f>
        <v>2.03E-7</v>
      </c>
      <c r="AS10" s="317">
        <f>Ⅷ逆行列係数表!V10</f>
        <v>7.2600000000000002E-7</v>
      </c>
      <c r="AT10" s="317">
        <f>Ⅷ逆行列係数表!W10</f>
        <v>4.9399999999999995E-7</v>
      </c>
      <c r="AU10" s="317">
        <f>Ⅷ逆行列係数表!X10</f>
        <v>1.2499999999999999E-7</v>
      </c>
      <c r="AV10" s="317">
        <f>Ⅷ逆行列係数表!Y10</f>
        <v>2.5899999999999998E-7</v>
      </c>
      <c r="AW10" s="317">
        <f>Ⅷ逆行列係数表!Z10</f>
        <v>4.4200000000000001E-7</v>
      </c>
      <c r="AX10" s="317">
        <f>Ⅷ逆行列係数表!AA10</f>
        <v>6.5300000000000004E-7</v>
      </c>
      <c r="AY10" s="317">
        <f>Ⅷ逆行列係数表!AB10</f>
        <v>2.8500000000000002E-7</v>
      </c>
      <c r="AZ10" s="317">
        <f>Ⅷ逆行列係数表!AC10</f>
        <v>3.6599999999999997E-8</v>
      </c>
      <c r="BA10" s="317">
        <f>Ⅷ逆行列係数表!AD10</f>
        <v>2.7399999999999999E-7</v>
      </c>
      <c r="BB10" s="317">
        <f>Ⅷ逆行列係数表!AE10</f>
        <v>1.9500000000000001E-7</v>
      </c>
      <c r="BC10" s="317">
        <f>Ⅷ逆行列係数表!AF10</f>
        <v>6.7999999999999995E-7</v>
      </c>
      <c r="BD10" s="317">
        <f>Ⅷ逆行列係数表!AG10</f>
        <v>1.5900000000000001E-7</v>
      </c>
      <c r="BE10" s="317">
        <f>Ⅷ逆行列係数表!AH10</f>
        <v>5.1799999999999995E-7</v>
      </c>
      <c r="BF10" s="317">
        <f>Ⅷ逆行列係数表!AI10</f>
        <v>2.6800000000000002E-6</v>
      </c>
      <c r="BG10" s="317">
        <f>Ⅷ逆行列係数表!AJ10</f>
        <v>3.1300000000000001E-7</v>
      </c>
      <c r="BH10" s="317">
        <f>Ⅷ逆行列係数表!AK10</f>
        <v>7.2399999999999997E-7</v>
      </c>
      <c r="BI10" s="317">
        <f>Ⅷ逆行列係数表!AL10</f>
        <v>2.9100000000000001E-6</v>
      </c>
      <c r="BJ10" s="317">
        <f>Ⅷ逆行列係数表!AM10</f>
        <v>1.3799999999999999E-7</v>
      </c>
      <c r="BL10" s="32">
        <f t="shared" si="1"/>
        <v>0</v>
      </c>
      <c r="BN10" s="255">
        <v>0</v>
      </c>
      <c r="BP10" s="313">
        <f>Ⅱ入力シート!H28+Ⅲ一次波及!BC12+BN10</f>
        <v>0</v>
      </c>
      <c r="BQ10" s="34"/>
      <c r="BR10" s="34"/>
      <c r="BS10" s="34"/>
      <c r="BT10" s="312">
        <f>Ⅹ雇用者所得率・雇用者数!H8</f>
        <v>1599</v>
      </c>
      <c r="BV10" s="320">
        <f>Ⅵ取引基本表!BH10</f>
        <v>21880</v>
      </c>
      <c r="BX10" s="32">
        <f t="shared" si="2"/>
        <v>7.3080438756855576E-2</v>
      </c>
      <c r="BZ10" s="35">
        <f t="shared" si="3"/>
        <v>0</v>
      </c>
      <c r="CB10" s="321">
        <f t="shared" si="4"/>
        <v>0</v>
      </c>
    </row>
    <row r="11" spans="1:80" ht="18.75" customHeight="1" thickBot="1">
      <c r="A11" s="279" t="s">
        <v>4</v>
      </c>
      <c r="B11" s="280" t="s">
        <v>66</v>
      </c>
      <c r="C11" s="365">
        <f>Ⅳ一次附属!G$49</f>
        <v>0</v>
      </c>
      <c r="D11" s="366"/>
      <c r="E11" s="365">
        <f>Ⅲ一次波及!BC13</f>
        <v>0</v>
      </c>
      <c r="F11" s="366"/>
      <c r="G11" s="365">
        <f>Ⅹ雇用者所得率・雇用者数!E9</f>
        <v>0.20531805425631433</v>
      </c>
      <c r="H11" s="366"/>
      <c r="I11" s="369">
        <f t="shared" si="5"/>
        <v>0</v>
      </c>
      <c r="J11" s="366"/>
      <c r="K11" s="366"/>
      <c r="L11" s="372">
        <f>Ⅱ入力シート!L8</f>
        <v>0</v>
      </c>
      <c r="P11" s="279" t="s">
        <v>4</v>
      </c>
      <c r="Q11" s="280" t="s">
        <v>66</v>
      </c>
      <c r="R11" s="301">
        <f>Ⅺ民間消費支出!D10</f>
        <v>1.1005147057965982E-3</v>
      </c>
      <c r="T11" s="307">
        <f>Ⅸ自給率!E10</f>
        <v>7.536141537029073E-2</v>
      </c>
      <c r="V11" s="310">
        <f>L$7*N$7*R11*T11</f>
        <v>0</v>
      </c>
      <c r="X11" s="279" t="s">
        <v>4</v>
      </c>
      <c r="Y11" s="280" t="s">
        <v>66</v>
      </c>
      <c r="Z11" s="317">
        <f>Ⅷ逆行列係数表!C11</f>
        <v>3.4966889999999999E-3</v>
      </c>
      <c r="AA11" s="317">
        <f>Ⅷ逆行列係数表!D11</f>
        <v>3.5245399999999998E-4</v>
      </c>
      <c r="AB11" s="317">
        <f>Ⅷ逆行列係数表!E11</f>
        <v>1.8582570000000001E-3</v>
      </c>
      <c r="AC11" s="317">
        <f>Ⅷ逆行列係数表!F11</f>
        <v>5.4138500000000002E-4</v>
      </c>
      <c r="AD11" s="317">
        <f>Ⅷ逆行列係数表!G11</f>
        <v>1.0209146410000001</v>
      </c>
      <c r="AE11" s="317">
        <f>Ⅷ逆行列係数表!H11</f>
        <v>1.775198E-3</v>
      </c>
      <c r="AF11" s="317">
        <f>Ⅷ逆行列係数表!I11</f>
        <v>1.8800300000000001E-4</v>
      </c>
      <c r="AG11" s="317">
        <f>Ⅷ逆行列係数表!J11</f>
        <v>5.80881E-4</v>
      </c>
      <c r="AH11" s="317">
        <f>Ⅷ逆行列係数表!K11</f>
        <v>3.1863360000000001E-3</v>
      </c>
      <c r="AI11" s="317">
        <f>Ⅷ逆行列係数表!L11</f>
        <v>2.17364E-4</v>
      </c>
      <c r="AJ11" s="317">
        <f>Ⅷ逆行列係数表!M11</f>
        <v>4.6106899999999999E-4</v>
      </c>
      <c r="AK11" s="317">
        <f>Ⅷ逆行列係数表!N11</f>
        <v>5.15286E-4</v>
      </c>
      <c r="AL11" s="317">
        <f>Ⅷ逆行列係数表!O11</f>
        <v>3.19833E-4</v>
      </c>
      <c r="AM11" s="317">
        <f>Ⅷ逆行列係数表!P11</f>
        <v>2.3990700000000001E-4</v>
      </c>
      <c r="AN11" s="317">
        <f>Ⅷ逆行列係数表!Q11</f>
        <v>7.4834100000000002E-4</v>
      </c>
      <c r="AO11" s="317">
        <f>Ⅷ逆行列係数表!R11</f>
        <v>4.52552E-4</v>
      </c>
      <c r="AP11" s="317">
        <f>Ⅷ逆行列係数表!S11</f>
        <v>2.5740399999999998E-4</v>
      </c>
      <c r="AQ11" s="317">
        <f>Ⅷ逆行列係数表!T11</f>
        <v>4.60846E-4</v>
      </c>
      <c r="AR11" s="317">
        <f>Ⅷ逆行列係数表!U11</f>
        <v>2.0702399999999999E-4</v>
      </c>
      <c r="AS11" s="317">
        <f>Ⅷ逆行列係数表!V11</f>
        <v>4.2387930000000002E-3</v>
      </c>
      <c r="AT11" s="317">
        <f>Ⅷ逆行列係数表!W11</f>
        <v>2.9159939999999999E-3</v>
      </c>
      <c r="AU11" s="317">
        <f>Ⅷ逆行列係数表!X11</f>
        <v>2.4377000000000001E-4</v>
      </c>
      <c r="AV11" s="317">
        <f>Ⅷ逆行列係数表!Y11</f>
        <v>6.6770600000000001E-4</v>
      </c>
      <c r="AW11" s="317">
        <f>Ⅷ逆行列係数表!Z11</f>
        <v>7.0743399999999995E-4</v>
      </c>
      <c r="AX11" s="317">
        <f>Ⅷ逆行列係数表!AA11</f>
        <v>8.5162300000000003E-4</v>
      </c>
      <c r="AY11" s="317">
        <f>Ⅷ逆行列係数表!AB11</f>
        <v>7.9721800000000004E-4</v>
      </c>
      <c r="AZ11" s="317">
        <f>Ⅷ逆行列係数表!AC11</f>
        <v>1.4272300000000001E-4</v>
      </c>
      <c r="BA11" s="317">
        <f>Ⅷ逆行列係数表!AD11</f>
        <v>9.6757799999999997E-4</v>
      </c>
      <c r="BB11" s="317">
        <f>Ⅷ逆行列係数表!AE11</f>
        <v>9.77344E-4</v>
      </c>
      <c r="BC11" s="317">
        <f>Ⅷ逆行列係数表!AF11</f>
        <v>4.4950900000000001E-4</v>
      </c>
      <c r="BD11" s="317">
        <f>Ⅷ逆行列係数表!AG11</f>
        <v>1.106185E-3</v>
      </c>
      <c r="BE11" s="317">
        <f>Ⅷ逆行列係数表!AH11</f>
        <v>7.2424399999999997E-4</v>
      </c>
      <c r="BF11" s="317">
        <f>Ⅷ逆行列係数表!AI11</f>
        <v>1.9095189999999999E-3</v>
      </c>
      <c r="BG11" s="317">
        <f>Ⅷ逆行列係数表!AJ11</f>
        <v>5.5911299999999997E-4</v>
      </c>
      <c r="BH11" s="317">
        <f>Ⅷ逆行列係数表!AK11</f>
        <v>7.57133E-4</v>
      </c>
      <c r="BI11" s="317">
        <f>Ⅷ逆行列係数表!AL11</f>
        <v>3.3540678999999997E-2</v>
      </c>
      <c r="BJ11" s="317">
        <f>Ⅷ逆行列係数表!AM11</f>
        <v>2.46405E-4</v>
      </c>
      <c r="BL11" s="32">
        <f t="shared" si="1"/>
        <v>0</v>
      </c>
      <c r="BN11" s="255">
        <v>0</v>
      </c>
      <c r="BP11" s="313">
        <f>Ⅱ入力シート!H29+Ⅲ一次波及!BC13+BN11</f>
        <v>0</v>
      </c>
      <c r="BQ11" s="34"/>
      <c r="BR11" s="34"/>
      <c r="BS11" s="34"/>
      <c r="BT11" s="312">
        <f>Ⅹ雇用者所得率・雇用者数!H9</f>
        <v>2182</v>
      </c>
      <c r="BV11" s="320">
        <f>Ⅵ取引基本表!BH11</f>
        <v>37415</v>
      </c>
      <c r="BX11" s="32">
        <f t="shared" si="2"/>
        <v>5.8318856073767203E-2</v>
      </c>
      <c r="BZ11" s="35">
        <f t="shared" si="3"/>
        <v>0</v>
      </c>
      <c r="CB11" s="321">
        <f t="shared" si="4"/>
        <v>0</v>
      </c>
    </row>
    <row r="12" spans="1:80" ht="18.75" customHeight="1">
      <c r="A12" s="279" t="s">
        <v>5</v>
      </c>
      <c r="B12" s="280" t="s">
        <v>22</v>
      </c>
      <c r="C12" s="365">
        <f>Ⅳ一次附属!H$49</f>
        <v>0</v>
      </c>
      <c r="D12" s="366"/>
      <c r="E12" s="365">
        <f>Ⅲ一次波及!BC14</f>
        <v>0</v>
      </c>
      <c r="F12" s="366"/>
      <c r="G12" s="365">
        <f>Ⅹ雇用者所得率・雇用者数!E10</f>
        <v>8.1049338478500543E-2</v>
      </c>
      <c r="H12" s="366"/>
      <c r="I12" s="369">
        <f t="shared" si="5"/>
        <v>0</v>
      </c>
      <c r="J12" s="366"/>
      <c r="K12" s="366"/>
      <c r="L12" s="407" t="s">
        <v>1559</v>
      </c>
      <c r="P12" s="279" t="s">
        <v>5</v>
      </c>
      <c r="Q12" s="280" t="s">
        <v>22</v>
      </c>
      <c r="R12" s="301">
        <f>Ⅺ民間消費支出!D11</f>
        <v>7.4845069536457276E-3</v>
      </c>
      <c r="T12" s="307">
        <f>Ⅸ自給率!E11</f>
        <v>4.2288979726443743E-2</v>
      </c>
      <c r="V12" s="310">
        <f t="shared" si="0"/>
        <v>0</v>
      </c>
      <c r="X12" s="279" t="s">
        <v>5</v>
      </c>
      <c r="Y12" s="280" t="s">
        <v>22</v>
      </c>
      <c r="Z12" s="317">
        <f>Ⅷ逆行列係数表!C12</f>
        <v>2.305306E-3</v>
      </c>
      <c r="AA12" s="317">
        <f>Ⅷ逆行列係数表!D12</f>
        <v>9.5699999999999995E-5</v>
      </c>
      <c r="AB12" s="317">
        <f>Ⅷ逆行列係数表!E12</f>
        <v>6.55621E-4</v>
      </c>
      <c r="AC12" s="317">
        <f>Ⅷ逆行列係数表!F12</f>
        <v>5.969645E-3</v>
      </c>
      <c r="AD12" s="317">
        <f>Ⅷ逆行列係数表!G12</f>
        <v>1.5102399999999999E-3</v>
      </c>
      <c r="AE12" s="317">
        <f>Ⅷ逆行列係数表!H12</f>
        <v>1.011023285</v>
      </c>
      <c r="AF12" s="317">
        <f>Ⅷ逆行列係数表!I12</f>
        <v>1.6335329999999999E-3</v>
      </c>
      <c r="AG12" s="317">
        <f>Ⅷ逆行列係数表!J12</f>
        <v>6.6809149999999999E-3</v>
      </c>
      <c r="AH12" s="317">
        <f>Ⅷ逆行列係数表!K12</f>
        <v>2.1022660000000002E-3</v>
      </c>
      <c r="AI12" s="317">
        <f>Ⅷ逆行列係数表!L12</f>
        <v>2.3899500000000001E-4</v>
      </c>
      <c r="AJ12" s="317">
        <f>Ⅷ逆行列係数表!M12</f>
        <v>5.3111300000000005E-4</v>
      </c>
      <c r="AK12" s="317">
        <f>Ⅷ逆行列係数表!N12</f>
        <v>3.20556E-4</v>
      </c>
      <c r="AL12" s="317">
        <f>Ⅷ逆行列係数表!O12</f>
        <v>1.7858699999999999E-4</v>
      </c>
      <c r="AM12" s="317">
        <f>Ⅷ逆行列係数表!P12</f>
        <v>2.3313000000000001E-4</v>
      </c>
      <c r="AN12" s="317">
        <f>Ⅷ逆行列係数表!Q12</f>
        <v>9.5465399999999998E-4</v>
      </c>
      <c r="AO12" s="317">
        <f>Ⅷ逆行列係数表!R12</f>
        <v>5.4051200000000005E-4</v>
      </c>
      <c r="AP12" s="317">
        <f>Ⅷ逆行列係数表!S12</f>
        <v>2.8270200000000002E-4</v>
      </c>
      <c r="AQ12" s="317">
        <f>Ⅷ逆行列係数表!T12</f>
        <v>3.9042500000000002E-4</v>
      </c>
      <c r="AR12" s="317">
        <f>Ⅷ逆行列係数表!U12</f>
        <v>7.5664799999999996E-4</v>
      </c>
      <c r="AS12" s="317">
        <f>Ⅷ逆行列係数表!V12</f>
        <v>1.42143E-3</v>
      </c>
      <c r="AT12" s="317">
        <f>Ⅷ逆行列係数表!W12</f>
        <v>2.2878699999999999E-4</v>
      </c>
      <c r="AU12" s="317">
        <f>Ⅷ逆行列係数表!X12</f>
        <v>1.271E-4</v>
      </c>
      <c r="AV12" s="317">
        <f>Ⅷ逆行列係数表!Y12</f>
        <v>5.3566799999999999E-4</v>
      </c>
      <c r="AW12" s="317">
        <f>Ⅷ逆行列係数表!Z12</f>
        <v>6.9502799999999999E-4</v>
      </c>
      <c r="AX12" s="317">
        <f>Ⅷ逆行列係数表!AA12</f>
        <v>3.0700000000000001E-5</v>
      </c>
      <c r="AY12" s="317">
        <f>Ⅷ逆行列係数表!AB12</f>
        <v>4.3099999999999997E-5</v>
      </c>
      <c r="AZ12" s="317">
        <f>Ⅷ逆行列係数表!AC12</f>
        <v>1.1199999999999999E-5</v>
      </c>
      <c r="BA12" s="317">
        <f>Ⅷ逆行列係数表!AD12</f>
        <v>8.7100000000000003E-5</v>
      </c>
      <c r="BB12" s="317">
        <f>Ⅷ逆行列係数表!AE12</f>
        <v>9.1000000000000003E-5</v>
      </c>
      <c r="BC12" s="317">
        <f>Ⅷ逆行列係数表!AF12</f>
        <v>8.92E-5</v>
      </c>
      <c r="BD12" s="317">
        <f>Ⅷ逆行列係数表!AG12</f>
        <v>4.8386700000000002E-4</v>
      </c>
      <c r="BE12" s="317">
        <f>Ⅷ逆行列係数表!AH12</f>
        <v>6.8177899999999998E-3</v>
      </c>
      <c r="BF12" s="317">
        <f>Ⅷ逆行列係数表!AI12</f>
        <v>1.3576899999999999E-4</v>
      </c>
      <c r="BG12" s="317">
        <f>Ⅷ逆行列係数表!AJ12</f>
        <v>2.33114E-4</v>
      </c>
      <c r="BH12" s="317">
        <f>Ⅷ逆行列係数表!AK12</f>
        <v>4.4147899999999999E-4</v>
      </c>
      <c r="BI12" s="317">
        <f>Ⅷ逆行列係数表!AL12</f>
        <v>5.1596599999999997E-4</v>
      </c>
      <c r="BJ12" s="317">
        <f>Ⅷ逆行列係数表!AM12</f>
        <v>2.1669199999999999E-4</v>
      </c>
      <c r="BL12" s="32">
        <f t="shared" si="1"/>
        <v>0</v>
      </c>
      <c r="BN12" s="255">
        <v>0</v>
      </c>
      <c r="BP12" s="313">
        <f>Ⅱ入力シート!H30+Ⅲ一次波及!BC14+BN12</f>
        <v>0</v>
      </c>
      <c r="BQ12" s="34"/>
      <c r="BR12" s="34"/>
      <c r="BS12" s="34"/>
      <c r="BT12" s="312">
        <f>Ⅹ雇用者所得率・雇用者数!H10</f>
        <v>1798</v>
      </c>
      <c r="BV12" s="320">
        <f>Ⅵ取引基本表!BH12</f>
        <v>76188</v>
      </c>
      <c r="BX12" s="32">
        <f t="shared" si="2"/>
        <v>2.3599516984301992E-2</v>
      </c>
      <c r="BZ12" s="35">
        <f t="shared" si="3"/>
        <v>0</v>
      </c>
      <c r="CB12" s="321">
        <f t="shared" si="4"/>
        <v>0</v>
      </c>
    </row>
    <row r="13" spans="1:80" ht="18.75" customHeight="1">
      <c r="A13" s="279" t="s">
        <v>6</v>
      </c>
      <c r="B13" s="280" t="s">
        <v>23</v>
      </c>
      <c r="C13" s="365">
        <f>Ⅳ一次附属!I$49</f>
        <v>0</v>
      </c>
      <c r="D13" s="366"/>
      <c r="E13" s="365">
        <f>Ⅲ一次波及!BC15</f>
        <v>0</v>
      </c>
      <c r="F13" s="366"/>
      <c r="G13" s="365">
        <f>Ⅹ雇用者所得率・雇用者数!E11</f>
        <v>7.6622603137710632E-2</v>
      </c>
      <c r="H13" s="366"/>
      <c r="I13" s="369">
        <f t="shared" si="5"/>
        <v>0</v>
      </c>
      <c r="J13" s="366"/>
      <c r="K13" s="366"/>
      <c r="L13" s="366"/>
      <c r="P13" s="279" t="s">
        <v>6</v>
      </c>
      <c r="Q13" s="280" t="s">
        <v>23</v>
      </c>
      <c r="R13" s="301">
        <f>Ⅺ民間消費支出!D12</f>
        <v>1.8396665434356575E-2</v>
      </c>
      <c r="T13" s="307">
        <f>Ⅸ自給率!E12</f>
        <v>4.0804182148989843E-2</v>
      </c>
      <c r="V13" s="310">
        <f t="shared" si="0"/>
        <v>0</v>
      </c>
      <c r="X13" s="279" t="s">
        <v>6</v>
      </c>
      <c r="Y13" s="280" t="s">
        <v>23</v>
      </c>
      <c r="Z13" s="317">
        <f>Ⅷ逆行列係数表!C13</f>
        <v>7.9142199999999996E-4</v>
      </c>
      <c r="AA13" s="317">
        <f>Ⅷ逆行列係数表!D13</f>
        <v>1.683438E-3</v>
      </c>
      <c r="AB13" s="317">
        <f>Ⅷ逆行列係数表!E13</f>
        <v>3.35144E-4</v>
      </c>
      <c r="AC13" s="317">
        <f>Ⅷ逆行列係数表!F13</f>
        <v>2.8993399999999999E-4</v>
      </c>
      <c r="AD13" s="317">
        <f>Ⅷ逆行列係数表!G13</f>
        <v>2.5754899999999998E-4</v>
      </c>
      <c r="AE13" s="317">
        <f>Ⅷ逆行列係数表!H13</f>
        <v>3.8640199999999999E-4</v>
      </c>
      <c r="AF13" s="317">
        <f>Ⅷ逆行列係数表!I13</f>
        <v>1.0101797050000001</v>
      </c>
      <c r="AG13" s="317">
        <f>Ⅷ逆行列係数表!J13</f>
        <v>1.4409000000000001E-4</v>
      </c>
      <c r="AH13" s="317">
        <f>Ⅷ逆行列係数表!K13</f>
        <v>1.092722E-3</v>
      </c>
      <c r="AI13" s="317">
        <f>Ⅷ逆行列係数表!L13</f>
        <v>8.8413900000000004E-4</v>
      </c>
      <c r="AJ13" s="317">
        <f>Ⅷ逆行列係数表!M13</f>
        <v>4.0749699999999999E-4</v>
      </c>
      <c r="AK13" s="317">
        <f>Ⅷ逆行列係数表!N13</f>
        <v>2.8876500000000002E-4</v>
      </c>
      <c r="AL13" s="317">
        <f>Ⅷ逆行列係数表!O13</f>
        <v>1.46002E-4</v>
      </c>
      <c r="AM13" s="317">
        <f>Ⅷ逆行列係数表!P13</f>
        <v>1.52366E-4</v>
      </c>
      <c r="AN13" s="317">
        <f>Ⅷ逆行列係数表!Q13</f>
        <v>1.6350199999999999E-4</v>
      </c>
      <c r="AO13" s="317">
        <f>Ⅷ逆行列係数表!R13</f>
        <v>1.3515000000000001E-4</v>
      </c>
      <c r="AP13" s="317">
        <f>Ⅷ逆行列係数表!S13</f>
        <v>1.01582E-4</v>
      </c>
      <c r="AQ13" s="317">
        <f>Ⅷ逆行列係数表!T13</f>
        <v>1.32368E-4</v>
      </c>
      <c r="AR13" s="317">
        <f>Ⅷ逆行列係数表!U13</f>
        <v>1.4838199999999999E-4</v>
      </c>
      <c r="AS13" s="317">
        <f>Ⅷ逆行列係数表!V13</f>
        <v>4.5601499999999999E-4</v>
      </c>
      <c r="AT13" s="317">
        <f>Ⅷ逆行列係数表!W13</f>
        <v>8.1279599999999996E-4</v>
      </c>
      <c r="AU13" s="317">
        <f>Ⅷ逆行列係数表!X13</f>
        <v>5.5519200000000003E-4</v>
      </c>
      <c r="AV13" s="317">
        <f>Ⅷ逆行列係数表!Y13</f>
        <v>7.6014500000000005E-4</v>
      </c>
      <c r="AW13" s="317">
        <f>Ⅷ逆行列係数表!Z13</f>
        <v>8.1611100000000001E-4</v>
      </c>
      <c r="AX13" s="317">
        <f>Ⅷ逆行列係数表!AA13</f>
        <v>3.0142999999999999E-4</v>
      </c>
      <c r="AY13" s="317">
        <f>Ⅷ逆行列係数表!AB13</f>
        <v>1.9644500000000001E-4</v>
      </c>
      <c r="AZ13" s="317">
        <f>Ⅷ逆行列係数表!AC13</f>
        <v>4.71E-5</v>
      </c>
      <c r="BA13" s="317">
        <f>Ⅷ逆行列係数表!AD13</f>
        <v>5.3085789999999999E-3</v>
      </c>
      <c r="BB13" s="317">
        <f>Ⅷ逆行列係数表!AE13</f>
        <v>1.8073699999999999E-4</v>
      </c>
      <c r="BC13" s="317">
        <f>Ⅷ逆行列係数表!AF13</f>
        <v>4.9593399999999996E-4</v>
      </c>
      <c r="BD13" s="317">
        <f>Ⅷ逆行列係数表!AG13</f>
        <v>2.9636899999999999E-4</v>
      </c>
      <c r="BE13" s="317">
        <f>Ⅷ逆行列係数表!AH13</f>
        <v>1.90865E-4</v>
      </c>
      <c r="BF13" s="317">
        <f>Ⅷ逆行列係数表!AI13</f>
        <v>3.1620200000000002E-4</v>
      </c>
      <c r="BG13" s="317">
        <f>Ⅷ逆行列係数表!AJ13</f>
        <v>1.83897E-4</v>
      </c>
      <c r="BH13" s="317">
        <f>Ⅷ逆行列係数表!AK13</f>
        <v>4.0907399999999999E-4</v>
      </c>
      <c r="BI13" s="317">
        <f>Ⅷ逆行列係数表!AL13</f>
        <v>2.8013700000000002E-4</v>
      </c>
      <c r="BJ13" s="317">
        <f>Ⅷ逆行列係数表!AM13</f>
        <v>7.0474199999999996E-4</v>
      </c>
      <c r="BL13" s="32">
        <f t="shared" si="1"/>
        <v>0</v>
      </c>
      <c r="BN13" s="255">
        <v>0</v>
      </c>
      <c r="BP13" s="313">
        <f>Ⅱ入力シート!H31+Ⅲ一次波及!BC15+BN13</f>
        <v>0</v>
      </c>
      <c r="BQ13" s="34"/>
      <c r="BR13" s="34"/>
      <c r="BS13" s="34"/>
      <c r="BT13" s="312">
        <f>Ⅹ雇用者所得率・雇用者数!H11</f>
        <v>40</v>
      </c>
      <c r="BV13" s="320">
        <f>Ⅵ取引基本表!BH13</f>
        <v>3442</v>
      </c>
      <c r="BX13" s="32">
        <f t="shared" si="2"/>
        <v>1.1621150493898896E-2</v>
      </c>
      <c r="BZ13" s="35">
        <f t="shared" si="3"/>
        <v>0</v>
      </c>
      <c r="CB13" s="321">
        <f t="shared" si="4"/>
        <v>0</v>
      </c>
    </row>
    <row r="14" spans="1:80" ht="18.75" customHeight="1">
      <c r="A14" s="279" t="s">
        <v>7</v>
      </c>
      <c r="B14" s="280" t="s">
        <v>226</v>
      </c>
      <c r="C14" s="365">
        <f>Ⅳ一次附属!J$49</f>
        <v>0</v>
      </c>
      <c r="D14" s="366"/>
      <c r="E14" s="365">
        <f>Ⅲ一次波及!BC16</f>
        <v>0</v>
      </c>
      <c r="F14" s="366"/>
      <c r="G14" s="365">
        <f>Ⅹ雇用者所得率・雇用者数!E12</f>
        <v>0.194471058555403</v>
      </c>
      <c r="H14" s="366"/>
      <c r="I14" s="369">
        <f t="shared" si="5"/>
        <v>0</v>
      </c>
      <c r="J14" s="366"/>
      <c r="K14" s="366"/>
      <c r="L14" s="366"/>
      <c r="P14" s="279" t="s">
        <v>7</v>
      </c>
      <c r="Q14" s="280" t="s">
        <v>226</v>
      </c>
      <c r="R14" s="301">
        <f>Ⅺ民間消費支出!D13</f>
        <v>2.581021767406203E-3</v>
      </c>
      <c r="T14" s="307">
        <f>Ⅸ自給率!E13</f>
        <v>6.361628179631329E-2</v>
      </c>
      <c r="V14" s="310">
        <f t="shared" si="0"/>
        <v>0</v>
      </c>
      <c r="X14" s="279" t="s">
        <v>7</v>
      </c>
      <c r="Y14" s="280" t="s">
        <v>226</v>
      </c>
      <c r="Z14" s="317">
        <f>Ⅷ逆行列係数表!C14</f>
        <v>9.1012099999999996E-4</v>
      </c>
      <c r="AA14" s="317">
        <f>Ⅷ逆行列係数表!D14</f>
        <v>2.92737E-4</v>
      </c>
      <c r="AB14" s="317">
        <f>Ⅷ逆行列係数表!E14</f>
        <v>1.959662E-3</v>
      </c>
      <c r="AC14" s="317">
        <f>Ⅷ逆行列係数表!F14</f>
        <v>6.3340100000000002E-4</v>
      </c>
      <c r="AD14" s="317">
        <f>Ⅷ逆行列係数表!G14</f>
        <v>1.4397780000000001E-3</v>
      </c>
      <c r="AE14" s="317">
        <f>Ⅷ逆行列係数表!H14</f>
        <v>2.4407299999999999E-3</v>
      </c>
      <c r="AF14" s="317">
        <f>Ⅷ逆行列係数表!I14</f>
        <v>1.3059500000000001E-4</v>
      </c>
      <c r="AG14" s="317">
        <f>Ⅷ逆行列係数表!J14</f>
        <v>1.013053797</v>
      </c>
      <c r="AH14" s="317">
        <f>Ⅷ逆行列係数表!K14</f>
        <v>9.04863E-4</v>
      </c>
      <c r="AI14" s="317">
        <f>Ⅷ逆行列係数表!L14</f>
        <v>1.07019E-4</v>
      </c>
      <c r="AJ14" s="317">
        <f>Ⅷ逆行列係数表!M14</f>
        <v>9.7303699999999995E-4</v>
      </c>
      <c r="AK14" s="317">
        <f>Ⅷ逆行列係数表!N14</f>
        <v>5.1066000000000002E-4</v>
      </c>
      <c r="AL14" s="317">
        <f>Ⅷ逆行列係数表!O14</f>
        <v>1.099409E-3</v>
      </c>
      <c r="AM14" s="317">
        <f>Ⅷ逆行列係数表!P14</f>
        <v>8.4941900000000002E-4</v>
      </c>
      <c r="AN14" s="317">
        <f>Ⅷ逆行列係数表!Q14</f>
        <v>4.0888390000000004E-3</v>
      </c>
      <c r="AO14" s="317">
        <f>Ⅷ逆行列係数表!R14</f>
        <v>1.21671E-3</v>
      </c>
      <c r="AP14" s="317">
        <f>Ⅷ逆行列係数表!S14</f>
        <v>6.0766200000000002E-4</v>
      </c>
      <c r="AQ14" s="317">
        <f>Ⅷ逆行列係数表!T14</f>
        <v>1.6296730000000001E-3</v>
      </c>
      <c r="AR14" s="317">
        <f>Ⅷ逆行列係数表!U14</f>
        <v>3.5493780000000002E-3</v>
      </c>
      <c r="AS14" s="317">
        <f>Ⅷ逆行列係数表!V14</f>
        <v>2.9647660000000002E-3</v>
      </c>
      <c r="AT14" s="317">
        <f>Ⅷ逆行列係数表!W14</f>
        <v>9.5851400000000005E-4</v>
      </c>
      <c r="AU14" s="317">
        <f>Ⅷ逆行列係数表!X14</f>
        <v>1.74181E-4</v>
      </c>
      <c r="AV14" s="317">
        <f>Ⅷ逆行列係数表!Y14</f>
        <v>3.3226419999999998E-3</v>
      </c>
      <c r="AW14" s="317">
        <f>Ⅷ逆行列係数表!Z14</f>
        <v>1.455694E-3</v>
      </c>
      <c r="AX14" s="317">
        <f>Ⅷ逆行列係数表!AA14</f>
        <v>5.01487E-4</v>
      </c>
      <c r="AY14" s="317">
        <f>Ⅷ逆行列係数表!AB14</f>
        <v>3.4216900000000002E-4</v>
      </c>
      <c r="AZ14" s="317">
        <f>Ⅷ逆行列係数表!AC14</f>
        <v>9.2999999999999997E-5</v>
      </c>
      <c r="BA14" s="317">
        <f>Ⅷ逆行列係数表!AD14</f>
        <v>5.6598E-4</v>
      </c>
      <c r="BB14" s="317">
        <f>Ⅷ逆行列係数表!AE14</f>
        <v>3.71746E-4</v>
      </c>
      <c r="BC14" s="317">
        <f>Ⅷ逆行列係数表!AF14</f>
        <v>2.85066E-4</v>
      </c>
      <c r="BD14" s="317">
        <f>Ⅷ逆行列係数表!AG14</f>
        <v>4.6884900000000002E-4</v>
      </c>
      <c r="BE14" s="317">
        <f>Ⅷ逆行列係数表!AH14</f>
        <v>2.7433500000000001E-4</v>
      </c>
      <c r="BF14" s="317">
        <f>Ⅷ逆行列係数表!AI14</f>
        <v>6.0036900000000001E-4</v>
      </c>
      <c r="BG14" s="317">
        <f>Ⅷ逆行列係数表!AJ14</f>
        <v>1.1350080000000001E-3</v>
      </c>
      <c r="BH14" s="317">
        <f>Ⅷ逆行列係数表!AK14</f>
        <v>4.1003900000000001E-4</v>
      </c>
      <c r="BI14" s="317">
        <f>Ⅷ逆行列係数表!AL14</f>
        <v>3.1914170000000002E-3</v>
      </c>
      <c r="BJ14" s="317">
        <f>Ⅷ逆行列係数表!AM14</f>
        <v>2.78917E-4</v>
      </c>
      <c r="BL14" s="32">
        <f t="shared" si="1"/>
        <v>0</v>
      </c>
      <c r="BN14" s="255">
        <v>0</v>
      </c>
      <c r="BP14" s="313">
        <f>Ⅱ入力シート!H32+Ⅲ一次波及!BC16+BN14</f>
        <v>0</v>
      </c>
      <c r="BQ14" s="34"/>
      <c r="BR14" s="34"/>
      <c r="BS14" s="34"/>
      <c r="BT14" s="312">
        <f>Ⅹ雇用者所得率・雇用者数!H12</f>
        <v>4394</v>
      </c>
      <c r="BV14" s="320">
        <f>Ⅵ取引基本表!BH14</f>
        <v>107061</v>
      </c>
      <c r="BX14" s="32">
        <f t="shared" si="2"/>
        <v>4.1042022772064521E-2</v>
      </c>
      <c r="BZ14" s="35">
        <f t="shared" si="3"/>
        <v>0</v>
      </c>
      <c r="CB14" s="321">
        <f t="shared" si="4"/>
        <v>0</v>
      </c>
    </row>
    <row r="15" spans="1:80" ht="18.75" customHeight="1">
      <c r="A15" s="279" t="s">
        <v>8</v>
      </c>
      <c r="B15" s="280" t="s">
        <v>24</v>
      </c>
      <c r="C15" s="365">
        <f>Ⅳ一次附属!K$49</f>
        <v>0</v>
      </c>
      <c r="D15" s="366"/>
      <c r="E15" s="365">
        <f>Ⅲ一次波及!BC17</f>
        <v>0</v>
      </c>
      <c r="F15" s="366"/>
      <c r="G15" s="365">
        <f>Ⅹ雇用者所得率・雇用者数!E13</f>
        <v>0.10312587020986852</v>
      </c>
      <c r="H15" s="366"/>
      <c r="I15" s="369">
        <f t="shared" si="5"/>
        <v>0</v>
      </c>
      <c r="J15" s="366"/>
      <c r="K15" s="366"/>
      <c r="L15" s="366"/>
      <c r="P15" s="279" t="s">
        <v>8</v>
      </c>
      <c r="Q15" s="280" t="s">
        <v>24</v>
      </c>
      <c r="R15" s="301">
        <f>Ⅺ民間消費支出!D14</f>
        <v>3.7935691172416683E-4</v>
      </c>
      <c r="T15" s="307">
        <f>Ⅸ自給率!E14</f>
        <v>0.15773947566277413</v>
      </c>
      <c r="V15" s="310">
        <f t="shared" si="0"/>
        <v>0</v>
      </c>
      <c r="X15" s="279" t="s">
        <v>8</v>
      </c>
      <c r="Y15" s="280" t="s">
        <v>24</v>
      </c>
      <c r="Z15" s="317">
        <f>Ⅷ逆行列係数表!C15</f>
        <v>5.9325700000000003E-4</v>
      </c>
      <c r="AA15" s="317">
        <f>Ⅷ逆行列係数表!D15</f>
        <v>6.2000000000000003E-5</v>
      </c>
      <c r="AB15" s="317">
        <f>Ⅷ逆行列係数表!E15</f>
        <v>6.5377700000000003E-4</v>
      </c>
      <c r="AC15" s="317">
        <f>Ⅷ逆行列係数表!F15</f>
        <v>8.0799999999999999E-5</v>
      </c>
      <c r="AD15" s="317">
        <f>Ⅷ逆行列係数表!G15</f>
        <v>2.7275299999999998E-4</v>
      </c>
      <c r="AE15" s="317">
        <f>Ⅷ逆行列係数表!H15</f>
        <v>2.0220889999999999E-3</v>
      </c>
      <c r="AF15" s="317">
        <f>Ⅷ逆行列係数表!I15</f>
        <v>4.2804469999999997E-3</v>
      </c>
      <c r="AG15" s="317">
        <f>Ⅷ逆行列係数表!J15</f>
        <v>5.0085899999999998E-4</v>
      </c>
      <c r="AH15" s="317">
        <f>Ⅷ逆行列係数表!K15</f>
        <v>1.014546935</v>
      </c>
      <c r="AI15" s="317">
        <f>Ⅷ逆行列係数表!L15</f>
        <v>1.3585120000000001E-3</v>
      </c>
      <c r="AJ15" s="317">
        <f>Ⅷ逆行列係数表!M15</f>
        <v>7.7166099999999998E-4</v>
      </c>
      <c r="AK15" s="317">
        <f>Ⅷ逆行列係数表!N15</f>
        <v>9.25039E-4</v>
      </c>
      <c r="AL15" s="317">
        <f>Ⅷ逆行列係数表!O15</f>
        <v>1.35906E-3</v>
      </c>
      <c r="AM15" s="317">
        <f>Ⅷ逆行列係数表!P15</f>
        <v>4.5770199999999999E-4</v>
      </c>
      <c r="AN15" s="317">
        <f>Ⅷ逆行列係数表!Q15</f>
        <v>1.093915E-3</v>
      </c>
      <c r="AO15" s="317">
        <f>Ⅷ逆行列係数表!R15</f>
        <v>4.7277489999999998E-3</v>
      </c>
      <c r="AP15" s="317">
        <f>Ⅷ逆行列係数表!S15</f>
        <v>5.7048600000000004E-4</v>
      </c>
      <c r="AQ15" s="317">
        <f>Ⅷ逆行列係数表!T15</f>
        <v>5.2227100000000004E-4</v>
      </c>
      <c r="AR15" s="317">
        <f>Ⅷ逆行列係数表!U15</f>
        <v>4.5126600000000003E-4</v>
      </c>
      <c r="AS15" s="317">
        <f>Ⅷ逆行列係数表!V15</f>
        <v>8.3140000000000004E-4</v>
      </c>
      <c r="AT15" s="317">
        <f>Ⅷ逆行列係数表!W15</f>
        <v>7.6429719999999996E-3</v>
      </c>
      <c r="AU15" s="317">
        <f>Ⅷ逆行列係数表!X15</f>
        <v>1.7673600000000001E-4</v>
      </c>
      <c r="AV15" s="317">
        <f>Ⅷ逆行列係数表!Y15</f>
        <v>1.269577E-3</v>
      </c>
      <c r="AW15" s="317">
        <f>Ⅷ逆行列係数表!Z15</f>
        <v>1.4118900000000001E-4</v>
      </c>
      <c r="AX15" s="317">
        <f>Ⅷ逆行列係数表!AA15</f>
        <v>8.7000000000000001E-5</v>
      </c>
      <c r="AY15" s="317">
        <f>Ⅷ逆行列係数表!AB15</f>
        <v>6.7899999999999997E-5</v>
      </c>
      <c r="AZ15" s="317">
        <f>Ⅷ逆行列係数表!AC15</f>
        <v>8.0400000000000003E-5</v>
      </c>
      <c r="BA15" s="317">
        <f>Ⅷ逆行列係数表!AD15</f>
        <v>1.41679E-4</v>
      </c>
      <c r="BB15" s="317">
        <f>Ⅷ逆行列係数表!AE15</f>
        <v>8.8700000000000001E-5</v>
      </c>
      <c r="BC15" s="317">
        <f>Ⅷ逆行列係数表!AF15</f>
        <v>1.10111E-4</v>
      </c>
      <c r="BD15" s="317">
        <f>Ⅷ逆行列係数表!AG15</f>
        <v>4.36208E-4</v>
      </c>
      <c r="BE15" s="317">
        <f>Ⅷ逆行列係数表!AH15</f>
        <v>1.7309700000000001E-4</v>
      </c>
      <c r="BF15" s="317">
        <f>Ⅷ逆行列係数表!AI15</f>
        <v>1.18923E-4</v>
      </c>
      <c r="BG15" s="317">
        <f>Ⅷ逆行列係数表!AJ15</f>
        <v>3.2090299999999999E-4</v>
      </c>
      <c r="BH15" s="317">
        <f>Ⅷ逆行列係数表!AK15</f>
        <v>2.5734500000000002E-4</v>
      </c>
      <c r="BI15" s="317">
        <f>Ⅷ逆行列係数表!AL15</f>
        <v>9.1682899999999997E-4</v>
      </c>
      <c r="BJ15" s="317">
        <f>Ⅷ逆行列係数表!AM15</f>
        <v>5.8928500000000005E-4</v>
      </c>
      <c r="BL15" s="32">
        <f t="shared" si="1"/>
        <v>0</v>
      </c>
      <c r="BN15" s="255">
        <v>0</v>
      </c>
      <c r="BP15" s="313">
        <f>Ⅱ入力シート!H33+Ⅲ一次波及!BC17+BN15</f>
        <v>0</v>
      </c>
      <c r="BQ15" s="34"/>
      <c r="BR15" s="34"/>
      <c r="BS15" s="34"/>
      <c r="BT15" s="312">
        <f>Ⅹ雇用者所得率・雇用者数!H13</f>
        <v>1468</v>
      </c>
      <c r="BV15" s="320">
        <f>Ⅵ取引基本表!BH15</f>
        <v>78573</v>
      </c>
      <c r="BX15" s="32">
        <f t="shared" si="2"/>
        <v>1.8683262698382396E-2</v>
      </c>
      <c r="BZ15" s="35">
        <f t="shared" si="3"/>
        <v>0</v>
      </c>
      <c r="CB15" s="321">
        <f t="shared" si="4"/>
        <v>0</v>
      </c>
    </row>
    <row r="16" spans="1:80" ht="18.75" customHeight="1">
      <c r="A16" s="279" t="s">
        <v>9</v>
      </c>
      <c r="B16" s="280" t="s">
        <v>25</v>
      </c>
      <c r="C16" s="365">
        <f>Ⅳ一次附属!L$49</f>
        <v>0</v>
      </c>
      <c r="D16" s="366"/>
      <c r="E16" s="365">
        <f>Ⅲ一次波及!BC18</f>
        <v>0</v>
      </c>
      <c r="F16" s="366"/>
      <c r="G16" s="365">
        <f>Ⅹ雇用者所得率・雇用者数!E14</f>
        <v>0.20339131956597831</v>
      </c>
      <c r="H16" s="366"/>
      <c r="I16" s="369">
        <f t="shared" si="5"/>
        <v>0</v>
      </c>
      <c r="J16" s="366"/>
      <c r="K16" s="366"/>
      <c r="L16" s="366"/>
      <c r="P16" s="279" t="s">
        <v>9</v>
      </c>
      <c r="Q16" s="280" t="s">
        <v>25</v>
      </c>
      <c r="R16" s="301">
        <f>Ⅺ民間消費支出!D15</f>
        <v>-1.3965905719824222E-4</v>
      </c>
      <c r="T16" s="307">
        <f>Ⅸ自給率!E15</f>
        <v>6.0568846811263066E-3</v>
      </c>
      <c r="V16" s="310">
        <f t="shared" si="0"/>
        <v>0</v>
      </c>
      <c r="X16" s="279" t="s">
        <v>9</v>
      </c>
      <c r="Y16" s="280" t="s">
        <v>25</v>
      </c>
      <c r="Z16" s="317">
        <f>Ⅷ逆行列係数表!C16</f>
        <v>1.2899999999999999E-6</v>
      </c>
      <c r="AA16" s="317">
        <f>Ⅷ逆行列係数表!D16</f>
        <v>1.01E-5</v>
      </c>
      <c r="AB16" s="317">
        <f>Ⅷ逆行列係数表!E16</f>
        <v>2.6299999999999998E-6</v>
      </c>
      <c r="AC16" s="317">
        <f>Ⅷ逆行列係数表!F16</f>
        <v>1.19E-6</v>
      </c>
      <c r="AD16" s="317">
        <f>Ⅷ逆行列係数表!G16</f>
        <v>4.7200000000000002E-5</v>
      </c>
      <c r="AE16" s="317">
        <f>Ⅷ逆行列係数表!H16</f>
        <v>2.3199999999999998E-6</v>
      </c>
      <c r="AF16" s="317">
        <f>Ⅷ逆行列係数表!I16</f>
        <v>1.19E-6</v>
      </c>
      <c r="AG16" s="317">
        <f>Ⅷ逆行列係数表!J16</f>
        <v>1.52E-5</v>
      </c>
      <c r="AH16" s="317">
        <f>Ⅷ逆行列係数表!K16</f>
        <v>2.27E-5</v>
      </c>
      <c r="AI16" s="317">
        <f>Ⅷ逆行列係数表!L16</f>
        <v>1.0019181539999999</v>
      </c>
      <c r="AJ16" s="317">
        <f>Ⅷ逆行列係数表!M16</f>
        <v>1.43E-5</v>
      </c>
      <c r="AK16" s="317">
        <f>Ⅷ逆行列係数表!N16</f>
        <v>1.1209519999999999E-3</v>
      </c>
      <c r="AL16" s="317">
        <f>Ⅷ逆行列係数表!O16</f>
        <v>6.0981000000000002E-4</v>
      </c>
      <c r="AM16" s="317">
        <f>Ⅷ逆行列係数表!P16</f>
        <v>3.3262899999999998E-4</v>
      </c>
      <c r="AN16" s="317">
        <f>Ⅷ逆行列係数表!Q16</f>
        <v>1.13899E-4</v>
      </c>
      <c r="AO16" s="317">
        <f>Ⅷ逆行列係数表!R16</f>
        <v>3.7799999999999997E-5</v>
      </c>
      <c r="AP16" s="317">
        <f>Ⅷ逆行列係数表!S16</f>
        <v>9.2299999999999994E-5</v>
      </c>
      <c r="AQ16" s="317">
        <f>Ⅷ逆行列係数表!T16</f>
        <v>4.5000000000000003E-5</v>
      </c>
      <c r="AR16" s="317">
        <f>Ⅷ逆行列係数表!U16</f>
        <v>2.9670500000000003E-4</v>
      </c>
      <c r="AS16" s="317">
        <f>Ⅷ逆行列係数表!V16</f>
        <v>2.58E-5</v>
      </c>
      <c r="AT16" s="317">
        <f>Ⅷ逆行列係数表!W16</f>
        <v>1.2276299999999999E-4</v>
      </c>
      <c r="AU16" s="317">
        <f>Ⅷ逆行列係数表!X16</f>
        <v>2.5799999999999999E-6</v>
      </c>
      <c r="AV16" s="317">
        <f>Ⅷ逆行列係数表!Y16</f>
        <v>4.3699999999999997E-6</v>
      </c>
      <c r="AW16" s="317">
        <f>Ⅷ逆行列係数表!Z16</f>
        <v>8.3099999999999996E-7</v>
      </c>
      <c r="AX16" s="317">
        <f>Ⅷ逆行列係数表!AA16</f>
        <v>9.9900000000000009E-7</v>
      </c>
      <c r="AY16" s="317">
        <f>Ⅷ逆行列係数表!AB16</f>
        <v>9.0299999999999997E-7</v>
      </c>
      <c r="AZ16" s="317">
        <f>Ⅷ逆行列係数表!AC16</f>
        <v>1.0699999999999999E-6</v>
      </c>
      <c r="BA16" s="317">
        <f>Ⅷ逆行列係数表!AD16</f>
        <v>4.33E-6</v>
      </c>
      <c r="BB16" s="317">
        <f>Ⅷ逆行列係数表!AE16</f>
        <v>1.1200000000000001E-6</v>
      </c>
      <c r="BC16" s="317">
        <f>Ⅷ逆行列係数表!AF16</f>
        <v>1.3799999999999999E-6</v>
      </c>
      <c r="BD16" s="317">
        <f>Ⅷ逆行列係数表!AG16</f>
        <v>1.04E-6</v>
      </c>
      <c r="BE16" s="317">
        <f>Ⅷ逆行列係数表!AH16</f>
        <v>6.1200000000000003E-7</v>
      </c>
      <c r="BF16" s="317">
        <f>Ⅷ逆行列係数表!AI16</f>
        <v>1.11E-6</v>
      </c>
      <c r="BG16" s="317">
        <f>Ⅷ逆行列係数表!AJ16</f>
        <v>2.57E-6</v>
      </c>
      <c r="BH16" s="317">
        <f>Ⅷ逆行列係数表!AK16</f>
        <v>1.1999999999999999E-6</v>
      </c>
      <c r="BI16" s="317">
        <f>Ⅷ逆行列係数表!AL16</f>
        <v>2.8899999999999999E-6</v>
      </c>
      <c r="BJ16" s="317">
        <f>Ⅷ逆行列係数表!AM16</f>
        <v>1.88E-5</v>
      </c>
      <c r="BL16" s="32">
        <f t="shared" si="1"/>
        <v>0</v>
      </c>
      <c r="BN16" s="255">
        <v>0</v>
      </c>
      <c r="BP16" s="313">
        <f>Ⅱ入力シート!H34+Ⅲ一次波及!BC18+BN16</f>
        <v>0</v>
      </c>
      <c r="BQ16" s="34"/>
      <c r="BR16" s="34"/>
      <c r="BS16" s="34"/>
      <c r="BT16" s="312">
        <f>Ⅹ雇用者所得率・雇用者数!H14</f>
        <v>272</v>
      </c>
      <c r="BV16" s="320">
        <f>Ⅵ取引基本表!BH16</f>
        <v>5714</v>
      </c>
      <c r="BX16" s="32">
        <f t="shared" si="2"/>
        <v>4.7602380119005951E-2</v>
      </c>
      <c r="BZ16" s="35">
        <f t="shared" si="3"/>
        <v>0</v>
      </c>
      <c r="CB16" s="321">
        <f t="shared" si="4"/>
        <v>0</v>
      </c>
    </row>
    <row r="17" spans="1:80" ht="18.75" customHeight="1">
      <c r="A17" s="279" t="s">
        <v>10</v>
      </c>
      <c r="B17" s="280" t="s">
        <v>26</v>
      </c>
      <c r="C17" s="365">
        <f>Ⅳ一次附属!M$49</f>
        <v>0</v>
      </c>
      <c r="D17" s="366"/>
      <c r="E17" s="365">
        <f>Ⅲ一次波及!BC19</f>
        <v>0</v>
      </c>
      <c r="F17" s="366"/>
      <c r="G17" s="365">
        <f>Ⅹ雇用者所得率・雇用者数!E15</f>
        <v>0.15825051139533444</v>
      </c>
      <c r="H17" s="366"/>
      <c r="I17" s="369">
        <f t="shared" si="5"/>
        <v>0</v>
      </c>
      <c r="J17" s="366"/>
      <c r="K17" s="366"/>
      <c r="L17" s="366"/>
      <c r="P17" s="279" t="s">
        <v>10</v>
      </c>
      <c r="Q17" s="280" t="s">
        <v>26</v>
      </c>
      <c r="R17" s="301">
        <f>Ⅺ民間消費支出!D16</f>
        <v>-1.444319483544216E-5</v>
      </c>
      <c r="T17" s="307">
        <f>Ⅸ自給率!E16</f>
        <v>3.1533772517522429E-4</v>
      </c>
      <c r="V17" s="310">
        <f t="shared" si="0"/>
        <v>0</v>
      </c>
      <c r="X17" s="279" t="s">
        <v>10</v>
      </c>
      <c r="Y17" s="280" t="s">
        <v>26</v>
      </c>
      <c r="Z17" s="317">
        <f>Ⅷ逆行列係数表!C17</f>
        <v>5.2800000000000003E-8</v>
      </c>
      <c r="AA17" s="317">
        <f>Ⅷ逆行列係数表!D17</f>
        <v>5.5700000000000002E-8</v>
      </c>
      <c r="AB17" s="317">
        <f>Ⅷ逆行列係数表!E17</f>
        <v>6.2300000000000001E-7</v>
      </c>
      <c r="AC17" s="317">
        <f>Ⅷ逆行列係数表!F17</f>
        <v>6.1900000000000005E-8</v>
      </c>
      <c r="AD17" s="317">
        <f>Ⅷ逆行列係数表!G17</f>
        <v>7.4700000000000001E-7</v>
      </c>
      <c r="AE17" s="317">
        <f>Ⅷ逆行列係数表!H17</f>
        <v>2.7800000000000001E-6</v>
      </c>
      <c r="AF17" s="317">
        <f>Ⅷ逆行列係数表!I17</f>
        <v>6.5400000000000003E-8</v>
      </c>
      <c r="AG17" s="317">
        <f>Ⅷ逆行列係数表!J17</f>
        <v>7.9599999999999998E-7</v>
      </c>
      <c r="AH17" s="317">
        <f>Ⅷ逆行列係数表!K17</f>
        <v>3.7000000000000002E-6</v>
      </c>
      <c r="AI17" s="317">
        <f>Ⅷ逆行列係数表!L17</f>
        <v>6.7400000000000003E-7</v>
      </c>
      <c r="AJ17" s="317">
        <f>Ⅷ逆行列係数表!M17</f>
        <v>1.000165038</v>
      </c>
      <c r="AK17" s="317">
        <f>Ⅷ逆行列係数表!N17</f>
        <v>2.2099999999999998E-5</v>
      </c>
      <c r="AL17" s="317">
        <f>Ⅷ逆行列係数表!O17</f>
        <v>8.0399999999999993E-6</v>
      </c>
      <c r="AM17" s="317">
        <f>Ⅷ逆行列係数表!P17</f>
        <v>7.8399999999999995E-6</v>
      </c>
      <c r="AN17" s="317">
        <f>Ⅷ逆行列係数表!Q17</f>
        <v>1.63E-5</v>
      </c>
      <c r="AO17" s="317">
        <f>Ⅷ逆行列係数表!R17</f>
        <v>1.06E-5</v>
      </c>
      <c r="AP17" s="317">
        <f>Ⅷ逆行列係数表!S17</f>
        <v>1.0900000000000001E-5</v>
      </c>
      <c r="AQ17" s="317">
        <f>Ⅷ逆行列係数表!T17</f>
        <v>1.01E-5</v>
      </c>
      <c r="AR17" s="317">
        <f>Ⅷ逆行列係数表!U17</f>
        <v>1.1E-5</v>
      </c>
      <c r="AS17" s="317">
        <f>Ⅷ逆行列係数表!V17</f>
        <v>1.04E-5</v>
      </c>
      <c r="AT17" s="317">
        <f>Ⅷ逆行列係数表!W17</f>
        <v>5.4099999999999999E-6</v>
      </c>
      <c r="AU17" s="317">
        <f>Ⅷ逆行列係数表!X17</f>
        <v>3.5999999999999999E-7</v>
      </c>
      <c r="AV17" s="317">
        <f>Ⅷ逆行列係数表!Y17</f>
        <v>2.9200000000000002E-7</v>
      </c>
      <c r="AW17" s="317">
        <f>Ⅷ逆行列係数表!Z17</f>
        <v>5.6099999999999999E-8</v>
      </c>
      <c r="AX17" s="317">
        <f>Ⅷ逆行列係数表!AA17</f>
        <v>5.8299999999999999E-8</v>
      </c>
      <c r="AY17" s="317">
        <f>Ⅷ逆行列係数表!AB17</f>
        <v>7.8899999999999998E-8</v>
      </c>
      <c r="AZ17" s="317">
        <f>Ⅷ逆行列係数表!AC17</f>
        <v>5.0600000000000003E-8</v>
      </c>
      <c r="BA17" s="317">
        <f>Ⅷ逆行列係数表!AD17</f>
        <v>8.4299999999999994E-8</v>
      </c>
      <c r="BB17" s="317">
        <f>Ⅷ逆行列係数表!AE17</f>
        <v>1.1300000000000001E-7</v>
      </c>
      <c r="BC17" s="317">
        <f>Ⅷ逆行列係数表!AF17</f>
        <v>1.1899999999999999E-7</v>
      </c>
      <c r="BD17" s="317">
        <f>Ⅷ逆行列係数表!AG17</f>
        <v>1.24E-7</v>
      </c>
      <c r="BE17" s="317">
        <f>Ⅷ逆行列係数表!AH17</f>
        <v>5.8100000000000003E-7</v>
      </c>
      <c r="BF17" s="317">
        <f>Ⅷ逆行列係数表!AI17</f>
        <v>1.8900000000000001E-7</v>
      </c>
      <c r="BG17" s="317">
        <f>Ⅷ逆行列係数表!AJ17</f>
        <v>1.86E-7</v>
      </c>
      <c r="BH17" s="317">
        <f>Ⅷ逆行列係数表!AK17</f>
        <v>1.9399999999999999E-7</v>
      </c>
      <c r="BI17" s="317">
        <f>Ⅷ逆行列係数表!AL17</f>
        <v>6.4199999999999995E-7</v>
      </c>
      <c r="BJ17" s="317">
        <f>Ⅷ逆行列係数表!AM17</f>
        <v>8.54E-7</v>
      </c>
      <c r="BL17" s="32">
        <f t="shared" si="1"/>
        <v>0</v>
      </c>
      <c r="BN17" s="255">
        <v>0</v>
      </c>
      <c r="BP17" s="313">
        <f>Ⅱ入力シート!H35+Ⅲ一次波及!BC19+BN17</f>
        <v>0</v>
      </c>
      <c r="BQ17" s="34"/>
      <c r="BR17" s="34"/>
      <c r="BS17" s="34"/>
      <c r="BT17" s="312">
        <f>Ⅹ雇用者所得率・雇用者数!H15</f>
        <v>1757</v>
      </c>
      <c r="BV17" s="320">
        <f>Ⅵ取引基本表!BH17</f>
        <v>48397</v>
      </c>
      <c r="BX17" s="32">
        <f t="shared" si="2"/>
        <v>3.6303903134491805E-2</v>
      </c>
      <c r="BZ17" s="35">
        <f t="shared" si="3"/>
        <v>0</v>
      </c>
      <c r="CB17" s="321">
        <f t="shared" si="4"/>
        <v>0</v>
      </c>
    </row>
    <row r="18" spans="1:80" ht="18.75" customHeight="1">
      <c r="A18" s="279" t="s">
        <v>11</v>
      </c>
      <c r="B18" s="280" t="s">
        <v>27</v>
      </c>
      <c r="C18" s="365">
        <f>Ⅳ一次附属!N$49</f>
        <v>0</v>
      </c>
      <c r="D18" s="366"/>
      <c r="E18" s="365">
        <f>Ⅲ一次波及!BC20</f>
        <v>0</v>
      </c>
      <c r="F18" s="366"/>
      <c r="G18" s="365">
        <f>Ⅹ雇用者所得率・雇用者数!E16</f>
        <v>0.26399961216759538</v>
      </c>
      <c r="H18" s="366"/>
      <c r="I18" s="369">
        <f t="shared" si="5"/>
        <v>0</v>
      </c>
      <c r="J18" s="366"/>
      <c r="K18" s="366"/>
      <c r="L18" s="366"/>
      <c r="P18" s="279" t="s">
        <v>11</v>
      </c>
      <c r="Q18" s="280" t="s">
        <v>27</v>
      </c>
      <c r="R18" s="301">
        <f>Ⅺ民間消費支出!D17</f>
        <v>7.5325927408776186E-4</v>
      </c>
      <c r="T18" s="307">
        <f>Ⅸ自給率!E17</f>
        <v>7.765107850631825E-2</v>
      </c>
      <c r="V18" s="310">
        <f t="shared" si="0"/>
        <v>0</v>
      </c>
      <c r="X18" s="279" t="s">
        <v>11</v>
      </c>
      <c r="Y18" s="280" t="s">
        <v>27</v>
      </c>
      <c r="Z18" s="317">
        <f>Ⅷ逆行列係数表!C18</f>
        <v>2.31676E-4</v>
      </c>
      <c r="AA18" s="317">
        <f>Ⅷ逆行列係数表!D18</f>
        <v>4.7811799999999998E-4</v>
      </c>
      <c r="AB18" s="317">
        <f>Ⅷ逆行列係数表!E18</f>
        <v>1.8563570000000001E-3</v>
      </c>
      <c r="AC18" s="317">
        <f>Ⅷ逆行列係数表!F18</f>
        <v>8.9699999999999998E-5</v>
      </c>
      <c r="AD18" s="317">
        <f>Ⅷ逆行列係数表!G18</f>
        <v>1.0007219999999999E-3</v>
      </c>
      <c r="AE18" s="317">
        <f>Ⅷ逆行列係数表!H18</f>
        <v>1.474022E-3</v>
      </c>
      <c r="AF18" s="317">
        <f>Ⅷ逆行列係数表!I18</f>
        <v>6.1699999999999995E-5</v>
      </c>
      <c r="AG18" s="317">
        <f>Ⅷ逆行列係数表!J18</f>
        <v>6.90491E-4</v>
      </c>
      <c r="AH18" s="317">
        <f>Ⅷ逆行列係数表!K18</f>
        <v>5.5373200000000003E-4</v>
      </c>
      <c r="AI18" s="317">
        <f>Ⅷ逆行列係数表!L18</f>
        <v>8.2486099999999998E-4</v>
      </c>
      <c r="AJ18" s="317">
        <f>Ⅷ逆行列係数表!M18</f>
        <v>4.6805799999999998E-4</v>
      </c>
      <c r="AK18" s="317">
        <f>Ⅷ逆行列係数表!N18</f>
        <v>1.006446462</v>
      </c>
      <c r="AL18" s="317">
        <f>Ⅷ逆行列係数表!O18</f>
        <v>2.0294269999999999E-3</v>
      </c>
      <c r="AM18" s="317">
        <f>Ⅷ逆行列係数表!P18</f>
        <v>2.3132249999999999E-3</v>
      </c>
      <c r="AN18" s="317">
        <f>Ⅷ逆行列係数表!Q18</f>
        <v>2.1004959999999999E-3</v>
      </c>
      <c r="AO18" s="317">
        <f>Ⅷ逆行列係数表!R18</f>
        <v>1.3479309999999999E-3</v>
      </c>
      <c r="AP18" s="317">
        <f>Ⅷ逆行列係数表!S18</f>
        <v>1.8052700000000001E-3</v>
      </c>
      <c r="AQ18" s="317">
        <f>Ⅷ逆行列係数表!T18</f>
        <v>1.4317850000000001E-3</v>
      </c>
      <c r="AR18" s="317">
        <f>Ⅷ逆行列係数表!U18</f>
        <v>8.0224300000000001E-4</v>
      </c>
      <c r="AS18" s="317">
        <f>Ⅷ逆行列係数表!V18</f>
        <v>1.08624E-3</v>
      </c>
      <c r="AT18" s="317">
        <f>Ⅷ逆行列係数表!W18</f>
        <v>5.8377610000000003E-3</v>
      </c>
      <c r="AU18" s="317">
        <f>Ⅷ逆行列係数表!X18</f>
        <v>2.04188E-4</v>
      </c>
      <c r="AV18" s="317">
        <f>Ⅷ逆行列係数表!Y18</f>
        <v>2.6017500000000002E-4</v>
      </c>
      <c r="AW18" s="317">
        <f>Ⅷ逆行列係数表!Z18</f>
        <v>5.2299999999999997E-5</v>
      </c>
      <c r="AX18" s="317">
        <f>Ⅷ逆行列係数表!AA18</f>
        <v>2.42976E-4</v>
      </c>
      <c r="AY18" s="317">
        <f>Ⅷ逆行列係数表!AB18</f>
        <v>5.0099999999999998E-5</v>
      </c>
      <c r="AZ18" s="317">
        <f>Ⅷ逆行列係数表!AC18</f>
        <v>7.64E-5</v>
      </c>
      <c r="BA18" s="317">
        <f>Ⅷ逆行列係数表!AD18</f>
        <v>2.0275600000000001E-4</v>
      </c>
      <c r="BB18" s="317">
        <f>Ⅷ逆行列係数表!AE18</f>
        <v>9.1299999999999997E-5</v>
      </c>
      <c r="BC18" s="317">
        <f>Ⅷ逆行列係数表!AF18</f>
        <v>2.8984799999999999E-4</v>
      </c>
      <c r="BD18" s="317">
        <f>Ⅷ逆行列係数表!AG18</f>
        <v>6.9499999999999995E-5</v>
      </c>
      <c r="BE18" s="317">
        <f>Ⅷ逆行列係数表!AH18</f>
        <v>7.5400000000000003E-5</v>
      </c>
      <c r="BF18" s="317">
        <f>Ⅷ逆行列係数表!AI18</f>
        <v>2.0389599999999999E-4</v>
      </c>
      <c r="BG18" s="317">
        <f>Ⅷ逆行列係数表!AJ18</f>
        <v>1.2731900000000001E-4</v>
      </c>
      <c r="BH18" s="317">
        <f>Ⅷ逆行列係数表!AK18</f>
        <v>2.8273799999999999E-4</v>
      </c>
      <c r="BI18" s="317">
        <f>Ⅷ逆行列係数表!AL18</f>
        <v>1.37584E-4</v>
      </c>
      <c r="BJ18" s="317">
        <f>Ⅷ逆行列係数表!AM18</f>
        <v>3.5603799999999998E-4</v>
      </c>
      <c r="BL18" s="32">
        <f t="shared" si="1"/>
        <v>0</v>
      </c>
      <c r="BN18" s="255">
        <v>0</v>
      </c>
      <c r="BP18" s="313">
        <f>Ⅱ入力シート!H36+Ⅲ一次波及!BC20+BN18</f>
        <v>0</v>
      </c>
      <c r="BQ18" s="34"/>
      <c r="BR18" s="34"/>
      <c r="BS18" s="34"/>
      <c r="BT18" s="312">
        <f>Ⅹ雇用者所得率・雇用者数!H16</f>
        <v>4447</v>
      </c>
      <c r="BV18" s="320">
        <f>Ⅵ取引基本表!BH18</f>
        <v>77353</v>
      </c>
      <c r="BX18" s="32">
        <f t="shared" si="2"/>
        <v>5.7489690121908653E-2</v>
      </c>
      <c r="BZ18" s="35">
        <f t="shared" si="3"/>
        <v>0</v>
      </c>
      <c r="CB18" s="321">
        <f t="shared" si="4"/>
        <v>0</v>
      </c>
    </row>
    <row r="19" spans="1:80" ht="18.75" customHeight="1">
      <c r="A19" s="279" t="s">
        <v>12</v>
      </c>
      <c r="B19" s="280" t="s">
        <v>162</v>
      </c>
      <c r="C19" s="365">
        <f>Ⅳ一次附属!O$49</f>
        <v>0</v>
      </c>
      <c r="D19" s="366"/>
      <c r="E19" s="365">
        <f>Ⅲ一次波及!BC21</f>
        <v>0</v>
      </c>
      <c r="F19" s="366"/>
      <c r="G19" s="365">
        <f>Ⅹ雇用者所得率・雇用者数!E17</f>
        <v>0.22844148529411765</v>
      </c>
      <c r="H19" s="366"/>
      <c r="I19" s="369">
        <f t="shared" si="5"/>
        <v>0</v>
      </c>
      <c r="J19" s="366"/>
      <c r="K19" s="366"/>
      <c r="L19" s="366"/>
      <c r="P19" s="279" t="s">
        <v>12</v>
      </c>
      <c r="Q19" s="280" t="s">
        <v>162</v>
      </c>
      <c r="R19" s="301">
        <f>Ⅺ民間消費支出!D18</f>
        <v>0</v>
      </c>
      <c r="T19" s="307">
        <f>Ⅸ自給率!E18</f>
        <v>2.6698036197493669E-2</v>
      </c>
      <c r="V19" s="310">
        <f t="shared" si="0"/>
        <v>0</v>
      </c>
      <c r="X19" s="279" t="s">
        <v>12</v>
      </c>
      <c r="Y19" s="280" t="s">
        <v>162</v>
      </c>
      <c r="Z19" s="317">
        <f>Ⅷ逆行列係数表!C19</f>
        <v>4.7899999999999999E-6</v>
      </c>
      <c r="AA19" s="317">
        <f>Ⅷ逆行列係数表!D19</f>
        <v>7.9300000000000003E-5</v>
      </c>
      <c r="AB19" s="317">
        <f>Ⅷ逆行列係数表!E19</f>
        <v>9.4599999999999992E-6</v>
      </c>
      <c r="AC19" s="317">
        <f>Ⅷ逆行列係数表!F19</f>
        <v>4.4100000000000001E-6</v>
      </c>
      <c r="AD19" s="317">
        <f>Ⅷ逆行列係数表!G19</f>
        <v>8.9500000000000007E-6</v>
      </c>
      <c r="AE19" s="317">
        <f>Ⅷ逆行列係数表!H19</f>
        <v>1.01E-5</v>
      </c>
      <c r="AF19" s="317">
        <f>Ⅷ逆行列係数表!I19</f>
        <v>6.7700000000000004E-6</v>
      </c>
      <c r="AG19" s="317">
        <f>Ⅷ逆行列係数表!J19</f>
        <v>1.63E-5</v>
      </c>
      <c r="AH19" s="317">
        <f>Ⅷ逆行列係数表!K19</f>
        <v>1.2E-5</v>
      </c>
      <c r="AI19" s="317">
        <f>Ⅷ逆行列係数表!L19</f>
        <v>4.1199999999999999E-5</v>
      </c>
      <c r="AJ19" s="317">
        <f>Ⅷ逆行列係数表!M19</f>
        <v>5.1499999999999998E-6</v>
      </c>
      <c r="AK19" s="317">
        <f>Ⅷ逆行列係数表!N19</f>
        <v>2.5999999999999998E-5</v>
      </c>
      <c r="AL19" s="317">
        <f>Ⅷ逆行列係数表!O19</f>
        <v>1.004511039</v>
      </c>
      <c r="AM19" s="317">
        <f>Ⅷ逆行列係数表!P19</f>
        <v>1.3765069999999999E-3</v>
      </c>
      <c r="AN19" s="317">
        <f>Ⅷ逆行列係数表!Q19</f>
        <v>2.2026700000000001E-4</v>
      </c>
      <c r="AO19" s="317">
        <f>Ⅷ逆行列係数表!R19</f>
        <v>6.3800000000000006E-5</v>
      </c>
      <c r="AP19" s="317">
        <f>Ⅷ逆行列係数表!S19</f>
        <v>1.18619E-4</v>
      </c>
      <c r="AQ19" s="317">
        <f>Ⅷ逆行列係数表!T19</f>
        <v>1.0403000000000001E-4</v>
      </c>
      <c r="AR19" s="317">
        <f>Ⅷ逆行列係数表!U19</f>
        <v>2.8332999999999999E-4</v>
      </c>
      <c r="AS19" s="317">
        <f>Ⅷ逆行列係数表!V19</f>
        <v>2.2500000000000001E-5</v>
      </c>
      <c r="AT19" s="317">
        <f>Ⅷ逆行列係数表!W19</f>
        <v>1.51125E-4</v>
      </c>
      <c r="AU19" s="317">
        <f>Ⅷ逆行列係数表!X19</f>
        <v>2.3200000000000001E-5</v>
      </c>
      <c r="AV19" s="317">
        <f>Ⅷ逆行列係数表!Y19</f>
        <v>3.9391399999999998E-4</v>
      </c>
      <c r="AW19" s="317">
        <f>Ⅷ逆行列係数表!Z19</f>
        <v>1.2099999999999999E-5</v>
      </c>
      <c r="AX19" s="317">
        <f>Ⅷ逆行列係数表!AA19</f>
        <v>1.1800000000000001E-5</v>
      </c>
      <c r="AY19" s="317">
        <f>Ⅷ逆行列係数表!AB19</f>
        <v>1.5800000000000001E-5</v>
      </c>
      <c r="AZ19" s="317">
        <f>Ⅷ逆行列係数表!AC19</f>
        <v>4.4599999999999996E-6</v>
      </c>
      <c r="BA19" s="317">
        <f>Ⅷ逆行列係数表!AD19</f>
        <v>2.9899999999999998E-5</v>
      </c>
      <c r="BB19" s="317">
        <f>Ⅷ逆行列係数表!AE19</f>
        <v>2.02E-5</v>
      </c>
      <c r="BC19" s="317">
        <f>Ⅷ逆行列係数表!AF19</f>
        <v>1.8899999999999999E-5</v>
      </c>
      <c r="BD19" s="317">
        <f>Ⅷ逆行列係数表!AG19</f>
        <v>1.6099999999999998E-5</v>
      </c>
      <c r="BE19" s="317">
        <f>Ⅷ逆行列係数表!AH19</f>
        <v>8.1899999999999995E-6</v>
      </c>
      <c r="BF19" s="317">
        <f>Ⅷ逆行列係数表!AI19</f>
        <v>1.06E-5</v>
      </c>
      <c r="BG19" s="317">
        <f>Ⅷ逆行列係数表!AJ19</f>
        <v>1.69433E-4</v>
      </c>
      <c r="BH19" s="317">
        <f>Ⅷ逆行列係数表!AK19</f>
        <v>1.04E-5</v>
      </c>
      <c r="BI19" s="317">
        <f>Ⅷ逆行列係数表!AL19</f>
        <v>3.9199999999999997E-6</v>
      </c>
      <c r="BJ19" s="317">
        <f>Ⅷ逆行列係数表!AM19</f>
        <v>8.8300000000000002E-6</v>
      </c>
      <c r="BL19" s="32">
        <f t="shared" si="1"/>
        <v>0</v>
      </c>
      <c r="BN19" s="255">
        <v>0</v>
      </c>
      <c r="BP19" s="313">
        <f>Ⅱ入力シート!H37+Ⅲ一次波及!BC21+BN19</f>
        <v>0</v>
      </c>
      <c r="BQ19" s="34"/>
      <c r="BR19" s="34"/>
      <c r="BS19" s="34"/>
      <c r="BT19" s="312">
        <f>Ⅹ雇用者所得率・雇用者数!H17</f>
        <v>2783</v>
      </c>
      <c r="BV19" s="320">
        <f>Ⅵ取引基本表!BH19</f>
        <v>68000</v>
      </c>
      <c r="BX19" s="32">
        <f t="shared" si="2"/>
        <v>4.0926470588235293E-2</v>
      </c>
      <c r="BZ19" s="35">
        <f t="shared" si="3"/>
        <v>0</v>
      </c>
      <c r="CB19" s="321">
        <f t="shared" si="4"/>
        <v>0</v>
      </c>
    </row>
    <row r="20" spans="1:80" ht="18.75" customHeight="1">
      <c r="A20" s="279" t="s">
        <v>13</v>
      </c>
      <c r="B20" s="280" t="s">
        <v>163</v>
      </c>
      <c r="C20" s="365">
        <f>Ⅳ一次附属!P$49</f>
        <v>0</v>
      </c>
      <c r="D20" s="366"/>
      <c r="E20" s="365">
        <f>Ⅲ一次波及!BC22</f>
        <v>0</v>
      </c>
      <c r="F20" s="366"/>
      <c r="G20" s="365">
        <f>Ⅹ雇用者所得率・雇用者数!E18</f>
        <v>0.18244682866477219</v>
      </c>
      <c r="H20" s="366"/>
      <c r="I20" s="369">
        <f t="shared" si="5"/>
        <v>0</v>
      </c>
      <c r="J20" s="366"/>
      <c r="K20" s="366"/>
      <c r="L20" s="366"/>
      <c r="P20" s="279" t="s">
        <v>13</v>
      </c>
      <c r="Q20" s="280" t="s">
        <v>163</v>
      </c>
      <c r="R20" s="301">
        <f>Ⅺ民間消費支出!D19</f>
        <v>1.7542108028292338E-5</v>
      </c>
      <c r="T20" s="307">
        <f>Ⅸ自給率!E19</f>
        <v>0.12685813027960113</v>
      </c>
      <c r="V20" s="310">
        <f t="shared" si="0"/>
        <v>0</v>
      </c>
      <c r="X20" s="279" t="s">
        <v>13</v>
      </c>
      <c r="Y20" s="280" t="s">
        <v>163</v>
      </c>
      <c r="Z20" s="317">
        <f>Ⅷ逆行列係数表!C20</f>
        <v>2.8799999999999999E-5</v>
      </c>
      <c r="AA20" s="317">
        <f>Ⅷ逆行列係数表!D20</f>
        <v>1.00849E-4</v>
      </c>
      <c r="AB20" s="317">
        <f>Ⅷ逆行列係数表!E20</f>
        <v>6.2600000000000004E-5</v>
      </c>
      <c r="AC20" s="317">
        <f>Ⅷ逆行列係数表!F20</f>
        <v>2.69E-5</v>
      </c>
      <c r="AD20" s="317">
        <f>Ⅷ逆行列係数表!G20</f>
        <v>4.3999999999999999E-5</v>
      </c>
      <c r="AE20" s="317">
        <f>Ⅷ逆行列係数表!H20</f>
        <v>6.3899999999999995E-5</v>
      </c>
      <c r="AF20" s="317">
        <f>Ⅷ逆行列係数表!I20</f>
        <v>4.9799999999999998E-5</v>
      </c>
      <c r="AG20" s="317">
        <f>Ⅷ逆行列係数表!J20</f>
        <v>3.9584499999999998E-4</v>
      </c>
      <c r="AH20" s="317">
        <f>Ⅷ逆行列係数表!K20</f>
        <v>7.9400000000000006E-5</v>
      </c>
      <c r="AI20" s="317">
        <f>Ⅷ逆行列係数表!L20</f>
        <v>2.2428300000000001E-4</v>
      </c>
      <c r="AJ20" s="317">
        <f>Ⅷ逆行列係数表!M20</f>
        <v>7.8200000000000003E-5</v>
      </c>
      <c r="AK20" s="317">
        <f>Ⅷ逆行列係数表!N20</f>
        <v>8.1000000000000004E-5</v>
      </c>
      <c r="AL20" s="317">
        <f>Ⅷ逆行列係数表!O20</f>
        <v>9.4460500000000005E-4</v>
      </c>
      <c r="AM20" s="317">
        <f>Ⅷ逆行列係数表!P20</f>
        <v>1.014362905</v>
      </c>
      <c r="AN20" s="317">
        <f>Ⅷ逆行列係数表!Q20</f>
        <v>1.2842800000000001E-4</v>
      </c>
      <c r="AO20" s="317">
        <f>Ⅷ逆行列係数表!R20</f>
        <v>3.7671699999999999E-4</v>
      </c>
      <c r="AP20" s="317">
        <f>Ⅷ逆行列係数表!S20</f>
        <v>3.4445E-4</v>
      </c>
      <c r="AQ20" s="317">
        <f>Ⅷ逆行列係数表!T20</f>
        <v>1.4728399999999999E-4</v>
      </c>
      <c r="AR20" s="317">
        <f>Ⅷ逆行列係数表!U20</f>
        <v>1.49689E-4</v>
      </c>
      <c r="AS20" s="317">
        <f>Ⅷ逆行列係数表!V20</f>
        <v>5.94E-5</v>
      </c>
      <c r="AT20" s="317">
        <f>Ⅷ逆行列係数表!W20</f>
        <v>1.0003199999999999E-4</v>
      </c>
      <c r="AU20" s="317">
        <f>Ⅷ逆行列係数表!X20</f>
        <v>1.40381E-4</v>
      </c>
      <c r="AV20" s="317">
        <f>Ⅷ逆行列係数表!Y20</f>
        <v>2.0748000000000001E-4</v>
      </c>
      <c r="AW20" s="317">
        <f>Ⅷ逆行列係数表!Z20</f>
        <v>6.41E-5</v>
      </c>
      <c r="AX20" s="317">
        <f>Ⅷ逆行列係数表!AA20</f>
        <v>7.4599999999999997E-5</v>
      </c>
      <c r="AY20" s="317">
        <f>Ⅷ逆行列係数表!AB20</f>
        <v>1.07748E-4</v>
      </c>
      <c r="AZ20" s="317">
        <f>Ⅷ逆行列係数表!AC20</f>
        <v>2.37E-5</v>
      </c>
      <c r="BA20" s="317">
        <f>Ⅷ逆行列係数表!AD20</f>
        <v>1.74928E-4</v>
      </c>
      <c r="BB20" s="317">
        <f>Ⅷ逆行列係数表!AE20</f>
        <v>1.33934E-4</v>
      </c>
      <c r="BC20" s="317">
        <f>Ⅷ逆行列係数表!AF20</f>
        <v>7.8200000000000003E-5</v>
      </c>
      <c r="BD20" s="317">
        <f>Ⅷ逆行列係数表!AG20</f>
        <v>9.2200000000000005E-5</v>
      </c>
      <c r="BE20" s="317">
        <f>Ⅷ逆行列係数表!AH20</f>
        <v>4.57E-5</v>
      </c>
      <c r="BF20" s="317">
        <f>Ⅷ逆行列係数表!AI20</f>
        <v>6.8700000000000003E-5</v>
      </c>
      <c r="BG20" s="317">
        <f>Ⅷ逆行列係数表!AJ20</f>
        <v>1.233725E-3</v>
      </c>
      <c r="BH20" s="317">
        <f>Ⅷ逆行列係数表!AK20</f>
        <v>4.9599999999999999E-5</v>
      </c>
      <c r="BI20" s="317">
        <f>Ⅷ逆行列係数表!AL20</f>
        <v>2.16E-5</v>
      </c>
      <c r="BJ20" s="317">
        <f>Ⅷ逆行列係数表!AM20</f>
        <v>4.74E-5</v>
      </c>
      <c r="BL20" s="32">
        <f t="shared" si="1"/>
        <v>0</v>
      </c>
      <c r="BN20" s="255">
        <v>0</v>
      </c>
      <c r="BP20" s="313">
        <f>Ⅱ入力シート!H38+Ⅲ一次波及!BC22+BN20</f>
        <v>0</v>
      </c>
      <c r="BQ20" s="34"/>
      <c r="BR20" s="34"/>
      <c r="BS20" s="34"/>
      <c r="BT20" s="312">
        <f>Ⅹ雇用者所得率・雇用者数!H18</f>
        <v>13193</v>
      </c>
      <c r="BV20" s="320">
        <f>Ⅵ取引基本表!BH20</f>
        <v>569019</v>
      </c>
      <c r="BX20" s="32">
        <f t="shared" si="2"/>
        <v>2.3185517531049051E-2</v>
      </c>
      <c r="BZ20" s="35">
        <f t="shared" si="3"/>
        <v>0</v>
      </c>
      <c r="CB20" s="321">
        <f t="shared" si="4"/>
        <v>0</v>
      </c>
    </row>
    <row r="21" spans="1:80" ht="18.75" customHeight="1">
      <c r="A21" s="279" t="s">
        <v>14</v>
      </c>
      <c r="B21" s="280" t="s">
        <v>164</v>
      </c>
      <c r="C21" s="365">
        <f>Ⅳ一次附属!Q$49</f>
        <v>0</v>
      </c>
      <c r="D21" s="366"/>
      <c r="E21" s="365">
        <f>Ⅲ一次波及!BC23</f>
        <v>0</v>
      </c>
      <c r="F21" s="366"/>
      <c r="G21" s="365">
        <f>Ⅹ雇用者所得率・雇用者数!E19</f>
        <v>0.32609914150827879</v>
      </c>
      <c r="H21" s="366"/>
      <c r="I21" s="369">
        <f t="shared" si="5"/>
        <v>0</v>
      </c>
      <c r="J21" s="366"/>
      <c r="K21" s="366"/>
      <c r="L21" s="366"/>
      <c r="P21" s="279" t="s">
        <v>14</v>
      </c>
      <c r="Q21" s="280" t="s">
        <v>164</v>
      </c>
      <c r="R21" s="301">
        <f>Ⅺ民間消費支出!D20</f>
        <v>1.9727843135088676E-4</v>
      </c>
      <c r="T21" s="307">
        <f>Ⅸ自給率!E20</f>
        <v>2.869524756307984E-2</v>
      </c>
      <c r="V21" s="310">
        <f t="shared" si="0"/>
        <v>0</v>
      </c>
      <c r="X21" s="279" t="s">
        <v>14</v>
      </c>
      <c r="Y21" s="280" t="s">
        <v>164</v>
      </c>
      <c r="Z21" s="317">
        <f>Ⅷ逆行列係数表!C21</f>
        <v>4.3100000000000002E-6</v>
      </c>
      <c r="AA21" s="317">
        <f>Ⅷ逆行列係数表!D21</f>
        <v>6.4899999999999997E-6</v>
      </c>
      <c r="AB21" s="317">
        <f>Ⅷ逆行列係数表!E21</f>
        <v>6.8800000000000002E-6</v>
      </c>
      <c r="AC21" s="317">
        <f>Ⅷ逆行列係数表!F21</f>
        <v>4.8199999999999996E-6</v>
      </c>
      <c r="AD21" s="317">
        <f>Ⅷ逆行列係数表!G21</f>
        <v>4.9200000000000003E-6</v>
      </c>
      <c r="AE21" s="317">
        <f>Ⅷ逆行列係数表!H21</f>
        <v>6.8499999999999996E-6</v>
      </c>
      <c r="AF21" s="317">
        <f>Ⅷ逆行列係数表!I21</f>
        <v>4.0500000000000002E-6</v>
      </c>
      <c r="AG21" s="317">
        <f>Ⅷ逆行列係数表!J21</f>
        <v>4.4399999999999998E-6</v>
      </c>
      <c r="AH21" s="317">
        <f>Ⅷ逆行列係数表!K21</f>
        <v>7.1899999999999998E-6</v>
      </c>
      <c r="AI21" s="317">
        <f>Ⅷ逆行列係数表!L21</f>
        <v>3.76E-6</v>
      </c>
      <c r="AJ21" s="317">
        <f>Ⅷ逆行列係数表!M21</f>
        <v>3.7000000000000002E-6</v>
      </c>
      <c r="AK21" s="317">
        <f>Ⅷ逆行列係数表!N21</f>
        <v>4.2599999999999999E-6</v>
      </c>
      <c r="AL21" s="317">
        <f>Ⅷ逆行列係数表!O21</f>
        <v>9.2100000000000003E-5</v>
      </c>
      <c r="AM21" s="317">
        <f>Ⅷ逆行列係数表!P21</f>
        <v>1.0733799999999999E-4</v>
      </c>
      <c r="AN21" s="317">
        <f>Ⅷ逆行列係数表!Q21</f>
        <v>1.0026487980000001</v>
      </c>
      <c r="AO21" s="317">
        <f>Ⅷ逆行列係数表!R21</f>
        <v>6.4300000000000003E-6</v>
      </c>
      <c r="AP21" s="317">
        <f>Ⅷ逆行列係数表!S21</f>
        <v>2.3600000000000001E-5</v>
      </c>
      <c r="AQ21" s="317">
        <f>Ⅷ逆行列係数表!T21</f>
        <v>1.7E-5</v>
      </c>
      <c r="AR21" s="317">
        <f>Ⅷ逆行列係数表!U21</f>
        <v>1.2799999999999999E-5</v>
      </c>
      <c r="AS21" s="317">
        <f>Ⅷ逆行列係数表!V21</f>
        <v>1.0200000000000001E-5</v>
      </c>
      <c r="AT21" s="317">
        <f>Ⅷ逆行列係数表!W21</f>
        <v>1.29E-5</v>
      </c>
      <c r="AU21" s="317">
        <f>Ⅷ逆行列係数表!X21</f>
        <v>1.1E-5</v>
      </c>
      <c r="AV21" s="317">
        <f>Ⅷ逆行列係数表!Y21</f>
        <v>1.8600000000000001E-5</v>
      </c>
      <c r="AW21" s="317">
        <f>Ⅷ逆行列係数表!Z21</f>
        <v>1.0900000000000001E-5</v>
      </c>
      <c r="AX21" s="317">
        <f>Ⅷ逆行列係数表!AA21</f>
        <v>3.43E-5</v>
      </c>
      <c r="AY21" s="317">
        <f>Ⅷ逆行列係数表!AB21</f>
        <v>1.5E-5</v>
      </c>
      <c r="AZ21" s="317">
        <f>Ⅷ逆行列係数表!AC21</f>
        <v>2.7599999999999998E-6</v>
      </c>
      <c r="BA21" s="317">
        <f>Ⅷ逆行列係数表!AD21</f>
        <v>1.6699999999999999E-5</v>
      </c>
      <c r="BB21" s="317">
        <f>Ⅷ逆行列係数表!AE21</f>
        <v>1.9700000000000001E-5</v>
      </c>
      <c r="BC21" s="317">
        <f>Ⅷ逆行列係数表!AF21</f>
        <v>8.7600000000000002E-5</v>
      </c>
      <c r="BD21" s="317">
        <f>Ⅷ逆行列係数表!AG21</f>
        <v>1.4800000000000001E-5</v>
      </c>
      <c r="BE21" s="317">
        <f>Ⅷ逆行列係数表!AH21</f>
        <v>3.47263E-4</v>
      </c>
      <c r="BF21" s="317">
        <f>Ⅷ逆行列係数表!AI21</f>
        <v>1.3499999999999999E-5</v>
      </c>
      <c r="BG21" s="317">
        <f>Ⅷ逆行列係数表!AJ21</f>
        <v>9.2100000000000003E-5</v>
      </c>
      <c r="BH21" s="317">
        <f>Ⅷ逆行列係数表!AK21</f>
        <v>3.1199999999999999E-5</v>
      </c>
      <c r="BI21" s="317">
        <f>Ⅷ逆行列係数表!AL21</f>
        <v>6.8024700000000003E-4</v>
      </c>
      <c r="BJ21" s="317">
        <f>Ⅷ逆行列係数表!AM21</f>
        <v>1.15E-5</v>
      </c>
      <c r="BL21" s="32">
        <f t="shared" si="1"/>
        <v>0</v>
      </c>
      <c r="BN21" s="255">
        <v>0</v>
      </c>
      <c r="BP21" s="313">
        <f>Ⅱ入力シート!H39+Ⅲ一次波及!BC23+BN21</f>
        <v>0</v>
      </c>
      <c r="BQ21" s="34"/>
      <c r="BR21" s="34"/>
      <c r="BS21" s="34"/>
      <c r="BT21" s="312">
        <f>Ⅹ雇用者所得率・雇用者数!H19</f>
        <v>4032</v>
      </c>
      <c r="BV21" s="320">
        <f>Ⅵ取引基本表!BH21</f>
        <v>73501</v>
      </c>
      <c r="BX21" s="32">
        <f t="shared" si="2"/>
        <v>5.4856396511612088E-2</v>
      </c>
      <c r="BZ21" s="35">
        <f t="shared" si="3"/>
        <v>0</v>
      </c>
      <c r="CB21" s="321">
        <f t="shared" si="4"/>
        <v>0</v>
      </c>
    </row>
    <row r="22" spans="1:80" ht="18.75" customHeight="1">
      <c r="A22" s="279" t="s">
        <v>15</v>
      </c>
      <c r="B22" s="280" t="s">
        <v>128</v>
      </c>
      <c r="C22" s="365">
        <f>Ⅳ一次附属!R$49</f>
        <v>0</v>
      </c>
      <c r="D22" s="366"/>
      <c r="E22" s="365">
        <f>Ⅲ一次波及!BC24</f>
        <v>0</v>
      </c>
      <c r="F22" s="366"/>
      <c r="G22" s="365">
        <f>Ⅹ雇用者所得率・雇用者数!E20</f>
        <v>0.29757055446263875</v>
      </c>
      <c r="H22" s="366"/>
      <c r="I22" s="369">
        <f t="shared" si="5"/>
        <v>0</v>
      </c>
      <c r="J22" s="366"/>
      <c r="K22" s="366"/>
      <c r="L22" s="366"/>
      <c r="P22" s="279" t="s">
        <v>15</v>
      </c>
      <c r="Q22" s="280" t="s">
        <v>128</v>
      </c>
      <c r="R22" s="301">
        <f>Ⅺ民間消費支出!D21</f>
        <v>6.6900709026011039E-5</v>
      </c>
      <c r="T22" s="307">
        <f>Ⅸ自給率!E21</f>
        <v>1.6856124478730083E-2</v>
      </c>
      <c r="V22" s="310">
        <f t="shared" si="0"/>
        <v>0</v>
      </c>
      <c r="X22" s="279" t="s">
        <v>15</v>
      </c>
      <c r="Y22" s="280" t="s">
        <v>128</v>
      </c>
      <c r="Z22" s="317">
        <f>Ⅷ逆行列係数表!C22</f>
        <v>4.8400000000000002E-6</v>
      </c>
      <c r="AA22" s="317">
        <f>Ⅷ逆行列係数表!D22</f>
        <v>9.4599999999999992E-6</v>
      </c>
      <c r="AB22" s="317">
        <f>Ⅷ逆行列係数表!E22</f>
        <v>9.8400000000000007E-6</v>
      </c>
      <c r="AC22" s="317">
        <f>Ⅷ逆行列係数表!F22</f>
        <v>5.3000000000000001E-6</v>
      </c>
      <c r="AD22" s="317">
        <f>Ⅷ逆行列係数表!G22</f>
        <v>6.1399999999999997E-6</v>
      </c>
      <c r="AE22" s="317">
        <f>Ⅷ逆行列係数表!H22</f>
        <v>1.0200000000000001E-5</v>
      </c>
      <c r="AF22" s="317">
        <f>Ⅷ逆行列係数表!I22</f>
        <v>5.9200000000000001E-6</v>
      </c>
      <c r="AG22" s="317">
        <f>Ⅷ逆行列係数表!J22</f>
        <v>6.5400000000000001E-6</v>
      </c>
      <c r="AH22" s="317">
        <f>Ⅷ逆行列係数表!K22</f>
        <v>9.2499999999999995E-6</v>
      </c>
      <c r="AI22" s="317">
        <f>Ⅷ逆行列係数表!L22</f>
        <v>5.2800000000000003E-6</v>
      </c>
      <c r="AJ22" s="317">
        <f>Ⅷ逆行列係数表!M22</f>
        <v>9.5799999999999998E-6</v>
      </c>
      <c r="AK22" s="317">
        <f>Ⅷ逆行列係数表!N22</f>
        <v>7.08E-5</v>
      </c>
      <c r="AL22" s="317">
        <f>Ⅷ逆行列係数表!O22</f>
        <v>3.1934999999999998E-4</v>
      </c>
      <c r="AM22" s="317">
        <f>Ⅷ逆行列係数表!P22</f>
        <v>7.5338599999999999E-4</v>
      </c>
      <c r="AN22" s="317">
        <f>Ⅷ逆行列係数表!Q22</f>
        <v>2.542997E-3</v>
      </c>
      <c r="AO22" s="317">
        <f>Ⅷ逆行列係数表!R22</f>
        <v>1.0059539829999999</v>
      </c>
      <c r="AP22" s="317">
        <f>Ⅷ逆行列係数表!S22</f>
        <v>5.9422490000000001E-3</v>
      </c>
      <c r="AQ22" s="317">
        <f>Ⅷ逆行列係数表!T22</f>
        <v>4.8088310000000004E-3</v>
      </c>
      <c r="AR22" s="317">
        <f>Ⅷ逆行列係数表!U22</f>
        <v>3.5441599999999998E-4</v>
      </c>
      <c r="AS22" s="317">
        <f>Ⅷ逆行列係数表!V22</f>
        <v>7.3800000000000005E-5</v>
      </c>
      <c r="AT22" s="317">
        <f>Ⅷ逆行列係数表!W22</f>
        <v>2.0299999999999999E-5</v>
      </c>
      <c r="AU22" s="317">
        <f>Ⅷ逆行列係数表!X22</f>
        <v>1.98E-5</v>
      </c>
      <c r="AV22" s="317">
        <f>Ⅷ逆行列係数表!Y22</f>
        <v>2.51E-5</v>
      </c>
      <c r="AW22" s="317">
        <f>Ⅷ逆行列係数表!Z22</f>
        <v>1.31E-5</v>
      </c>
      <c r="AX22" s="317">
        <f>Ⅷ逆行列係数表!AA22</f>
        <v>1.42E-5</v>
      </c>
      <c r="AY22" s="317">
        <f>Ⅷ逆行列係数表!AB22</f>
        <v>2.1399999999999998E-5</v>
      </c>
      <c r="AZ22" s="317">
        <f>Ⅷ逆行列係数表!AC22</f>
        <v>4.1400000000000002E-6</v>
      </c>
      <c r="BA22" s="317">
        <f>Ⅷ逆行列係数表!AD22</f>
        <v>2.5999999999999998E-5</v>
      </c>
      <c r="BB22" s="317">
        <f>Ⅷ逆行列係数表!AE22</f>
        <v>3.96E-5</v>
      </c>
      <c r="BC22" s="317">
        <f>Ⅷ逆行列係数表!AF22</f>
        <v>3.8000000000000002E-5</v>
      </c>
      <c r="BD22" s="317">
        <f>Ⅷ逆行列係数表!AG22</f>
        <v>3.7400000000000001E-5</v>
      </c>
      <c r="BE22" s="317">
        <f>Ⅷ逆行列係数表!AH22</f>
        <v>1.0699999999999999E-5</v>
      </c>
      <c r="BF22" s="317">
        <f>Ⅷ逆行列係数表!AI22</f>
        <v>1.6699999999999999E-5</v>
      </c>
      <c r="BG22" s="317">
        <f>Ⅷ逆行列係数表!AJ22</f>
        <v>1.70118E-4</v>
      </c>
      <c r="BH22" s="317">
        <f>Ⅷ逆行列係数表!AK22</f>
        <v>1.04E-5</v>
      </c>
      <c r="BI22" s="317">
        <f>Ⅷ逆行列係数表!AL22</f>
        <v>5.5043500000000005E-4</v>
      </c>
      <c r="BJ22" s="317">
        <f>Ⅷ逆行列係数表!AM22</f>
        <v>1.0000000000000001E-5</v>
      </c>
      <c r="BL22" s="32">
        <f t="shared" si="1"/>
        <v>0</v>
      </c>
      <c r="BN22" s="255">
        <v>0</v>
      </c>
      <c r="BP22" s="313">
        <f>Ⅱ入力シート!H40+Ⅲ一次波及!BC24+BN22</f>
        <v>0</v>
      </c>
      <c r="BQ22" s="34"/>
      <c r="BR22" s="34"/>
      <c r="BS22" s="34"/>
      <c r="BT22" s="312">
        <f>Ⅹ雇用者所得率・雇用者数!H20</f>
        <v>9540</v>
      </c>
      <c r="BV22" s="320">
        <f>Ⅵ取引基本表!BH22</f>
        <v>211971</v>
      </c>
      <c r="BX22" s="32">
        <f t="shared" si="2"/>
        <v>4.5006156502540445E-2</v>
      </c>
      <c r="BZ22" s="35">
        <f t="shared" si="3"/>
        <v>0</v>
      </c>
      <c r="CB22" s="321">
        <f t="shared" si="4"/>
        <v>0</v>
      </c>
    </row>
    <row r="23" spans="1:80" ht="18.75" customHeight="1">
      <c r="A23" s="279" t="s">
        <v>16</v>
      </c>
      <c r="B23" s="280" t="s">
        <v>28</v>
      </c>
      <c r="C23" s="365">
        <f>Ⅳ一次附属!S$49</f>
        <v>0</v>
      </c>
      <c r="D23" s="366"/>
      <c r="E23" s="365">
        <f>Ⅲ一次波及!BC25</f>
        <v>0</v>
      </c>
      <c r="F23" s="366"/>
      <c r="G23" s="365">
        <f>Ⅹ雇用者所得率・雇用者数!E21</f>
        <v>0.11603495398863926</v>
      </c>
      <c r="H23" s="366"/>
      <c r="I23" s="369">
        <f t="shared" si="5"/>
        <v>0</v>
      </c>
      <c r="J23" s="366"/>
      <c r="K23" s="366"/>
      <c r="L23" s="366"/>
      <c r="P23" s="279" t="s">
        <v>16</v>
      </c>
      <c r="Q23" s="280" t="s">
        <v>28</v>
      </c>
      <c r="R23" s="301">
        <f>Ⅺ民間消費支出!D22</f>
        <v>7.7915169511986208E-3</v>
      </c>
      <c r="T23" s="307">
        <f>Ⅸ自給率!E22</f>
        <v>3.3730939418510464E-2</v>
      </c>
      <c r="V23" s="310">
        <f t="shared" si="0"/>
        <v>0</v>
      </c>
      <c r="X23" s="279" t="s">
        <v>16</v>
      </c>
      <c r="Y23" s="280" t="s">
        <v>28</v>
      </c>
      <c r="Z23" s="317">
        <f>Ⅷ逆行列係数表!C23</f>
        <v>7.3699999999999997E-6</v>
      </c>
      <c r="AA23" s="317">
        <f>Ⅷ逆行列係数表!D23</f>
        <v>1.42E-5</v>
      </c>
      <c r="AB23" s="317">
        <f>Ⅷ逆行列係数表!E23</f>
        <v>1.29E-5</v>
      </c>
      <c r="AC23" s="317">
        <f>Ⅷ逆行列係数表!F23</f>
        <v>6.2700000000000001E-6</v>
      </c>
      <c r="AD23" s="317">
        <f>Ⅷ逆行列係数表!G23</f>
        <v>1.2300000000000001E-5</v>
      </c>
      <c r="AE23" s="317">
        <f>Ⅷ逆行列係数表!H23</f>
        <v>1.34E-5</v>
      </c>
      <c r="AF23" s="317">
        <f>Ⅷ逆行列係数表!I23</f>
        <v>8.9099999999999994E-6</v>
      </c>
      <c r="AG23" s="317">
        <f>Ⅷ逆行列係数表!J23</f>
        <v>1.06E-5</v>
      </c>
      <c r="AH23" s="317">
        <f>Ⅷ逆行列係数表!K23</f>
        <v>1.0900000000000001E-5</v>
      </c>
      <c r="AI23" s="317">
        <f>Ⅷ逆行列係数表!L23</f>
        <v>7.5499999999999997E-6</v>
      </c>
      <c r="AJ23" s="317">
        <f>Ⅷ逆行列係数表!M23</f>
        <v>7.8299999999999996E-6</v>
      </c>
      <c r="AK23" s="317">
        <f>Ⅷ逆行列係数表!N23</f>
        <v>3.3399999999999999E-5</v>
      </c>
      <c r="AL23" s="317">
        <f>Ⅷ逆行列係数表!O23</f>
        <v>4.9057699999999996E-4</v>
      </c>
      <c r="AM23" s="317">
        <f>Ⅷ逆行列係数表!P23</f>
        <v>1.5114659999999999E-3</v>
      </c>
      <c r="AN23" s="317">
        <f>Ⅷ逆行列係数表!Q23</f>
        <v>5.1289499999999997E-4</v>
      </c>
      <c r="AO23" s="317">
        <f>Ⅷ逆行列係数表!R23</f>
        <v>6.068E-4</v>
      </c>
      <c r="AP23" s="317">
        <f>Ⅷ逆行列係数表!S23</f>
        <v>1.002161504</v>
      </c>
      <c r="AQ23" s="317">
        <f>Ⅷ逆行列係数表!T23</f>
        <v>4.2526100000000002E-4</v>
      </c>
      <c r="AR23" s="317">
        <f>Ⅷ逆行列係数表!U23</f>
        <v>1.6352949999999999E-3</v>
      </c>
      <c r="AS23" s="317">
        <f>Ⅷ逆行列係数表!V23</f>
        <v>4.8000000000000001E-5</v>
      </c>
      <c r="AT23" s="317">
        <f>Ⅷ逆行列係数表!W23</f>
        <v>2.53966E-4</v>
      </c>
      <c r="AU23" s="317">
        <f>Ⅷ逆行列係数表!X23</f>
        <v>3.0899999999999999E-5</v>
      </c>
      <c r="AV23" s="317">
        <f>Ⅷ逆行列係数表!Y23</f>
        <v>4.7899999999999999E-5</v>
      </c>
      <c r="AW23" s="317">
        <f>Ⅷ逆行列係数表!Z23</f>
        <v>1.36E-5</v>
      </c>
      <c r="AX23" s="317">
        <f>Ⅷ逆行列係数表!AA23</f>
        <v>2.2200000000000001E-5</v>
      </c>
      <c r="AY23" s="317">
        <f>Ⅷ逆行列係数表!AB23</f>
        <v>2.2500000000000001E-5</v>
      </c>
      <c r="AZ23" s="317">
        <f>Ⅷ逆行列係数表!AC23</f>
        <v>7.1099999999999997E-6</v>
      </c>
      <c r="BA23" s="317">
        <f>Ⅷ逆行列係数表!AD23</f>
        <v>3.9700000000000003E-5</v>
      </c>
      <c r="BB23" s="317">
        <f>Ⅷ逆行列係数表!AE23</f>
        <v>3.7100000000000001E-5</v>
      </c>
      <c r="BC23" s="317">
        <f>Ⅷ逆行列係数表!AF23</f>
        <v>6.2500000000000001E-5</v>
      </c>
      <c r="BD23" s="317">
        <f>Ⅷ逆行列係数表!AG23</f>
        <v>4.6600000000000001E-5</v>
      </c>
      <c r="BE23" s="317">
        <f>Ⅷ逆行列係数表!AH23</f>
        <v>1.22E-5</v>
      </c>
      <c r="BF23" s="317">
        <f>Ⅷ逆行列係数表!AI23</f>
        <v>1.4800000000000001E-5</v>
      </c>
      <c r="BG23" s="317">
        <f>Ⅷ逆行列係数表!AJ23</f>
        <v>2.42045E-4</v>
      </c>
      <c r="BH23" s="317">
        <f>Ⅷ逆行列係数表!AK23</f>
        <v>1.56E-5</v>
      </c>
      <c r="BI23" s="317">
        <f>Ⅷ逆行列係数表!AL23</f>
        <v>6.9600000000000003E-6</v>
      </c>
      <c r="BJ23" s="317">
        <f>Ⅷ逆行列係数表!AM23</f>
        <v>2.44E-5</v>
      </c>
      <c r="BL23" s="32">
        <f t="shared" si="1"/>
        <v>0</v>
      </c>
      <c r="BN23" s="255">
        <v>0</v>
      </c>
      <c r="BP23" s="313">
        <f>Ⅱ入力シート!H41+Ⅲ一次波及!BC25+BN23</f>
        <v>0</v>
      </c>
      <c r="BQ23" s="34"/>
      <c r="BR23" s="34"/>
      <c r="BS23" s="34"/>
      <c r="BT23" s="312">
        <f>Ⅹ雇用者所得率・雇用者数!H21</f>
        <v>5282</v>
      </c>
      <c r="BV23" s="320">
        <f>Ⅵ取引基本表!BH23</f>
        <v>286777</v>
      </c>
      <c r="BX23" s="32">
        <f t="shared" si="2"/>
        <v>1.8418492417453282E-2</v>
      </c>
      <c r="BZ23" s="35">
        <f t="shared" si="3"/>
        <v>0</v>
      </c>
      <c r="CB23" s="321">
        <f t="shared" si="4"/>
        <v>0</v>
      </c>
    </row>
    <row r="24" spans="1:80" ht="18.75" customHeight="1">
      <c r="A24" s="279" t="s">
        <v>17</v>
      </c>
      <c r="B24" s="280" t="s">
        <v>227</v>
      </c>
      <c r="C24" s="365">
        <f>Ⅳ一次附属!T$49</f>
        <v>0</v>
      </c>
      <c r="D24" s="366"/>
      <c r="E24" s="365">
        <f>Ⅲ一次波及!BC26</f>
        <v>0</v>
      </c>
      <c r="F24" s="366"/>
      <c r="G24" s="365">
        <f>Ⅹ雇用者所得率・雇用者数!E22</f>
        <v>0.11346110425751664</v>
      </c>
      <c r="H24" s="366"/>
      <c r="I24" s="369">
        <f t="shared" si="5"/>
        <v>0</v>
      </c>
      <c r="J24" s="366"/>
      <c r="K24" s="366"/>
      <c r="L24" s="366"/>
      <c r="P24" s="279" t="s">
        <v>17</v>
      </c>
      <c r="Q24" s="280" t="s">
        <v>227</v>
      </c>
      <c r="R24" s="301">
        <f>Ⅺ民間消費支出!D23</f>
        <v>1.3959092988956597E-2</v>
      </c>
      <c r="T24" s="307">
        <f>Ⅸ自給率!E23</f>
        <v>1.8164010868183977E-2</v>
      </c>
      <c r="V24" s="310">
        <f t="shared" si="0"/>
        <v>0</v>
      </c>
      <c r="X24" s="279" t="s">
        <v>17</v>
      </c>
      <c r="Y24" s="280" t="s">
        <v>227</v>
      </c>
      <c r="Z24" s="317">
        <f>Ⅷ逆行列係数表!C24</f>
        <v>8.4E-7</v>
      </c>
      <c r="AA24" s="317">
        <f>Ⅷ逆行列係数表!D24</f>
        <v>1.5099999999999999E-6</v>
      </c>
      <c r="AB24" s="317">
        <f>Ⅷ逆行列係数表!E24</f>
        <v>1.53E-6</v>
      </c>
      <c r="AC24" s="317">
        <f>Ⅷ逆行列係数表!F24</f>
        <v>9.2800000000000005E-7</v>
      </c>
      <c r="AD24" s="317">
        <f>Ⅷ逆行列係数表!G24</f>
        <v>9.1399999999999995E-7</v>
      </c>
      <c r="AE24" s="317">
        <f>Ⅷ逆行列係数表!H24</f>
        <v>2.1600000000000001E-6</v>
      </c>
      <c r="AF24" s="317">
        <f>Ⅷ逆行列係数表!I24</f>
        <v>2.0899999999999999E-6</v>
      </c>
      <c r="AG24" s="317">
        <f>Ⅷ逆行列係数表!J24</f>
        <v>9.7699999999999992E-7</v>
      </c>
      <c r="AH24" s="317">
        <f>Ⅷ逆行列係数表!K24</f>
        <v>1.88E-6</v>
      </c>
      <c r="AI24" s="317">
        <f>Ⅷ逆行列係数表!L24</f>
        <v>8.2699999999999998E-7</v>
      </c>
      <c r="AJ24" s="317">
        <f>Ⅷ逆行列係数表!M24</f>
        <v>8.0500000000000002E-7</v>
      </c>
      <c r="AK24" s="317">
        <f>Ⅷ逆行列係数表!N24</f>
        <v>1.4899999999999999E-6</v>
      </c>
      <c r="AL24" s="317">
        <f>Ⅷ逆行列係数表!O24</f>
        <v>6.1099999999999994E-5</v>
      </c>
      <c r="AM24" s="317">
        <f>Ⅷ逆行列係数表!P24</f>
        <v>2.7800000000000001E-6</v>
      </c>
      <c r="AN24" s="317">
        <f>Ⅷ逆行列係数表!Q24</f>
        <v>1.2500000000000001E-6</v>
      </c>
      <c r="AO24" s="317">
        <f>Ⅷ逆行列係数表!R24</f>
        <v>1.7099999999999999E-6</v>
      </c>
      <c r="AP24" s="317">
        <f>Ⅷ逆行列係数表!S24</f>
        <v>1.61E-6</v>
      </c>
      <c r="AQ24" s="317">
        <f>Ⅷ逆行列係数表!T24</f>
        <v>1.0012221029999999</v>
      </c>
      <c r="AR24" s="317">
        <f>Ⅷ逆行列係数表!U24</f>
        <v>2.2800000000000002E-6</v>
      </c>
      <c r="AS24" s="317">
        <f>Ⅷ逆行列係数表!V24</f>
        <v>1.5600000000000001E-6</v>
      </c>
      <c r="AT24" s="317">
        <f>Ⅷ逆行列係数表!W24</f>
        <v>3.6399999999999997E-5</v>
      </c>
      <c r="AU24" s="317">
        <f>Ⅷ逆行列係数表!X24</f>
        <v>3.0900000000000001E-6</v>
      </c>
      <c r="AV24" s="317">
        <f>Ⅷ逆行列係数表!Y24</f>
        <v>3.9500000000000003E-6</v>
      </c>
      <c r="AW24" s="317">
        <f>Ⅷ逆行列係数表!Z24</f>
        <v>1.7999999999999999E-6</v>
      </c>
      <c r="AX24" s="317">
        <f>Ⅷ逆行列係数表!AA24</f>
        <v>5.4399999999999996E-6</v>
      </c>
      <c r="AY24" s="317">
        <f>Ⅷ逆行列係数表!AB24</f>
        <v>4.1699999999999999E-6</v>
      </c>
      <c r="AZ24" s="317">
        <f>Ⅷ逆行列係数表!AC24</f>
        <v>1.61E-6</v>
      </c>
      <c r="BA24" s="317">
        <f>Ⅷ逆行列係数表!AD24</f>
        <v>4.3800000000000004E-6</v>
      </c>
      <c r="BB24" s="317">
        <f>Ⅷ逆行列係数表!AE24</f>
        <v>5.4399999999999996E-6</v>
      </c>
      <c r="BC24" s="317">
        <f>Ⅷ逆行列係数表!AF24</f>
        <v>2.62E-5</v>
      </c>
      <c r="BD24" s="317">
        <f>Ⅷ逆行列係数表!AG24</f>
        <v>3.5999999999999998E-6</v>
      </c>
      <c r="BE24" s="317">
        <f>Ⅷ逆行列係数表!AH24</f>
        <v>1.35E-6</v>
      </c>
      <c r="BF24" s="317">
        <f>Ⅷ逆行列係数表!AI24</f>
        <v>2.3599999999999999E-6</v>
      </c>
      <c r="BG24" s="317">
        <f>Ⅷ逆行列係数表!AJ24</f>
        <v>2.05E-5</v>
      </c>
      <c r="BH24" s="317">
        <f>Ⅷ逆行列係数表!AK24</f>
        <v>2.8499999999999998E-6</v>
      </c>
      <c r="BI24" s="317">
        <f>Ⅷ逆行列係数表!AL24</f>
        <v>9.7499999999999998E-7</v>
      </c>
      <c r="BJ24" s="317">
        <f>Ⅷ逆行列係数表!AM24</f>
        <v>3.3699999999999999E-6</v>
      </c>
      <c r="BL24" s="32">
        <f t="shared" si="1"/>
        <v>0</v>
      </c>
      <c r="BN24" s="255">
        <v>0</v>
      </c>
      <c r="BP24" s="313">
        <f>Ⅱ入力シート!H42+Ⅲ一次波及!BC26+BN24</f>
        <v>0</v>
      </c>
      <c r="BQ24" s="34"/>
      <c r="BR24" s="34"/>
      <c r="BS24" s="34"/>
      <c r="BT24" s="312">
        <f>Ⅹ雇用者所得率・雇用者数!H22</f>
        <v>2605</v>
      </c>
      <c r="BV24" s="320">
        <f>Ⅵ取引基本表!BH24</f>
        <v>139424</v>
      </c>
      <c r="BX24" s="32">
        <f t="shared" si="2"/>
        <v>1.8684014229974753E-2</v>
      </c>
      <c r="BZ24" s="35">
        <f t="shared" si="3"/>
        <v>0</v>
      </c>
      <c r="CB24" s="321">
        <f t="shared" si="4"/>
        <v>0</v>
      </c>
    </row>
    <row r="25" spans="1:80" ht="18.75" customHeight="1">
      <c r="A25" s="279" t="s">
        <v>18</v>
      </c>
      <c r="B25" s="280" t="s">
        <v>29</v>
      </c>
      <c r="C25" s="365">
        <f>Ⅳ一次附属!U$49</f>
        <v>0</v>
      </c>
      <c r="D25" s="366"/>
      <c r="E25" s="365">
        <f>Ⅲ一次波及!BC27</f>
        <v>0</v>
      </c>
      <c r="F25" s="366"/>
      <c r="G25" s="365">
        <f>Ⅹ雇用者所得率・雇用者数!E23</f>
        <v>0.2477163037084838</v>
      </c>
      <c r="H25" s="366"/>
      <c r="I25" s="369">
        <f t="shared" si="5"/>
        <v>0</v>
      </c>
      <c r="J25" s="366"/>
      <c r="K25" s="366"/>
      <c r="L25" s="366"/>
      <c r="P25" s="279" t="s">
        <v>18</v>
      </c>
      <c r="Q25" s="280" t="s">
        <v>29</v>
      </c>
      <c r="R25" s="301">
        <f>Ⅺ民間消費支出!D24</f>
        <v>2.2132198608542916E-2</v>
      </c>
      <c r="T25" s="307">
        <f>Ⅸ自給率!E24</f>
        <v>8.5724795762591732E-3</v>
      </c>
      <c r="V25" s="310">
        <f t="shared" si="0"/>
        <v>0</v>
      </c>
      <c r="X25" s="279" t="s">
        <v>18</v>
      </c>
      <c r="Y25" s="280" t="s">
        <v>29</v>
      </c>
      <c r="Z25" s="317">
        <f>Ⅷ逆行列係数表!C25</f>
        <v>1.19E-5</v>
      </c>
      <c r="AA25" s="317">
        <f>Ⅷ逆行列係数表!D25</f>
        <v>2.6400000000000001E-5</v>
      </c>
      <c r="AB25" s="317">
        <f>Ⅷ逆行列係数表!E25</f>
        <v>2.2900000000000001E-5</v>
      </c>
      <c r="AC25" s="317">
        <f>Ⅷ逆行列係数表!F25</f>
        <v>1.01E-5</v>
      </c>
      <c r="AD25" s="317">
        <f>Ⅷ逆行列係数表!G25</f>
        <v>1.1600000000000001E-5</v>
      </c>
      <c r="AE25" s="317">
        <f>Ⅷ逆行列係数表!H25</f>
        <v>2.3E-5</v>
      </c>
      <c r="AF25" s="317">
        <f>Ⅷ逆行列係数表!I25</f>
        <v>1.49E-5</v>
      </c>
      <c r="AG25" s="317">
        <f>Ⅷ逆行列係数表!J25</f>
        <v>1.5E-5</v>
      </c>
      <c r="AH25" s="317">
        <f>Ⅷ逆行列係数表!K25</f>
        <v>1.77E-5</v>
      </c>
      <c r="AI25" s="317">
        <f>Ⅷ逆行列係数表!L25</f>
        <v>1.17E-5</v>
      </c>
      <c r="AJ25" s="317">
        <f>Ⅷ逆行列係数表!M25</f>
        <v>1.13E-5</v>
      </c>
      <c r="AK25" s="317">
        <f>Ⅷ逆行列係数表!N25</f>
        <v>1.1199999999999999E-5</v>
      </c>
      <c r="AL25" s="317">
        <f>Ⅷ逆行列係数表!O25</f>
        <v>1.7200000000000001E-5</v>
      </c>
      <c r="AM25" s="317">
        <f>Ⅷ逆行列係数表!P25</f>
        <v>1.6500000000000001E-5</v>
      </c>
      <c r="AN25" s="317">
        <f>Ⅷ逆行列係数表!Q25</f>
        <v>1.3900000000000001E-5</v>
      </c>
      <c r="AO25" s="317">
        <f>Ⅷ逆行列係数表!R25</f>
        <v>1.7E-5</v>
      </c>
      <c r="AP25" s="317">
        <f>Ⅷ逆行列係数表!S25</f>
        <v>1.34E-5</v>
      </c>
      <c r="AQ25" s="317">
        <f>Ⅷ逆行列係数表!T25</f>
        <v>2.12E-5</v>
      </c>
      <c r="AR25" s="317">
        <f>Ⅷ逆行列係数表!U25</f>
        <v>1.003190705</v>
      </c>
      <c r="AS25" s="317">
        <f>Ⅷ逆行列係数表!V25</f>
        <v>1.7499999999999998E-5</v>
      </c>
      <c r="AT25" s="317">
        <f>Ⅷ逆行列係数表!W25</f>
        <v>3.3200000000000001E-5</v>
      </c>
      <c r="AU25" s="317">
        <f>Ⅷ逆行列係数表!X25</f>
        <v>4.9700000000000002E-5</v>
      </c>
      <c r="AV25" s="317">
        <f>Ⅷ逆行列係数表!Y25</f>
        <v>5.7099999999999999E-5</v>
      </c>
      <c r="AW25" s="317">
        <f>Ⅷ逆行列係数表!Z25</f>
        <v>2.41E-5</v>
      </c>
      <c r="AX25" s="317">
        <f>Ⅷ逆行列係数表!AA25</f>
        <v>2.7500000000000001E-5</v>
      </c>
      <c r="AY25" s="317">
        <f>Ⅷ逆行列係数表!AB25</f>
        <v>3.9199999999999997E-5</v>
      </c>
      <c r="AZ25" s="317">
        <f>Ⅷ逆行列係数表!AC25</f>
        <v>8.5499999999999995E-6</v>
      </c>
      <c r="BA25" s="317">
        <f>Ⅷ逆行列係数表!AD25</f>
        <v>8.7299999999999994E-5</v>
      </c>
      <c r="BB25" s="317">
        <f>Ⅷ逆行列係数表!AE25</f>
        <v>4.8199999999999999E-5</v>
      </c>
      <c r="BC25" s="317">
        <f>Ⅷ逆行列係数表!AF25</f>
        <v>7.7700000000000005E-5</v>
      </c>
      <c r="BD25" s="317">
        <f>Ⅷ逆行列係数表!AG25</f>
        <v>3.4799999999999999E-5</v>
      </c>
      <c r="BE25" s="317">
        <f>Ⅷ逆行列係数表!AH25</f>
        <v>1.66E-5</v>
      </c>
      <c r="BF25" s="317">
        <f>Ⅷ逆行列係数表!AI25</f>
        <v>2.5199999999999999E-5</v>
      </c>
      <c r="BG25" s="317">
        <f>Ⅷ逆行列係数表!AJ25</f>
        <v>4.4133600000000002E-4</v>
      </c>
      <c r="BH25" s="317">
        <f>Ⅷ逆行列係数表!AK25</f>
        <v>1.8600000000000001E-5</v>
      </c>
      <c r="BI25" s="317">
        <f>Ⅷ逆行列係数表!AL25</f>
        <v>8.14E-6</v>
      </c>
      <c r="BJ25" s="317">
        <f>Ⅷ逆行列係数表!AM25</f>
        <v>2.1999999999999999E-5</v>
      </c>
      <c r="BL25" s="32">
        <f t="shared" si="1"/>
        <v>0</v>
      </c>
      <c r="BN25" s="255">
        <v>0</v>
      </c>
      <c r="BP25" s="313">
        <f>Ⅱ入力シート!H43+Ⅲ一次波及!BC27+BN25</f>
        <v>0</v>
      </c>
      <c r="BQ25" s="34"/>
      <c r="BR25" s="34"/>
      <c r="BS25" s="34"/>
      <c r="BT25" s="312">
        <f>Ⅹ雇用者所得率・雇用者数!H23</f>
        <v>4151</v>
      </c>
      <c r="BV25" s="320">
        <f>Ⅵ取引基本表!BH25</f>
        <v>84050.361999999994</v>
      </c>
      <c r="BX25" s="32">
        <f t="shared" si="2"/>
        <v>4.9387056774365827E-2</v>
      </c>
      <c r="BZ25" s="35">
        <f t="shared" si="3"/>
        <v>0</v>
      </c>
      <c r="CB25" s="321">
        <f t="shared" si="4"/>
        <v>0</v>
      </c>
    </row>
    <row r="26" spans="1:80" ht="18.75" customHeight="1">
      <c r="A26" s="279" t="s">
        <v>19</v>
      </c>
      <c r="B26" s="280" t="s">
        <v>40</v>
      </c>
      <c r="C26" s="365">
        <f>Ⅳ一次附属!V$49</f>
        <v>0</v>
      </c>
      <c r="D26" s="366"/>
      <c r="E26" s="365">
        <f>Ⅲ一次波及!BC28</f>
        <v>0</v>
      </c>
      <c r="F26" s="366"/>
      <c r="G26" s="365">
        <f>Ⅹ雇用者所得率・雇用者数!E24</f>
        <v>0.25637416147276598</v>
      </c>
      <c r="H26" s="366"/>
      <c r="I26" s="369">
        <f t="shared" si="5"/>
        <v>0</v>
      </c>
      <c r="J26" s="366"/>
      <c r="K26" s="366"/>
      <c r="L26" s="366"/>
      <c r="P26" s="279" t="s">
        <v>19</v>
      </c>
      <c r="Q26" s="280" t="s">
        <v>40</v>
      </c>
      <c r="R26" s="301">
        <f>Ⅺ民間消費支出!D25</f>
        <v>1.8250062064433924E-2</v>
      </c>
      <c r="T26" s="307">
        <f>Ⅸ自給率!E25</f>
        <v>0.20645106050465678</v>
      </c>
      <c r="V26" s="310">
        <f t="shared" si="0"/>
        <v>0</v>
      </c>
      <c r="X26" s="279" t="s">
        <v>19</v>
      </c>
      <c r="Y26" s="280" t="s">
        <v>40</v>
      </c>
      <c r="Z26" s="317">
        <f>Ⅷ逆行列係数表!C26</f>
        <v>3.7376100000000002E-4</v>
      </c>
      <c r="AA26" s="317">
        <f>Ⅷ逆行列係数表!D26</f>
        <v>8.2474700000000002E-4</v>
      </c>
      <c r="AB26" s="317">
        <f>Ⅷ逆行列係数表!E26</f>
        <v>1.641708E-3</v>
      </c>
      <c r="AC26" s="317">
        <f>Ⅷ逆行列係数表!F26</f>
        <v>1.6343359999999999E-3</v>
      </c>
      <c r="AD26" s="317">
        <f>Ⅷ逆行列係数表!G26</f>
        <v>1.9177249999999999E-3</v>
      </c>
      <c r="AE26" s="317">
        <f>Ⅷ逆行列係数表!H26</f>
        <v>1.605553E-3</v>
      </c>
      <c r="AF26" s="317">
        <f>Ⅷ逆行列係数表!I26</f>
        <v>4.1312199999999998E-4</v>
      </c>
      <c r="AG26" s="317">
        <f>Ⅷ逆行列係数表!J26</f>
        <v>1.177441E-3</v>
      </c>
      <c r="AH26" s="317">
        <f>Ⅷ逆行列係数表!K26</f>
        <v>3.5898409999999999E-3</v>
      </c>
      <c r="AI26" s="317">
        <f>Ⅷ逆行列係数表!L26</f>
        <v>2.0719929999999998E-3</v>
      </c>
      <c r="AJ26" s="317">
        <f>Ⅷ逆行列係数表!M26</f>
        <v>2.6180769999999999E-3</v>
      </c>
      <c r="AK26" s="317">
        <f>Ⅷ逆行列係数表!N26</f>
        <v>6.9758600000000004E-4</v>
      </c>
      <c r="AL26" s="317">
        <f>Ⅷ逆行列係数表!O26</f>
        <v>4.4512000000000002E-4</v>
      </c>
      <c r="AM26" s="317">
        <f>Ⅷ逆行列係数表!P26</f>
        <v>5.4068400000000004E-4</v>
      </c>
      <c r="AN26" s="317">
        <f>Ⅷ逆行列係数表!Q26</f>
        <v>1.313608E-3</v>
      </c>
      <c r="AO26" s="317">
        <f>Ⅷ逆行列係数表!R26</f>
        <v>9.7010100000000001E-4</v>
      </c>
      <c r="AP26" s="317">
        <f>Ⅷ逆行列係数表!S26</f>
        <v>9.3017900000000005E-4</v>
      </c>
      <c r="AQ26" s="317">
        <f>Ⅷ逆行列係数表!T26</f>
        <v>1.107437E-3</v>
      </c>
      <c r="AR26" s="317">
        <f>Ⅷ逆行列係数表!U26</f>
        <v>3.5973199999999998E-4</v>
      </c>
      <c r="AS26" s="317">
        <f>Ⅷ逆行列係数表!V26</f>
        <v>1.0099142160000001</v>
      </c>
      <c r="AT26" s="317">
        <f>Ⅷ逆行列係数表!W26</f>
        <v>9.8320399999999989E-4</v>
      </c>
      <c r="AU26" s="317">
        <f>Ⅷ逆行列係数表!X26</f>
        <v>1.6517350000000001E-3</v>
      </c>
      <c r="AV26" s="317">
        <f>Ⅷ逆行列係数表!Y26</f>
        <v>1.5092809999999999E-3</v>
      </c>
      <c r="AW26" s="317">
        <f>Ⅷ逆行列係数表!Z26</f>
        <v>1.620409E-3</v>
      </c>
      <c r="AX26" s="317">
        <f>Ⅷ逆行列係数表!AA26</f>
        <v>1.5767089999999999E-3</v>
      </c>
      <c r="AY26" s="317">
        <f>Ⅷ逆行列係数表!AB26</f>
        <v>3.7417679999999999E-3</v>
      </c>
      <c r="AZ26" s="317">
        <f>Ⅷ逆行列係数表!AC26</f>
        <v>3.2002300000000001E-4</v>
      </c>
      <c r="BA26" s="317">
        <f>Ⅷ逆行列係数表!AD26</f>
        <v>9.4345599999999996E-4</v>
      </c>
      <c r="BB26" s="317">
        <f>Ⅷ逆行列係数表!AE26</f>
        <v>4.0743189999999999E-3</v>
      </c>
      <c r="BC26" s="317">
        <f>Ⅷ逆行列係数表!AF26</f>
        <v>1.857434E-3</v>
      </c>
      <c r="BD26" s="317">
        <f>Ⅷ逆行列係数表!AG26</f>
        <v>4.2453669999999999E-3</v>
      </c>
      <c r="BE26" s="317">
        <f>Ⅷ逆行列係数表!AH26</f>
        <v>1.0541000000000001E-3</v>
      </c>
      <c r="BF26" s="317">
        <f>Ⅷ逆行列係数表!AI26</f>
        <v>8.8219809999999996E-3</v>
      </c>
      <c r="BG26" s="317">
        <f>Ⅷ逆行列係数表!AJ26</f>
        <v>1.7924200000000001E-3</v>
      </c>
      <c r="BH26" s="317">
        <f>Ⅷ逆行列係数表!AK26</f>
        <v>1.575824E-3</v>
      </c>
      <c r="BI26" s="317">
        <f>Ⅷ逆行列係数表!AL26</f>
        <v>2.7197816999999999E-2</v>
      </c>
      <c r="BJ26" s="317">
        <f>Ⅷ逆行列係数表!AM26</f>
        <v>7.0068699999999997E-4</v>
      </c>
      <c r="BL26" s="32">
        <f t="shared" si="1"/>
        <v>0</v>
      </c>
      <c r="BN26" s="255">
        <v>0</v>
      </c>
      <c r="BP26" s="313">
        <f>Ⅱ入力シート!H44+Ⅲ一次波及!BC28+BN26</f>
        <v>0</v>
      </c>
      <c r="BQ26" s="34"/>
      <c r="BR26" s="34"/>
      <c r="BS26" s="34"/>
      <c r="BT26" s="312">
        <f>Ⅹ雇用者所得率・雇用者数!H24</f>
        <v>5804</v>
      </c>
      <c r="BV26" s="320">
        <f>Ⅵ取引基本表!BH26</f>
        <v>81284.926999999996</v>
      </c>
      <c r="BX26" s="32">
        <f t="shared" si="2"/>
        <v>7.140315202595926E-2</v>
      </c>
      <c r="BZ26" s="35">
        <f t="shared" si="3"/>
        <v>0</v>
      </c>
      <c r="CB26" s="321">
        <f t="shared" si="4"/>
        <v>0</v>
      </c>
    </row>
    <row r="27" spans="1:80" ht="18.75" customHeight="1">
      <c r="A27" s="279" t="s">
        <v>130</v>
      </c>
      <c r="B27" s="280" t="s">
        <v>30</v>
      </c>
      <c r="C27" s="365">
        <f>Ⅳ一次附属!W$49</f>
        <v>0</v>
      </c>
      <c r="D27" s="366"/>
      <c r="E27" s="365">
        <f>Ⅲ一次波及!BC29</f>
        <v>0</v>
      </c>
      <c r="F27" s="366"/>
      <c r="G27" s="365">
        <f>Ⅹ雇用者所得率・雇用者数!E25</f>
        <v>0.22367224135031155</v>
      </c>
      <c r="H27" s="366"/>
      <c r="I27" s="369">
        <f t="shared" si="5"/>
        <v>0</v>
      </c>
      <c r="J27" s="366"/>
      <c r="K27" s="366"/>
      <c r="L27" s="366"/>
      <c r="P27" s="279" t="s">
        <v>130</v>
      </c>
      <c r="Q27" s="280" t="s">
        <v>30</v>
      </c>
      <c r="R27" s="301">
        <f>Ⅺ民間消費支出!D26</f>
        <v>0</v>
      </c>
      <c r="T27" s="307">
        <f>Ⅸ自給率!E26</f>
        <v>1</v>
      </c>
      <c r="V27" s="310">
        <f t="shared" si="0"/>
        <v>0</v>
      </c>
      <c r="X27" s="279" t="s">
        <v>130</v>
      </c>
      <c r="Y27" s="280" t="s">
        <v>30</v>
      </c>
      <c r="Z27" s="317">
        <f>Ⅷ逆行列係数表!C27</f>
        <v>2.7449850000000001E-3</v>
      </c>
      <c r="AA27" s="317">
        <f>Ⅷ逆行列係数表!D27</f>
        <v>3.6550110000000001E-3</v>
      </c>
      <c r="AB27" s="317">
        <f>Ⅷ逆行列係数表!E27</f>
        <v>9.6428900000000001E-4</v>
      </c>
      <c r="AC27" s="317">
        <f>Ⅷ逆行列係数表!F27</f>
        <v>2.3596419999999999E-3</v>
      </c>
      <c r="AD27" s="317">
        <f>Ⅷ逆行列係数表!G27</f>
        <v>2.3889409999999999E-3</v>
      </c>
      <c r="AE27" s="317">
        <f>Ⅷ逆行列係数表!H27</f>
        <v>2.218434E-3</v>
      </c>
      <c r="AF27" s="317">
        <f>Ⅷ逆行列係数表!I27</f>
        <v>4.1531440000000001E-3</v>
      </c>
      <c r="AG27" s="317">
        <f>Ⅷ逆行列係数表!J27</f>
        <v>2.8906100000000001E-3</v>
      </c>
      <c r="AH27" s="317">
        <f>Ⅷ逆行列係数表!K27</f>
        <v>3.9399960000000003E-3</v>
      </c>
      <c r="AI27" s="317">
        <f>Ⅷ逆行列係数表!L27</f>
        <v>3.461057E-3</v>
      </c>
      <c r="AJ27" s="317">
        <f>Ⅷ逆行列係数表!M27</f>
        <v>2.59998E-3</v>
      </c>
      <c r="AK27" s="317">
        <f>Ⅷ逆行列係数表!N27</f>
        <v>3.4150130000000002E-3</v>
      </c>
      <c r="AL27" s="317">
        <f>Ⅷ逆行列係数表!O27</f>
        <v>1.6137009999999999E-3</v>
      </c>
      <c r="AM27" s="317">
        <f>Ⅷ逆行列係数表!P27</f>
        <v>1.1151259999999999E-3</v>
      </c>
      <c r="AN27" s="317">
        <f>Ⅷ逆行列係数表!Q27</f>
        <v>1.1867099999999999E-3</v>
      </c>
      <c r="AO27" s="317">
        <f>Ⅷ逆行列係数表!R27</f>
        <v>2.490655E-3</v>
      </c>
      <c r="AP27" s="317">
        <f>Ⅷ逆行列係数表!S27</f>
        <v>1.313933E-3</v>
      </c>
      <c r="AQ27" s="317">
        <f>Ⅷ逆行列係数表!T27</f>
        <v>1.4411529999999999E-3</v>
      </c>
      <c r="AR27" s="317">
        <f>Ⅷ逆行列係数表!U27</f>
        <v>6.7886900000000002E-4</v>
      </c>
      <c r="AS27" s="317">
        <f>Ⅷ逆行列係数表!V27</f>
        <v>1.895873E-3</v>
      </c>
      <c r="AT27" s="317">
        <f>Ⅷ逆行列係数表!W27</f>
        <v>1.000990949</v>
      </c>
      <c r="AU27" s="317">
        <f>Ⅷ逆行列係数表!X27</f>
        <v>1.4998322999999999E-2</v>
      </c>
      <c r="AV27" s="317">
        <f>Ⅷ逆行列係数表!Y27</f>
        <v>2.618873E-2</v>
      </c>
      <c r="AW27" s="317">
        <f>Ⅷ逆行列係数表!Z27</f>
        <v>2.5708049999999998E-3</v>
      </c>
      <c r="AX27" s="317">
        <f>Ⅷ逆行列係数表!AA27</f>
        <v>2.8498320000000001E-3</v>
      </c>
      <c r="AY27" s="317">
        <f>Ⅷ逆行列係数表!AB27</f>
        <v>2.640299E-3</v>
      </c>
      <c r="AZ27" s="317">
        <f>Ⅷ逆行列係数表!AC27</f>
        <v>7.5171999999999999E-3</v>
      </c>
      <c r="BA27" s="317">
        <f>Ⅷ逆行列係数表!AD27</f>
        <v>7.7070849999999998E-3</v>
      </c>
      <c r="BB27" s="317">
        <f>Ⅷ逆行列係数表!AE27</f>
        <v>4.3509999999999998E-3</v>
      </c>
      <c r="BC27" s="317">
        <f>Ⅷ逆行列係数表!AF27</f>
        <v>4.9943069999999999E-3</v>
      </c>
      <c r="BD27" s="317">
        <f>Ⅷ逆行列係数表!AG27</f>
        <v>4.1340099999999996E-3</v>
      </c>
      <c r="BE27" s="317">
        <f>Ⅷ逆行列係数表!AH27</f>
        <v>2.0254079999999998E-3</v>
      </c>
      <c r="BF27" s="317">
        <f>Ⅷ逆行列係数表!AI27</f>
        <v>1.4692959999999999E-3</v>
      </c>
      <c r="BG27" s="317">
        <f>Ⅷ逆行列係数表!AJ27</f>
        <v>1.377554E-3</v>
      </c>
      <c r="BH27" s="317">
        <f>Ⅷ逆行列係数表!AK27</f>
        <v>2.686974E-3</v>
      </c>
      <c r="BI27" s="317">
        <f>Ⅷ逆行列係数表!AL27</f>
        <v>8.3765700000000001E-4</v>
      </c>
      <c r="BJ27" s="317">
        <f>Ⅷ逆行列係数表!AM27</f>
        <v>8.4263080000000004E-3</v>
      </c>
      <c r="BL27" s="32">
        <f t="shared" si="1"/>
        <v>0</v>
      </c>
      <c r="BN27" s="255">
        <v>0</v>
      </c>
      <c r="BP27" s="313">
        <f>Ⅱ入力シート!H45+Ⅲ一次波及!BC29+BN27</f>
        <v>0</v>
      </c>
      <c r="BQ27" s="34"/>
      <c r="BR27" s="34"/>
      <c r="BS27" s="34"/>
      <c r="BT27" s="312">
        <f>Ⅹ雇用者所得率・雇用者数!H25</f>
        <v>17822</v>
      </c>
      <c r="BV27" s="320">
        <f>Ⅵ取引基本表!BH27</f>
        <v>493712.261</v>
      </c>
      <c r="BX27" s="32">
        <f t="shared" si="2"/>
        <v>3.6097948963029702E-2</v>
      </c>
      <c r="BZ27" s="35">
        <f t="shared" si="3"/>
        <v>0</v>
      </c>
      <c r="CB27" s="321">
        <f t="shared" si="4"/>
        <v>0</v>
      </c>
    </row>
    <row r="28" spans="1:80" ht="18.75" customHeight="1">
      <c r="A28" s="279" t="s">
        <v>132</v>
      </c>
      <c r="B28" s="280" t="s">
        <v>1585</v>
      </c>
      <c r="C28" s="365">
        <f>Ⅳ一次附属!X$49</f>
        <v>0</v>
      </c>
      <c r="D28" s="366"/>
      <c r="E28" s="365">
        <f>Ⅲ一次波及!BC30</f>
        <v>0</v>
      </c>
      <c r="F28" s="366"/>
      <c r="G28" s="365">
        <f>Ⅹ雇用者所得率・雇用者数!E26</f>
        <v>0.11608607150834477</v>
      </c>
      <c r="H28" s="366"/>
      <c r="I28" s="369">
        <f t="shared" si="5"/>
        <v>0</v>
      </c>
      <c r="J28" s="366"/>
      <c r="K28" s="366"/>
      <c r="L28" s="366"/>
      <c r="P28" s="279" t="s">
        <v>132</v>
      </c>
      <c r="Q28" s="280" t="s">
        <v>1585</v>
      </c>
      <c r="R28" s="301">
        <f>Ⅺ民間消費支出!D27</f>
        <v>2.0952982547686638E-2</v>
      </c>
      <c r="T28" s="307">
        <f>Ⅸ自給率!E27</f>
        <v>0.21558414959822114</v>
      </c>
      <c r="V28" s="310">
        <f t="shared" si="0"/>
        <v>0</v>
      </c>
      <c r="X28" s="279" t="s">
        <v>132</v>
      </c>
      <c r="Y28" s="280" t="s">
        <v>1585</v>
      </c>
      <c r="Z28" s="317">
        <f>Ⅷ逆行列係数表!C28</f>
        <v>2.0381840000000002E-3</v>
      </c>
      <c r="AA28" s="317">
        <f>Ⅷ逆行列係数表!D28</f>
        <v>2.717414E-3</v>
      </c>
      <c r="AB28" s="317">
        <f>Ⅷ逆行列係数表!E28</f>
        <v>3.452582E-3</v>
      </c>
      <c r="AC28" s="317">
        <f>Ⅷ逆行列係数表!F28</f>
        <v>7.9216070000000006E-3</v>
      </c>
      <c r="AD28" s="317">
        <f>Ⅷ逆行列係数表!G28</f>
        <v>3.8867749999999999E-3</v>
      </c>
      <c r="AE28" s="317">
        <f>Ⅷ逆行列係数表!H28</f>
        <v>6.0307759999999998E-3</v>
      </c>
      <c r="AF28" s="317">
        <f>Ⅷ逆行列係数表!I28</f>
        <v>4.5065849999999996E-3</v>
      </c>
      <c r="AG28" s="317">
        <f>Ⅷ逆行列係数表!J28</f>
        <v>6.0569459999999997E-3</v>
      </c>
      <c r="AH28" s="317">
        <f>Ⅷ逆行列係数表!K28</f>
        <v>9.0110869999999992E-3</v>
      </c>
      <c r="AI28" s="317">
        <f>Ⅷ逆行列係数表!L28</f>
        <v>1.9299368000000001E-2</v>
      </c>
      <c r="AJ28" s="317">
        <f>Ⅷ逆行列係数表!M28</f>
        <v>8.5564720000000007E-3</v>
      </c>
      <c r="AK28" s="317">
        <f>Ⅷ逆行列係数表!N28</f>
        <v>3.8164789999999998E-3</v>
      </c>
      <c r="AL28" s="317">
        <f>Ⅷ逆行列係数表!O28</f>
        <v>3.2573160000000001E-3</v>
      </c>
      <c r="AM28" s="317">
        <f>Ⅷ逆行列係数表!P28</f>
        <v>2.2193769999999998E-3</v>
      </c>
      <c r="AN28" s="317">
        <f>Ⅷ逆行列係数表!Q28</f>
        <v>3.0724519999999998E-3</v>
      </c>
      <c r="AO28" s="317">
        <f>Ⅷ逆行列係数表!R28</f>
        <v>5.5072819999999996E-3</v>
      </c>
      <c r="AP28" s="317">
        <f>Ⅷ逆行列係数表!S28</f>
        <v>1.52074E-3</v>
      </c>
      <c r="AQ28" s="317">
        <f>Ⅷ逆行列係数表!T28</f>
        <v>1.353581E-3</v>
      </c>
      <c r="AR28" s="317">
        <f>Ⅷ逆行列係数表!U28</f>
        <v>2.8830280000000002E-3</v>
      </c>
      <c r="AS28" s="317">
        <f>Ⅷ逆行列係数表!V28</f>
        <v>4.3449059999999999E-3</v>
      </c>
      <c r="AT28" s="317">
        <f>Ⅷ逆行列係数表!W28</f>
        <v>1.0189800000000001E-3</v>
      </c>
      <c r="AU28" s="317">
        <f>Ⅷ逆行列係数表!X28</f>
        <v>1.0244698860000001</v>
      </c>
      <c r="AV28" s="317">
        <f>Ⅷ逆行列係数表!Y28</f>
        <v>1.5061079999999999E-2</v>
      </c>
      <c r="AW28" s="317">
        <f>Ⅷ逆行列係数表!Z28</f>
        <v>1.4965170999999999E-2</v>
      </c>
      <c r="AX28" s="317">
        <f>Ⅷ逆行列係数表!AA28</f>
        <v>5.5219149999999996E-3</v>
      </c>
      <c r="AY28" s="317">
        <f>Ⅷ逆行列係数表!AB28</f>
        <v>1.471438E-3</v>
      </c>
      <c r="AZ28" s="317">
        <f>Ⅷ逆行列係数表!AC28</f>
        <v>8.9352300000000002E-4</v>
      </c>
      <c r="BA28" s="317">
        <f>Ⅷ逆行列係数表!AD28</f>
        <v>2.2919500000000001E-3</v>
      </c>
      <c r="BB28" s="317">
        <f>Ⅷ逆行列係数表!AE28</f>
        <v>2.0731539999999998E-3</v>
      </c>
      <c r="BC28" s="317">
        <f>Ⅷ逆行列係数表!AF28</f>
        <v>2.7910729999999998E-3</v>
      </c>
      <c r="BD28" s="317">
        <f>Ⅷ逆行列係数表!AG28</f>
        <v>3.1912490000000002E-3</v>
      </c>
      <c r="BE28" s="317">
        <f>Ⅷ逆行列係数表!AH28</f>
        <v>2.87207E-3</v>
      </c>
      <c r="BF28" s="317">
        <f>Ⅷ逆行列係数表!AI28</f>
        <v>1.155725E-3</v>
      </c>
      <c r="BG28" s="317">
        <f>Ⅷ逆行列係数表!AJ28</f>
        <v>1.330021E-3</v>
      </c>
      <c r="BH28" s="317">
        <f>Ⅷ逆行列係数表!AK28</f>
        <v>7.1046240000000004E-3</v>
      </c>
      <c r="BI28" s="317">
        <f>Ⅷ逆行列係数表!AL28</f>
        <v>1.096273E-3</v>
      </c>
      <c r="BJ28" s="317">
        <f>Ⅷ逆行列係数表!AM28</f>
        <v>1.414015E-3</v>
      </c>
      <c r="BL28" s="32">
        <f t="shared" si="1"/>
        <v>0</v>
      </c>
      <c r="BN28" s="255">
        <v>0</v>
      </c>
      <c r="BP28" s="313">
        <f>Ⅱ入力シート!H46+Ⅲ一次波及!BC30+BN28</f>
        <v>0</v>
      </c>
      <c r="BQ28" s="34"/>
      <c r="BR28" s="34"/>
      <c r="BS28" s="34"/>
      <c r="BT28" s="312">
        <f>Ⅹ雇用者所得率・雇用者数!H26</f>
        <v>1063</v>
      </c>
      <c r="BV28" s="320">
        <f>Ⅵ取引基本表!BH28</f>
        <v>24878.523000000001</v>
      </c>
      <c r="BX28" s="32">
        <f t="shared" si="2"/>
        <v>4.2727616908769063E-2</v>
      </c>
      <c r="BZ28" s="35">
        <f t="shared" si="3"/>
        <v>0</v>
      </c>
      <c r="CB28" s="321">
        <f t="shared" si="4"/>
        <v>0</v>
      </c>
    </row>
    <row r="29" spans="1:80" ht="18.75" customHeight="1">
      <c r="A29" s="279" t="s">
        <v>147</v>
      </c>
      <c r="B29" s="280" t="s">
        <v>165</v>
      </c>
      <c r="C29" s="365">
        <f>Ⅳ一次附属!Y$49</f>
        <v>0</v>
      </c>
      <c r="D29" s="366"/>
      <c r="E29" s="365">
        <f>Ⅲ一次波及!BC31</f>
        <v>0</v>
      </c>
      <c r="F29" s="366"/>
      <c r="G29" s="365">
        <f>Ⅹ雇用者所得率・雇用者数!E27</f>
        <v>0.1620247292418642</v>
      </c>
      <c r="H29" s="366"/>
      <c r="I29" s="369">
        <f t="shared" si="5"/>
        <v>0</v>
      </c>
      <c r="J29" s="366"/>
      <c r="K29" s="366"/>
      <c r="L29" s="366"/>
      <c r="P29" s="279" t="s">
        <v>147</v>
      </c>
      <c r="Q29" s="280" t="s">
        <v>165</v>
      </c>
      <c r="R29" s="301">
        <f>Ⅺ民間消費支出!D28</f>
        <v>7.1658150546616284E-3</v>
      </c>
      <c r="T29" s="307">
        <f>Ⅸ自給率!E28</f>
        <v>0.99986103667152071</v>
      </c>
      <c r="V29" s="310">
        <f t="shared" si="0"/>
        <v>0</v>
      </c>
      <c r="X29" s="279" t="s">
        <v>147</v>
      </c>
      <c r="Y29" s="280" t="s">
        <v>165</v>
      </c>
      <c r="Z29" s="317">
        <f>Ⅷ逆行列係数表!C29</f>
        <v>9.3264599999999997E-4</v>
      </c>
      <c r="AA29" s="317">
        <f>Ⅷ逆行列係数表!D29</f>
        <v>1.994521E-3</v>
      </c>
      <c r="AB29" s="317">
        <f>Ⅷ逆行列係数表!E29</f>
        <v>1.9917480000000002E-3</v>
      </c>
      <c r="AC29" s="317">
        <f>Ⅷ逆行列係数表!F29</f>
        <v>9.3174700000000002E-4</v>
      </c>
      <c r="AD29" s="317">
        <f>Ⅷ逆行列係数表!G29</f>
        <v>8.0474799999999999E-4</v>
      </c>
      <c r="AE29" s="317">
        <f>Ⅷ逆行列係数表!H29</f>
        <v>1.7372010000000001E-3</v>
      </c>
      <c r="AF29" s="317">
        <f>Ⅷ逆行列係数表!I29</f>
        <v>8.3146900000000004E-4</v>
      </c>
      <c r="AG29" s="317">
        <f>Ⅷ逆行列係数表!J29</f>
        <v>7.0666499999999998E-4</v>
      </c>
      <c r="AH29" s="317">
        <f>Ⅷ逆行列係数表!K29</f>
        <v>9.7413899999999995E-4</v>
      </c>
      <c r="AI29" s="317">
        <f>Ⅷ逆行列係数表!L29</f>
        <v>6.4152600000000001E-4</v>
      </c>
      <c r="AJ29" s="317">
        <f>Ⅷ逆行列係数表!M29</f>
        <v>5.9846599999999997E-4</v>
      </c>
      <c r="AK29" s="317">
        <f>Ⅷ逆行列係数表!N29</f>
        <v>5.8257399999999998E-4</v>
      </c>
      <c r="AL29" s="317">
        <f>Ⅷ逆行列係数表!O29</f>
        <v>6.3506900000000004E-4</v>
      </c>
      <c r="AM29" s="317">
        <f>Ⅷ逆行列係数表!P29</f>
        <v>4.8918400000000004E-4</v>
      </c>
      <c r="AN29" s="317">
        <f>Ⅷ逆行列係数表!Q29</f>
        <v>5.9105799999999999E-4</v>
      </c>
      <c r="AO29" s="317">
        <f>Ⅷ逆行列係数表!R29</f>
        <v>8.5329199999999996E-4</v>
      </c>
      <c r="AP29" s="317">
        <f>Ⅷ逆行列係数表!S29</f>
        <v>4.7732200000000002E-4</v>
      </c>
      <c r="AQ29" s="317">
        <f>Ⅷ逆行列係数表!T29</f>
        <v>6.8957299999999997E-4</v>
      </c>
      <c r="AR29" s="317">
        <f>Ⅷ逆行列係数表!U29</f>
        <v>4.0423899999999998E-4</v>
      </c>
      <c r="AS29" s="317">
        <f>Ⅷ逆行列係数表!V29</f>
        <v>1.1172179999999999E-3</v>
      </c>
      <c r="AT29" s="317">
        <f>Ⅷ逆行列係数表!W29</f>
        <v>1.076161E-3</v>
      </c>
      <c r="AU29" s="317">
        <f>Ⅷ逆行列係数表!X29</f>
        <v>1.590513E-3</v>
      </c>
      <c r="AV29" s="317">
        <f>Ⅷ逆行列係数表!Y29</f>
        <v>1.0638136069999999</v>
      </c>
      <c r="AW29" s="317">
        <f>Ⅷ逆行列係数表!Z29</f>
        <v>8.2020059999999995E-3</v>
      </c>
      <c r="AX29" s="317">
        <f>Ⅷ逆行列係数表!AA29</f>
        <v>2.983215E-3</v>
      </c>
      <c r="AY29" s="317">
        <f>Ⅷ逆行列係数表!AB29</f>
        <v>1.5697529999999999E-3</v>
      </c>
      <c r="AZ29" s="317">
        <f>Ⅷ逆行列係数表!AC29</f>
        <v>4.9874499999999998E-4</v>
      </c>
      <c r="BA29" s="317">
        <f>Ⅷ逆行列係数表!AD29</f>
        <v>6.4123970000000002E-3</v>
      </c>
      <c r="BB29" s="317">
        <f>Ⅷ逆行列係数表!AE29</f>
        <v>3.0769289999999999E-3</v>
      </c>
      <c r="BC29" s="317">
        <f>Ⅷ逆行列係数表!AF29</f>
        <v>3.9686629999999999E-3</v>
      </c>
      <c r="BD29" s="317">
        <f>Ⅷ逆行列係数表!AG29</f>
        <v>8.2020180000000002E-3</v>
      </c>
      <c r="BE29" s="317">
        <f>Ⅷ逆行列係数表!AH29</f>
        <v>4.4534290000000001E-3</v>
      </c>
      <c r="BF29" s="317">
        <f>Ⅷ逆行列係数表!AI29</f>
        <v>2.3844869999999998E-3</v>
      </c>
      <c r="BG29" s="317">
        <f>Ⅷ逆行列係数表!AJ29</f>
        <v>1.0804129999999999E-3</v>
      </c>
      <c r="BH29" s="317">
        <f>Ⅷ逆行列係数表!AK29</f>
        <v>8.6530410000000002E-3</v>
      </c>
      <c r="BI29" s="317">
        <f>Ⅷ逆行列係数表!AL29</f>
        <v>7.16761E-4</v>
      </c>
      <c r="BJ29" s="317">
        <f>Ⅷ逆行列係数表!AM29</f>
        <v>1.648233E-3</v>
      </c>
      <c r="BL29" s="32">
        <f t="shared" si="1"/>
        <v>0</v>
      </c>
      <c r="BN29" s="255">
        <v>0</v>
      </c>
      <c r="BP29" s="313">
        <f>Ⅱ入力シート!H47+Ⅲ一次波及!BC31+BN29</f>
        <v>0</v>
      </c>
      <c r="BQ29" s="34"/>
      <c r="BR29" s="34"/>
      <c r="BS29" s="34"/>
      <c r="BT29" s="312">
        <f>Ⅹ雇用者所得率・雇用者数!H27</f>
        <v>903</v>
      </c>
      <c r="BV29" s="320">
        <f>Ⅵ取引基本表!BH29</f>
        <v>27587.905999999999</v>
      </c>
      <c r="BX29" s="32">
        <f t="shared" si="2"/>
        <v>3.2731733970675414E-2</v>
      </c>
      <c r="BZ29" s="35">
        <f t="shared" si="3"/>
        <v>0</v>
      </c>
      <c r="CB29" s="321">
        <f t="shared" si="4"/>
        <v>0</v>
      </c>
    </row>
    <row r="30" spans="1:80" ht="18.75" customHeight="1">
      <c r="A30" s="279" t="s">
        <v>148</v>
      </c>
      <c r="B30" s="280" t="s">
        <v>166</v>
      </c>
      <c r="C30" s="365">
        <f>Ⅳ一次附属!Z$49</f>
        <v>0</v>
      </c>
      <c r="D30" s="366"/>
      <c r="E30" s="365">
        <f>Ⅲ一次波及!BC32</f>
        <v>0</v>
      </c>
      <c r="F30" s="366"/>
      <c r="G30" s="365">
        <f>Ⅹ雇用者所得率・雇用者数!E28</f>
        <v>0.24243302118852639</v>
      </c>
      <c r="H30" s="366"/>
      <c r="I30" s="369">
        <f t="shared" si="5"/>
        <v>0</v>
      </c>
      <c r="J30" s="366"/>
      <c r="K30" s="366"/>
      <c r="L30" s="366"/>
      <c r="P30" s="279" t="s">
        <v>148</v>
      </c>
      <c r="Q30" s="280" t="s">
        <v>166</v>
      </c>
      <c r="R30" s="301">
        <f>Ⅺ民間消費支出!D29</f>
        <v>7.1529373629905123E-4</v>
      </c>
      <c r="T30" s="307">
        <f>Ⅸ自給率!E29</f>
        <v>0.99972477804204374</v>
      </c>
      <c r="V30" s="310">
        <f t="shared" si="0"/>
        <v>0</v>
      </c>
      <c r="X30" s="279" t="s">
        <v>148</v>
      </c>
      <c r="Y30" s="280" t="s">
        <v>166</v>
      </c>
      <c r="Z30" s="317">
        <f>Ⅷ逆行列係数表!C30</f>
        <v>1.0749240000000001E-3</v>
      </c>
      <c r="AA30" s="317">
        <f>Ⅷ逆行列係数表!D30</f>
        <v>2.8869149999999999E-3</v>
      </c>
      <c r="AB30" s="317">
        <f>Ⅷ逆行列係数表!E30</f>
        <v>2.2938949999999998E-3</v>
      </c>
      <c r="AC30" s="317">
        <f>Ⅷ逆行列係数表!F30</f>
        <v>6.7745299999999995E-4</v>
      </c>
      <c r="AD30" s="317">
        <f>Ⅷ逆行列係数表!G30</f>
        <v>1.2217720000000001E-3</v>
      </c>
      <c r="AE30" s="317">
        <f>Ⅷ逆行列係数表!H30</f>
        <v>3.1754930000000002E-3</v>
      </c>
      <c r="AF30" s="317">
        <f>Ⅷ逆行列係数表!I30</f>
        <v>8.8544299999999997E-4</v>
      </c>
      <c r="AG30" s="317">
        <f>Ⅷ逆行列係数表!J30</f>
        <v>4.8760999999999997E-4</v>
      </c>
      <c r="AH30" s="317">
        <f>Ⅷ逆行列係数表!K30</f>
        <v>2.467206E-3</v>
      </c>
      <c r="AI30" s="317">
        <f>Ⅷ逆行列係数表!L30</f>
        <v>7.5660400000000002E-4</v>
      </c>
      <c r="AJ30" s="317">
        <f>Ⅷ逆行列係数表!M30</f>
        <v>8.7786299999999999E-4</v>
      </c>
      <c r="AK30" s="317">
        <f>Ⅷ逆行列係数表!N30</f>
        <v>5.8992599999999995E-4</v>
      </c>
      <c r="AL30" s="317">
        <f>Ⅷ逆行列係数表!O30</f>
        <v>8.04129E-4</v>
      </c>
      <c r="AM30" s="317">
        <f>Ⅷ逆行列係数表!P30</f>
        <v>4.6899799999999998E-4</v>
      </c>
      <c r="AN30" s="317">
        <f>Ⅷ逆行列係数表!Q30</f>
        <v>6.2590599999999997E-4</v>
      </c>
      <c r="AO30" s="317">
        <f>Ⅷ逆行列係数表!R30</f>
        <v>1.230274E-3</v>
      </c>
      <c r="AP30" s="317">
        <f>Ⅷ逆行列係数表!S30</f>
        <v>5.8885700000000003E-4</v>
      </c>
      <c r="AQ30" s="317">
        <f>Ⅷ逆行列係数表!T30</f>
        <v>7.29899E-4</v>
      </c>
      <c r="AR30" s="317">
        <f>Ⅷ逆行列係数表!U30</f>
        <v>4.0716899999999998E-4</v>
      </c>
      <c r="AS30" s="317">
        <f>Ⅷ逆行列係数表!V30</f>
        <v>1.250321E-3</v>
      </c>
      <c r="AT30" s="317">
        <f>Ⅷ逆行列係数表!W30</f>
        <v>4.4378459999999996E-3</v>
      </c>
      <c r="AU30" s="317">
        <f>Ⅷ逆行列係数表!X30</f>
        <v>2.592202E-3</v>
      </c>
      <c r="AV30" s="317">
        <f>Ⅷ逆行列係数表!Y30</f>
        <v>4.9636359999999996E-3</v>
      </c>
      <c r="AW30" s="317">
        <f>Ⅷ逆行列係数表!Z30</f>
        <v>1.000996958</v>
      </c>
      <c r="AX30" s="317">
        <f>Ⅷ逆行列係数表!AA30</f>
        <v>2.492377E-3</v>
      </c>
      <c r="AY30" s="317">
        <f>Ⅷ逆行列係数表!AB30</f>
        <v>5.8255879999999996E-3</v>
      </c>
      <c r="AZ30" s="317">
        <f>Ⅷ逆行列係数表!AC30</f>
        <v>5.6496300000000003E-4</v>
      </c>
      <c r="BA30" s="317">
        <f>Ⅷ逆行列係数表!AD30</f>
        <v>8.7088329999999992E-3</v>
      </c>
      <c r="BB30" s="317">
        <f>Ⅷ逆行列係数表!AE30</f>
        <v>1.0156047E-2</v>
      </c>
      <c r="BC30" s="317">
        <f>Ⅷ逆行列係数表!AF30</f>
        <v>3.5114853000000001E-2</v>
      </c>
      <c r="BD30" s="317">
        <f>Ⅷ逆行列係数表!AG30</f>
        <v>8.2884659999999995E-3</v>
      </c>
      <c r="BE30" s="317">
        <f>Ⅷ逆行列係数表!AH30</f>
        <v>5.9855100000000003E-3</v>
      </c>
      <c r="BF30" s="317">
        <f>Ⅷ逆行列係数表!AI30</f>
        <v>1.188302E-3</v>
      </c>
      <c r="BG30" s="317">
        <f>Ⅷ逆行列係数表!AJ30</f>
        <v>2.9568530000000002E-3</v>
      </c>
      <c r="BH30" s="317">
        <f>Ⅷ逆行列係数表!AK30</f>
        <v>2.6767547999999999E-2</v>
      </c>
      <c r="BI30" s="317">
        <f>Ⅷ逆行列係数表!AL30</f>
        <v>7.7096100000000002E-4</v>
      </c>
      <c r="BJ30" s="317">
        <f>Ⅷ逆行列係数表!AM30</f>
        <v>1.8133541E-2</v>
      </c>
      <c r="BL30" s="32">
        <f t="shared" si="1"/>
        <v>0</v>
      </c>
      <c r="BN30" s="255">
        <v>0</v>
      </c>
      <c r="BP30" s="313">
        <f>Ⅱ入力シート!H48+Ⅲ一次波及!BC32+BN30</f>
        <v>0</v>
      </c>
      <c r="BQ30" s="34"/>
      <c r="BR30" s="34"/>
      <c r="BS30" s="34"/>
      <c r="BT30" s="312">
        <f>Ⅹ雇用者所得率・雇用者数!H28</f>
        <v>1703</v>
      </c>
      <c r="BV30" s="320">
        <f>Ⅵ取引基本表!BH30</f>
        <v>40683.574999999997</v>
      </c>
      <c r="BX30" s="32">
        <f t="shared" si="2"/>
        <v>4.1859644832097476E-2</v>
      </c>
      <c r="BZ30" s="35">
        <f t="shared" si="3"/>
        <v>0</v>
      </c>
      <c r="CB30" s="321">
        <f t="shared" si="4"/>
        <v>0</v>
      </c>
    </row>
    <row r="31" spans="1:80" ht="18.75" customHeight="1">
      <c r="A31" s="279" t="s">
        <v>149</v>
      </c>
      <c r="B31" s="280" t="s">
        <v>31</v>
      </c>
      <c r="C31" s="365">
        <f>Ⅳ一次附属!AA$49</f>
        <v>0</v>
      </c>
      <c r="D31" s="366"/>
      <c r="E31" s="365">
        <f>Ⅲ一次波及!BC33</f>
        <v>0</v>
      </c>
      <c r="F31" s="366"/>
      <c r="G31" s="365">
        <f>Ⅹ雇用者所得率・雇用者数!E29</f>
        <v>0.32018350922398631</v>
      </c>
      <c r="H31" s="366"/>
      <c r="I31" s="369">
        <f t="shared" si="5"/>
        <v>0</v>
      </c>
      <c r="J31" s="366"/>
      <c r="K31" s="366"/>
      <c r="L31" s="366"/>
      <c r="P31" s="279" t="s">
        <v>149</v>
      </c>
      <c r="Q31" s="280" t="s">
        <v>31</v>
      </c>
      <c r="R31" s="301">
        <f>Ⅺ民間消費支出!D30</f>
        <v>0.16185823739051339</v>
      </c>
      <c r="T31" s="307">
        <f>Ⅸ自給率!E30</f>
        <v>0.55072999862311289</v>
      </c>
      <c r="V31" s="310">
        <f t="shared" si="0"/>
        <v>0</v>
      </c>
      <c r="X31" s="279" t="s">
        <v>149</v>
      </c>
      <c r="Y31" s="280" t="s">
        <v>31</v>
      </c>
      <c r="Z31" s="317">
        <f>Ⅷ逆行列係数表!C31</f>
        <v>3.2714024000000001E-2</v>
      </c>
      <c r="AA31" s="317">
        <f>Ⅷ逆行列係数表!D31</f>
        <v>1.0246409999999999E-2</v>
      </c>
      <c r="AB31" s="317">
        <f>Ⅷ逆行列係数表!E31</f>
        <v>3.9486006999999997E-2</v>
      </c>
      <c r="AC31" s="317">
        <f>Ⅷ逆行列係数表!F31</f>
        <v>4.1865206000000002E-2</v>
      </c>
      <c r="AD31" s="317">
        <f>Ⅷ逆行列係数表!G31</f>
        <v>4.1155193E-2</v>
      </c>
      <c r="AE31" s="317">
        <f>Ⅷ逆行列係数表!H31</f>
        <v>3.1261002000000003E-2</v>
      </c>
      <c r="AF31" s="317">
        <f>Ⅷ逆行列係数表!I31</f>
        <v>1.4997096999999999E-2</v>
      </c>
      <c r="AG31" s="317">
        <f>Ⅷ逆行列係数表!J31</f>
        <v>3.2442988999999998E-2</v>
      </c>
      <c r="AH31" s="317">
        <f>Ⅷ逆行列係数表!K31</f>
        <v>2.2795165999999999E-2</v>
      </c>
      <c r="AI31" s="317">
        <f>Ⅷ逆行列係数表!L31</f>
        <v>2.2610491E-2</v>
      </c>
      <c r="AJ31" s="317">
        <f>Ⅷ逆行列係数表!M31</f>
        <v>2.3134186000000001E-2</v>
      </c>
      <c r="AK31" s="317">
        <f>Ⅷ逆行列係数表!N31</f>
        <v>1.7640071E-2</v>
      </c>
      <c r="AL31" s="317">
        <f>Ⅷ逆行列係数表!O31</f>
        <v>2.3182239E-2</v>
      </c>
      <c r="AM31" s="317">
        <f>Ⅷ逆行列係数表!P31</f>
        <v>2.5652985999999999E-2</v>
      </c>
      <c r="AN31" s="317">
        <f>Ⅷ逆行列係数表!Q31</f>
        <v>3.3001188000000001E-2</v>
      </c>
      <c r="AO31" s="317">
        <f>Ⅷ逆行列係数表!R31</f>
        <v>2.6454602000000001E-2</v>
      </c>
      <c r="AP31" s="317">
        <f>Ⅷ逆行列係数表!S31</f>
        <v>2.6101385000000001E-2</v>
      </c>
      <c r="AQ31" s="317">
        <f>Ⅷ逆行列係数表!T31</f>
        <v>2.4207148000000001E-2</v>
      </c>
      <c r="AR31" s="317">
        <f>Ⅷ逆行列係数表!U31</f>
        <v>2.8173033E-2</v>
      </c>
      <c r="AS31" s="317">
        <f>Ⅷ逆行列係数表!V31</f>
        <v>4.6389567E-2</v>
      </c>
      <c r="AT31" s="317">
        <f>Ⅷ逆行列係数表!W31</f>
        <v>2.6455564000000001E-2</v>
      </c>
      <c r="AU31" s="317">
        <f>Ⅷ逆行列係数表!X31</f>
        <v>5.243803E-3</v>
      </c>
      <c r="AV31" s="317">
        <f>Ⅷ逆行列係数表!Y31</f>
        <v>1.7162381000000001E-2</v>
      </c>
      <c r="AW31" s="317">
        <f>Ⅷ逆行列係数表!Z31</f>
        <v>1.3276235000000001E-2</v>
      </c>
      <c r="AX31" s="317">
        <f>Ⅷ逆行列係数表!AA31</f>
        <v>1.0082229869999999</v>
      </c>
      <c r="AY31" s="317">
        <f>Ⅷ逆行列係数表!AB31</f>
        <v>6.7714460000000004E-3</v>
      </c>
      <c r="AZ31" s="317">
        <f>Ⅷ逆行列係数表!AC31</f>
        <v>1.731661E-3</v>
      </c>
      <c r="BA31" s="317">
        <f>Ⅷ逆行列係数表!AD31</f>
        <v>2.5271185000000002E-2</v>
      </c>
      <c r="BB31" s="317">
        <f>Ⅷ逆行列係数表!AE31</f>
        <v>8.45833E-3</v>
      </c>
      <c r="BC31" s="317">
        <f>Ⅷ逆行列係数表!AF31</f>
        <v>8.2029679999999997E-3</v>
      </c>
      <c r="BD31" s="317">
        <f>Ⅷ逆行列係数表!AG31</f>
        <v>1.4168396E-2</v>
      </c>
      <c r="BE31" s="317">
        <f>Ⅷ逆行列係数表!AH31</f>
        <v>2.6843269999999999E-2</v>
      </c>
      <c r="BF31" s="317">
        <f>Ⅷ逆行列係数表!AI31</f>
        <v>2.2664903E-2</v>
      </c>
      <c r="BG31" s="317">
        <f>Ⅷ逆行列係数表!AJ31</f>
        <v>1.4139324999999999E-2</v>
      </c>
      <c r="BH31" s="317">
        <f>Ⅷ逆行列係数表!AK31</f>
        <v>3.9721090000000001E-2</v>
      </c>
      <c r="BI31" s="317">
        <f>Ⅷ逆行列係数表!AL31</f>
        <v>0.13639927900000001</v>
      </c>
      <c r="BJ31" s="317">
        <f>Ⅷ逆行列係数表!AM31</f>
        <v>5.6723579999999997E-3</v>
      </c>
      <c r="BL31" s="32">
        <f t="shared" si="1"/>
        <v>0</v>
      </c>
      <c r="BN31" s="255">
        <v>0</v>
      </c>
      <c r="BP31" s="313">
        <f>Ⅱ入力シート!H49+Ⅲ一次波及!BC33+BN31</f>
        <v>0</v>
      </c>
      <c r="BQ31" s="34"/>
      <c r="BR31" s="34"/>
      <c r="BS31" s="34"/>
      <c r="BT31" s="312">
        <f>Ⅹ雇用者所得率・雇用者数!H29</f>
        <v>56721</v>
      </c>
      <c r="BV31" s="320">
        <f>Ⅵ取引基本表!BH31</f>
        <v>508139.47100000002</v>
      </c>
      <c r="BX31" s="32">
        <f t="shared" si="2"/>
        <v>0.11162486529215125</v>
      </c>
      <c r="BZ31" s="35">
        <f t="shared" si="3"/>
        <v>0</v>
      </c>
      <c r="CB31" s="321">
        <f t="shared" si="4"/>
        <v>0</v>
      </c>
    </row>
    <row r="32" spans="1:80" ht="18.75" customHeight="1">
      <c r="A32" s="279" t="s">
        <v>150</v>
      </c>
      <c r="B32" s="280" t="s">
        <v>32</v>
      </c>
      <c r="C32" s="365">
        <f>Ⅳ一次附属!AB$49</f>
        <v>0</v>
      </c>
      <c r="D32" s="366"/>
      <c r="E32" s="365">
        <f>Ⅲ一次波及!BC34</f>
        <v>0</v>
      </c>
      <c r="F32" s="366"/>
      <c r="G32" s="365">
        <f>Ⅹ雇用者所得率・雇用者数!E30</f>
        <v>0.21406197044919476</v>
      </c>
      <c r="H32" s="366"/>
      <c r="I32" s="369">
        <f t="shared" si="5"/>
        <v>0</v>
      </c>
      <c r="J32" s="366"/>
      <c r="K32" s="366"/>
      <c r="L32" s="366"/>
      <c r="P32" s="279" t="s">
        <v>150</v>
      </c>
      <c r="Q32" s="280" t="s">
        <v>32</v>
      </c>
      <c r="R32" s="301">
        <f>Ⅺ民間消費支出!D31</f>
        <v>3.5829954625229067E-2</v>
      </c>
      <c r="T32" s="307">
        <f>Ⅸ自給率!E31</f>
        <v>0.80111564106304656</v>
      </c>
      <c r="V32" s="310">
        <f t="shared" si="0"/>
        <v>0</v>
      </c>
      <c r="X32" s="279" t="s">
        <v>150</v>
      </c>
      <c r="Y32" s="280" t="s">
        <v>32</v>
      </c>
      <c r="Z32" s="317">
        <f>Ⅷ逆行列係数表!C32</f>
        <v>7.4433090000000004E-3</v>
      </c>
      <c r="AA32" s="317">
        <f>Ⅷ逆行列係数表!D32</f>
        <v>3.7372199000000002E-2</v>
      </c>
      <c r="AB32" s="317">
        <f>Ⅷ逆行列係数表!E32</f>
        <v>1.5624702000000001E-2</v>
      </c>
      <c r="AC32" s="317">
        <f>Ⅷ逆行列係数表!F32</f>
        <v>2.0570241999999999E-2</v>
      </c>
      <c r="AD32" s="317">
        <f>Ⅷ逆行列係数表!G32</f>
        <v>1.1903851E-2</v>
      </c>
      <c r="AE32" s="317">
        <f>Ⅷ逆行列係数表!H32</f>
        <v>9.315673E-3</v>
      </c>
      <c r="AF32" s="317">
        <f>Ⅷ逆行列係数表!I32</f>
        <v>4.6145889999999997E-3</v>
      </c>
      <c r="AG32" s="317">
        <f>Ⅷ逆行列係数表!J32</f>
        <v>6.2505729999999997E-3</v>
      </c>
      <c r="AH32" s="317">
        <f>Ⅷ逆行列係数表!K32</f>
        <v>1.2534175E-2</v>
      </c>
      <c r="AI32" s="317">
        <f>Ⅷ逆行列係数表!L32</f>
        <v>1.0148678E-2</v>
      </c>
      <c r="AJ32" s="317">
        <f>Ⅷ逆行列係数表!M32</f>
        <v>8.4039509999999998E-3</v>
      </c>
      <c r="AK32" s="317">
        <f>Ⅷ逆行列係数表!N32</f>
        <v>1.3144924000000001E-2</v>
      </c>
      <c r="AL32" s="317">
        <f>Ⅷ逆行列係数表!O32</f>
        <v>8.2439939999999993E-3</v>
      </c>
      <c r="AM32" s="317">
        <f>Ⅷ逆行列係数表!P32</f>
        <v>8.4961429999999994E-3</v>
      </c>
      <c r="AN32" s="317">
        <f>Ⅷ逆行列係数表!Q32</f>
        <v>1.2679582999999999E-2</v>
      </c>
      <c r="AO32" s="317">
        <f>Ⅷ逆行列係数表!R32</f>
        <v>6.2751380000000004E-3</v>
      </c>
      <c r="AP32" s="317">
        <f>Ⅷ逆行列係数表!S32</f>
        <v>9.3463780000000007E-3</v>
      </c>
      <c r="AQ32" s="317">
        <f>Ⅷ逆行列係数表!T32</f>
        <v>1.2430955E-2</v>
      </c>
      <c r="AR32" s="317">
        <f>Ⅷ逆行列係数表!U32</f>
        <v>5.145401E-3</v>
      </c>
      <c r="AS32" s="317">
        <f>Ⅷ逆行列係数表!V32</f>
        <v>2.3263457000000001E-2</v>
      </c>
      <c r="AT32" s="317">
        <f>Ⅷ逆行列係数表!W32</f>
        <v>1.421245E-2</v>
      </c>
      <c r="AU32" s="317">
        <f>Ⅷ逆行列係数表!X32</f>
        <v>2.4480938000000001E-2</v>
      </c>
      <c r="AV32" s="317">
        <f>Ⅷ逆行列係数表!Y32</f>
        <v>2.3586401E-2</v>
      </c>
      <c r="AW32" s="317">
        <f>Ⅷ逆行列係数表!Z32</f>
        <v>2.8161441999999998E-2</v>
      </c>
      <c r="AX32" s="317">
        <f>Ⅷ逆行列係数表!AA32</f>
        <v>2.0514310000000001E-2</v>
      </c>
      <c r="AY32" s="317">
        <f>Ⅷ逆行列係数表!AB32</f>
        <v>1.069793649</v>
      </c>
      <c r="AZ32" s="317">
        <f>Ⅷ逆行列係数表!AC32</f>
        <v>7.2822108999999996E-2</v>
      </c>
      <c r="BA32" s="317">
        <f>Ⅷ逆行列係数表!AD32</f>
        <v>2.8806442000000002E-2</v>
      </c>
      <c r="BB32" s="317">
        <f>Ⅷ逆行列係数表!AE32</f>
        <v>1.1285131E-2</v>
      </c>
      <c r="BC32" s="317">
        <f>Ⅷ逆行列係数表!AF32</f>
        <v>1.6383782999999999E-2</v>
      </c>
      <c r="BD32" s="317">
        <f>Ⅷ逆行列係数表!AG32</f>
        <v>1.0028109E-2</v>
      </c>
      <c r="BE32" s="317">
        <f>Ⅷ逆行列係数表!AH32</f>
        <v>9.3380540000000001E-3</v>
      </c>
      <c r="BF32" s="317">
        <f>Ⅷ逆行列係数表!AI32</f>
        <v>2.6107136E-2</v>
      </c>
      <c r="BG32" s="317">
        <f>Ⅷ逆行列係数表!AJ32</f>
        <v>1.4164968999999999E-2</v>
      </c>
      <c r="BH32" s="317">
        <f>Ⅷ逆行列係数表!AK32</f>
        <v>1.8489505999999999E-2</v>
      </c>
      <c r="BI32" s="317">
        <f>Ⅷ逆行列係数表!AL32</f>
        <v>4.9473479999999998E-3</v>
      </c>
      <c r="BJ32" s="317">
        <f>Ⅷ逆行列係数表!AM32</f>
        <v>3.8489863999999999E-2</v>
      </c>
      <c r="BL32" s="32">
        <f t="shared" si="1"/>
        <v>0</v>
      </c>
      <c r="BN32" s="255">
        <v>0</v>
      </c>
      <c r="BP32" s="313">
        <f>Ⅱ入力シート!H50+Ⅲ一次波及!BC34+BN32</f>
        <v>0</v>
      </c>
      <c r="BQ32" s="34"/>
      <c r="BR32" s="34"/>
      <c r="BS32" s="34"/>
      <c r="BT32" s="312">
        <f>Ⅹ雇用者所得率・雇用者数!H30</f>
        <v>8193</v>
      </c>
      <c r="BV32" s="320">
        <f>Ⅵ取引基本表!BH32</f>
        <v>235155.08100000001</v>
      </c>
      <c r="BX32" s="32">
        <f t="shared" si="2"/>
        <v>3.4840837651302969E-2</v>
      </c>
      <c r="BZ32" s="35">
        <f t="shared" si="3"/>
        <v>0</v>
      </c>
      <c r="CB32" s="321">
        <f t="shared" si="4"/>
        <v>0</v>
      </c>
    </row>
    <row r="33" spans="1:80" ht="18.75" customHeight="1">
      <c r="A33" s="279" t="s">
        <v>151</v>
      </c>
      <c r="B33" s="280" t="s">
        <v>33</v>
      </c>
      <c r="C33" s="365">
        <f>Ⅳ一次附属!AC$49</f>
        <v>0</v>
      </c>
      <c r="D33" s="366"/>
      <c r="E33" s="365">
        <f>Ⅲ一次波及!BC35</f>
        <v>0</v>
      </c>
      <c r="F33" s="366"/>
      <c r="G33" s="365">
        <f>Ⅹ雇用者所得率・雇用者数!E31</f>
        <v>4.465000550250825E-2</v>
      </c>
      <c r="H33" s="366"/>
      <c r="I33" s="369">
        <f t="shared" si="5"/>
        <v>0</v>
      </c>
      <c r="J33" s="366"/>
      <c r="K33" s="366"/>
      <c r="L33" s="366"/>
      <c r="P33" s="279" t="s">
        <v>151</v>
      </c>
      <c r="Q33" s="280" t="s">
        <v>33</v>
      </c>
      <c r="R33" s="301">
        <f>Ⅺ民間消費支出!D32</f>
        <v>0.2604212228823537</v>
      </c>
      <c r="T33" s="307">
        <f>Ⅸ自給率!E32</f>
        <v>0.99710836196764951</v>
      </c>
      <c r="V33" s="310">
        <f t="shared" si="0"/>
        <v>0</v>
      </c>
      <c r="X33" s="279" t="s">
        <v>151</v>
      </c>
      <c r="Y33" s="280" t="s">
        <v>33</v>
      </c>
      <c r="Z33" s="317">
        <f>Ⅷ逆行列係数表!C33</f>
        <v>3.4581490000000002E-3</v>
      </c>
      <c r="AA33" s="317">
        <f>Ⅷ逆行列係数表!D33</f>
        <v>1.1450184E-2</v>
      </c>
      <c r="AB33" s="317">
        <f>Ⅷ逆行列係数表!E33</f>
        <v>5.6817329999999996E-3</v>
      </c>
      <c r="AC33" s="317">
        <f>Ⅷ逆行列係数表!F33</f>
        <v>5.8104230000000003E-3</v>
      </c>
      <c r="AD33" s="317">
        <f>Ⅷ逆行列係数表!G33</f>
        <v>5.0359419999999998E-3</v>
      </c>
      <c r="AE33" s="317">
        <f>Ⅷ逆行列係数表!H33</f>
        <v>5.5546529999999997E-3</v>
      </c>
      <c r="AF33" s="317">
        <f>Ⅷ逆行列係数表!I33</f>
        <v>4.0337929999999999E-3</v>
      </c>
      <c r="AG33" s="317">
        <f>Ⅷ逆行列係数表!J33</f>
        <v>5.8271160000000002E-3</v>
      </c>
      <c r="AH33" s="317">
        <f>Ⅷ逆行列係数表!K33</f>
        <v>6.1439049999999999E-3</v>
      </c>
      <c r="AI33" s="317">
        <f>Ⅷ逆行列係数表!L33</f>
        <v>4.4301119999999999E-3</v>
      </c>
      <c r="AJ33" s="317">
        <f>Ⅷ逆行列係数表!M33</f>
        <v>3.9124229999999999E-3</v>
      </c>
      <c r="AK33" s="317">
        <f>Ⅷ逆行列係数表!N33</f>
        <v>5.0074109999999998E-3</v>
      </c>
      <c r="AL33" s="317">
        <f>Ⅷ逆行列係数表!O33</f>
        <v>5.4944360000000001E-3</v>
      </c>
      <c r="AM33" s="317">
        <f>Ⅷ逆行列係数表!P33</f>
        <v>5.6767129999999999E-3</v>
      </c>
      <c r="AN33" s="317">
        <f>Ⅷ逆行列係数表!Q33</f>
        <v>3.8465399999999999E-3</v>
      </c>
      <c r="AO33" s="317">
        <f>Ⅷ逆行列係数表!R33</f>
        <v>3.256274E-3</v>
      </c>
      <c r="AP33" s="317">
        <f>Ⅷ逆行列係数表!S33</f>
        <v>3.5939420000000001E-3</v>
      </c>
      <c r="AQ33" s="317">
        <f>Ⅷ逆行列係数表!T33</f>
        <v>9.4511400000000002E-3</v>
      </c>
      <c r="AR33" s="317">
        <f>Ⅷ逆行列係数表!U33</f>
        <v>2.1625730000000001E-3</v>
      </c>
      <c r="AS33" s="317">
        <f>Ⅷ逆行列係数表!V33</f>
        <v>6.2380179999999997E-3</v>
      </c>
      <c r="AT33" s="317">
        <f>Ⅷ逆行列係数表!W33</f>
        <v>6.5885889999999997E-3</v>
      </c>
      <c r="AU33" s="317">
        <f>Ⅷ逆行列係数表!X33</f>
        <v>1.4490571000000001E-2</v>
      </c>
      <c r="AV33" s="317">
        <f>Ⅷ逆行列係数表!Y33</f>
        <v>5.2410360000000001E-3</v>
      </c>
      <c r="AW33" s="317">
        <f>Ⅷ逆行列係数表!Z33</f>
        <v>4.6371679999999997E-3</v>
      </c>
      <c r="AX33" s="317">
        <f>Ⅷ逆行列係数表!AA33</f>
        <v>3.3352367000000001E-2</v>
      </c>
      <c r="AY33" s="317">
        <f>Ⅷ逆行列係数表!AB33</f>
        <v>2.0149255000000001E-2</v>
      </c>
      <c r="AZ33" s="317">
        <f>Ⅷ逆行列係数表!AC33</f>
        <v>1.0402875490000001</v>
      </c>
      <c r="BA33" s="317">
        <f>Ⅷ逆行列係数表!AD33</f>
        <v>2.3057289000000002E-2</v>
      </c>
      <c r="BB33" s="317">
        <f>Ⅷ逆行列係数表!AE33</f>
        <v>2.2411818999999999E-2</v>
      </c>
      <c r="BC33" s="317">
        <f>Ⅷ逆行列係数表!AF33</f>
        <v>5.0848830000000001E-3</v>
      </c>
      <c r="BD33" s="317">
        <f>Ⅷ逆行列係数表!AG33</f>
        <v>1.0549853E-2</v>
      </c>
      <c r="BE33" s="317">
        <f>Ⅷ逆行列係数表!AH33</f>
        <v>1.8329175999999999E-2</v>
      </c>
      <c r="BF33" s="317">
        <f>Ⅷ逆行列係数表!AI33</f>
        <v>1.7730495999999998E-2</v>
      </c>
      <c r="BG33" s="317">
        <f>Ⅷ逆行列係数表!AJ33</f>
        <v>1.3329745E-2</v>
      </c>
      <c r="BH33" s="317">
        <f>Ⅷ逆行列係数表!AK33</f>
        <v>3.0982222E-2</v>
      </c>
      <c r="BI33" s="317">
        <f>Ⅷ逆行列係数表!AL33</f>
        <v>5.7002420000000003E-3</v>
      </c>
      <c r="BJ33" s="317">
        <f>Ⅷ逆行列係数表!AM33</f>
        <v>1.9771601E-2</v>
      </c>
      <c r="BL33" s="32">
        <f t="shared" si="1"/>
        <v>0</v>
      </c>
      <c r="BN33" s="255">
        <v>0</v>
      </c>
      <c r="BP33" s="313">
        <f>Ⅱ入力シート!H51+Ⅲ一次波及!BC35+BN33</f>
        <v>0</v>
      </c>
      <c r="BQ33" s="34"/>
      <c r="BR33" s="34"/>
      <c r="BS33" s="34"/>
      <c r="BT33" s="312">
        <f>Ⅹ雇用者所得率・雇用者数!H31</f>
        <v>2438</v>
      </c>
      <c r="BV33" s="320">
        <f>Ⅵ取引基本表!BH33</f>
        <v>488086.50199999998</v>
      </c>
      <c r="BX33" s="32">
        <f t="shared" si="2"/>
        <v>4.9950162317744249E-3</v>
      </c>
      <c r="BZ33" s="35">
        <f t="shared" si="3"/>
        <v>0</v>
      </c>
      <c r="CB33" s="321">
        <f t="shared" si="4"/>
        <v>0</v>
      </c>
    </row>
    <row r="34" spans="1:80" ht="18.75" customHeight="1">
      <c r="A34" s="279" t="s">
        <v>152</v>
      </c>
      <c r="B34" s="280" t="s">
        <v>167</v>
      </c>
      <c r="C34" s="365">
        <f>Ⅳ一次附属!AD$49</f>
        <v>0</v>
      </c>
      <c r="D34" s="366"/>
      <c r="E34" s="365">
        <f>Ⅲ一次波及!BC36</f>
        <v>0</v>
      </c>
      <c r="F34" s="366"/>
      <c r="G34" s="365">
        <f>Ⅹ雇用者所得率・雇用者数!E32</f>
        <v>0.25968909863687284</v>
      </c>
      <c r="H34" s="366"/>
      <c r="I34" s="369">
        <f t="shared" si="5"/>
        <v>0</v>
      </c>
      <c r="J34" s="366"/>
      <c r="K34" s="366"/>
      <c r="L34" s="366"/>
      <c r="P34" s="279" t="s">
        <v>152</v>
      </c>
      <c r="Q34" s="280" t="s">
        <v>167</v>
      </c>
      <c r="R34" s="301">
        <f>Ⅺ民間消費支出!D33</f>
        <v>1.3979164677948644E-2</v>
      </c>
      <c r="T34" s="307">
        <f>Ⅸ自給率!E33</f>
        <v>0.66725385831636697</v>
      </c>
      <c r="V34" s="310">
        <f t="shared" si="0"/>
        <v>0</v>
      </c>
      <c r="X34" s="279" t="s">
        <v>152</v>
      </c>
      <c r="Y34" s="280" t="s">
        <v>167</v>
      </c>
      <c r="Z34" s="317">
        <f>Ⅷ逆行列係数表!C34</f>
        <v>7.6038489000000001E-2</v>
      </c>
      <c r="AA34" s="317">
        <f>Ⅷ逆行列係数表!D34</f>
        <v>0.23406716999999999</v>
      </c>
      <c r="AB34" s="317">
        <f>Ⅷ逆行列係数表!E34</f>
        <v>3.5715388000000001E-2</v>
      </c>
      <c r="AC34" s="317">
        <f>Ⅷ逆行列係数表!F34</f>
        <v>2.4131946000000001E-2</v>
      </c>
      <c r="AD34" s="317">
        <f>Ⅷ逆行列係数表!G34</f>
        <v>3.3755777000000001E-2</v>
      </c>
      <c r="AE34" s="317">
        <f>Ⅷ逆行列係数表!H34</f>
        <v>2.3047360999999999E-2</v>
      </c>
      <c r="AF34" s="317">
        <f>Ⅷ逆行列係数表!I34</f>
        <v>5.4992473E-2</v>
      </c>
      <c r="AG34" s="317">
        <f>Ⅷ逆行列係数表!J34</f>
        <v>1.6645059E-2</v>
      </c>
      <c r="AH34" s="317">
        <f>Ⅷ逆行列係数表!K34</f>
        <v>5.2385864999999997E-2</v>
      </c>
      <c r="AI34" s="317">
        <f>Ⅷ逆行列係数表!L34</f>
        <v>3.9114336E-2</v>
      </c>
      <c r="AJ34" s="317">
        <f>Ⅷ逆行列係数表!M34</f>
        <v>2.8192709E-2</v>
      </c>
      <c r="AK34" s="317">
        <f>Ⅷ逆行列係数表!N34</f>
        <v>2.3620789E-2</v>
      </c>
      <c r="AL34" s="317">
        <f>Ⅷ逆行列係数表!O34</f>
        <v>1.8605503999999998E-2</v>
      </c>
      <c r="AM34" s="317">
        <f>Ⅷ逆行列係数表!P34</f>
        <v>1.6020510000000002E-2</v>
      </c>
      <c r="AN34" s="317">
        <f>Ⅷ逆行列係数表!Q34</f>
        <v>2.0744536000000001E-2</v>
      </c>
      <c r="AO34" s="317">
        <f>Ⅷ逆行列係数表!R34</f>
        <v>1.4649359000000001E-2</v>
      </c>
      <c r="AP34" s="317">
        <f>Ⅷ逆行列係数表!S34</f>
        <v>1.5546723E-2</v>
      </c>
      <c r="AQ34" s="317">
        <f>Ⅷ逆行列係数表!T34</f>
        <v>2.1554035999999999E-2</v>
      </c>
      <c r="AR34" s="317">
        <f>Ⅷ逆行列係数表!U34</f>
        <v>1.3669117E-2</v>
      </c>
      <c r="AS34" s="317">
        <f>Ⅷ逆行列係数表!V34</f>
        <v>7.4045713999999999E-2</v>
      </c>
      <c r="AT34" s="317">
        <f>Ⅷ逆行列係数表!W34</f>
        <v>3.5737816999999998E-2</v>
      </c>
      <c r="AU34" s="317">
        <f>Ⅷ逆行列係数表!X34</f>
        <v>2.9535952000000001E-2</v>
      </c>
      <c r="AV34" s="317">
        <f>Ⅷ逆行列係数表!Y34</f>
        <v>2.7923092E-2</v>
      </c>
      <c r="AW34" s="317">
        <f>Ⅷ逆行列係数表!Z34</f>
        <v>6.1864095000000001E-2</v>
      </c>
      <c r="AX34" s="317">
        <f>Ⅷ逆行列係数表!AA34</f>
        <v>4.5371079000000002E-2</v>
      </c>
      <c r="AY34" s="317">
        <f>Ⅷ逆行列係数表!AB34</f>
        <v>3.1842183000000003E-2</v>
      </c>
      <c r="AZ34" s="317">
        <f>Ⅷ逆行列係数表!AC34</f>
        <v>4.7818979999999997E-3</v>
      </c>
      <c r="BA34" s="317">
        <f>Ⅷ逆行列係数表!AD34</f>
        <v>1.056567437</v>
      </c>
      <c r="BB34" s="317">
        <f>Ⅷ逆行列係数表!AE34</f>
        <v>2.3397535000000001E-2</v>
      </c>
      <c r="BC34" s="317">
        <f>Ⅷ逆行列係数表!AF34</f>
        <v>3.0249323000000002E-2</v>
      </c>
      <c r="BD34" s="317">
        <f>Ⅷ逆行列係数表!AG34</f>
        <v>2.8139101E-2</v>
      </c>
      <c r="BE34" s="317">
        <f>Ⅷ逆行列係数表!AH34</f>
        <v>1.7153446999999999E-2</v>
      </c>
      <c r="BF34" s="317">
        <f>Ⅷ逆行列係数表!AI34</f>
        <v>3.4829970000000002E-2</v>
      </c>
      <c r="BG34" s="317">
        <f>Ⅷ逆行列係数表!AJ34</f>
        <v>1.6729028999999999E-2</v>
      </c>
      <c r="BH34" s="317">
        <f>Ⅷ逆行列係数表!AK34</f>
        <v>4.3095987000000002E-2</v>
      </c>
      <c r="BI34" s="317">
        <f>Ⅷ逆行列係数表!AL34</f>
        <v>5.2571301000000001E-2</v>
      </c>
      <c r="BJ34" s="317">
        <f>Ⅷ逆行列係数表!AM34</f>
        <v>4.7985894000000001E-2</v>
      </c>
      <c r="BL34" s="32">
        <f t="shared" si="1"/>
        <v>0</v>
      </c>
      <c r="BN34" s="255">
        <v>0</v>
      </c>
      <c r="BP34" s="313">
        <f>Ⅱ入力シート!H52+Ⅲ一次波及!BC36+BN34</f>
        <v>0</v>
      </c>
      <c r="BQ34" s="34"/>
      <c r="BR34" s="34"/>
      <c r="BS34" s="34"/>
      <c r="BT34" s="312">
        <f>Ⅹ雇用者所得率・雇用者数!H32</f>
        <v>16840</v>
      </c>
      <c r="BV34" s="320">
        <f>Ⅵ取引基本表!BH34</f>
        <v>257405.62599999999</v>
      </c>
      <c r="BX34" s="32">
        <f t="shared" si="2"/>
        <v>6.5422035491951525E-2</v>
      </c>
      <c r="BZ34" s="35">
        <f t="shared" si="3"/>
        <v>0</v>
      </c>
      <c r="CB34" s="321">
        <f t="shared" si="4"/>
        <v>0</v>
      </c>
    </row>
    <row r="35" spans="1:80" ht="18.75" customHeight="1">
      <c r="A35" s="279" t="s">
        <v>153</v>
      </c>
      <c r="B35" s="280" t="s">
        <v>129</v>
      </c>
      <c r="C35" s="365">
        <f>Ⅳ一次附属!AE$49</f>
        <v>0</v>
      </c>
      <c r="D35" s="366"/>
      <c r="E35" s="365">
        <f>Ⅲ一次波及!BC37</f>
        <v>0</v>
      </c>
      <c r="F35" s="366"/>
      <c r="G35" s="365">
        <f>Ⅹ雇用者所得率・雇用者数!E33</f>
        <v>0.12475121137611768</v>
      </c>
      <c r="H35" s="366"/>
      <c r="I35" s="369">
        <f t="shared" si="5"/>
        <v>0</v>
      </c>
      <c r="J35" s="366"/>
      <c r="K35" s="366"/>
      <c r="L35" s="366"/>
      <c r="P35" s="279" t="s">
        <v>153</v>
      </c>
      <c r="Q35" s="280" t="s">
        <v>129</v>
      </c>
      <c r="R35" s="301">
        <f>Ⅺ民間消費支出!D34</f>
        <v>5.5680439111326661E-2</v>
      </c>
      <c r="T35" s="307">
        <f>Ⅸ自給率!E34</f>
        <v>0.54473404461067099</v>
      </c>
      <c r="V35" s="310">
        <f t="shared" si="0"/>
        <v>0</v>
      </c>
      <c r="X35" s="279" t="s">
        <v>153</v>
      </c>
      <c r="Y35" s="280" t="s">
        <v>129</v>
      </c>
      <c r="Z35" s="317">
        <f>Ⅷ逆行列係数表!C35</f>
        <v>5.4373449999999997E-3</v>
      </c>
      <c r="AA35" s="317">
        <f>Ⅷ逆行列係数表!D35</f>
        <v>5.9687100000000003E-3</v>
      </c>
      <c r="AB35" s="317">
        <f>Ⅷ逆行列係数表!E35</f>
        <v>7.4784980000000001E-3</v>
      </c>
      <c r="AC35" s="317">
        <f>Ⅷ逆行列係数表!F35</f>
        <v>5.6346599999999997E-3</v>
      </c>
      <c r="AD35" s="317">
        <f>Ⅷ逆行列係数表!G35</f>
        <v>5.2106820000000003E-3</v>
      </c>
      <c r="AE35" s="317">
        <f>Ⅷ逆行列係数表!H35</f>
        <v>1.0973936E-2</v>
      </c>
      <c r="AF35" s="317">
        <f>Ⅷ逆行列係数表!I35</f>
        <v>4.991026E-3</v>
      </c>
      <c r="AG35" s="317">
        <f>Ⅷ逆行列係数表!J35</f>
        <v>5.0602650000000004E-3</v>
      </c>
      <c r="AH35" s="317">
        <f>Ⅷ逆行列係数表!K35</f>
        <v>6.0790760000000001E-3</v>
      </c>
      <c r="AI35" s="317">
        <f>Ⅷ逆行列係数表!L35</f>
        <v>5.808957E-3</v>
      </c>
      <c r="AJ35" s="317">
        <f>Ⅷ逆行列係数表!M35</f>
        <v>3.7759009999999999E-3</v>
      </c>
      <c r="AK35" s="317">
        <f>Ⅷ逆行列係数表!N35</f>
        <v>6.1350689999999999E-3</v>
      </c>
      <c r="AL35" s="317">
        <f>Ⅷ逆行列係数表!O35</f>
        <v>7.3007890000000002E-3</v>
      </c>
      <c r="AM35" s="317">
        <f>Ⅷ逆行列係数表!P35</f>
        <v>7.0939729999999999E-3</v>
      </c>
      <c r="AN35" s="317">
        <f>Ⅷ逆行列係数表!Q35</f>
        <v>5.6815820000000001E-3</v>
      </c>
      <c r="AO35" s="317">
        <f>Ⅷ逆行列係数表!R35</f>
        <v>5.3153200000000001E-3</v>
      </c>
      <c r="AP35" s="317">
        <f>Ⅷ逆行列係数表!S35</f>
        <v>9.1912920000000002E-3</v>
      </c>
      <c r="AQ35" s="317">
        <f>Ⅷ逆行列係数表!T35</f>
        <v>1.7219556E-2</v>
      </c>
      <c r="AR35" s="317">
        <f>Ⅷ逆行列係数表!U35</f>
        <v>3.4864420000000002E-3</v>
      </c>
      <c r="AS35" s="317">
        <f>Ⅷ逆行列係数表!V35</f>
        <v>7.5361500000000001E-3</v>
      </c>
      <c r="AT35" s="317">
        <f>Ⅷ逆行列係数表!W35</f>
        <v>9.5920850000000002E-3</v>
      </c>
      <c r="AU35" s="317">
        <f>Ⅷ逆行列係数表!X35</f>
        <v>1.5127316E-2</v>
      </c>
      <c r="AV35" s="317">
        <f>Ⅷ逆行列係数表!Y35</f>
        <v>3.4980428000000001E-2</v>
      </c>
      <c r="AW35" s="317">
        <f>Ⅷ逆行列係数表!Z35</f>
        <v>1.0180088E-2</v>
      </c>
      <c r="AX35" s="317">
        <f>Ⅷ逆行列係数表!AA35</f>
        <v>2.9110633E-2</v>
      </c>
      <c r="AY35" s="317">
        <f>Ⅷ逆行列係数表!AB35</f>
        <v>4.1456339000000002E-2</v>
      </c>
      <c r="AZ35" s="317">
        <f>Ⅷ逆行列係数表!AC35</f>
        <v>4.8665150000000001E-3</v>
      </c>
      <c r="BA35" s="317">
        <f>Ⅷ逆行列係数表!AD35</f>
        <v>1.2634215000000001E-2</v>
      </c>
      <c r="BB35" s="317">
        <f>Ⅷ逆行列係数表!AE35</f>
        <v>1.1429166500000001</v>
      </c>
      <c r="BC35" s="317">
        <f>Ⅷ逆行列係数表!AF35</f>
        <v>2.0818725E-2</v>
      </c>
      <c r="BD35" s="317">
        <f>Ⅷ逆行列係数表!AG35</f>
        <v>2.4937311E-2</v>
      </c>
      <c r="BE35" s="317">
        <f>Ⅷ逆行列係数表!AH35</f>
        <v>1.0786439E-2</v>
      </c>
      <c r="BF35" s="317">
        <f>Ⅷ逆行列係数表!AI35</f>
        <v>4.1756399999999999E-2</v>
      </c>
      <c r="BG35" s="317">
        <f>Ⅷ逆行列係数表!AJ35</f>
        <v>3.8934816999999997E-2</v>
      </c>
      <c r="BH35" s="317">
        <f>Ⅷ逆行列係数表!AK35</f>
        <v>1.8545758999999998E-2</v>
      </c>
      <c r="BI35" s="317">
        <f>Ⅷ逆行列係数表!AL35</f>
        <v>4.7623090000000002E-3</v>
      </c>
      <c r="BJ35" s="317">
        <f>Ⅷ逆行列係数表!AM35</f>
        <v>3.5416402999999999E-2</v>
      </c>
      <c r="BL35" s="32">
        <f t="shared" si="1"/>
        <v>0</v>
      </c>
      <c r="BN35" s="255">
        <v>0</v>
      </c>
      <c r="BP35" s="313">
        <f>Ⅱ入力シート!H53+Ⅲ一次波及!BC37+BN35</f>
        <v>0</v>
      </c>
      <c r="BQ35" s="34"/>
      <c r="BR35" s="34"/>
      <c r="BS35" s="34"/>
      <c r="BT35" s="312">
        <f>Ⅹ雇用者所得率・雇用者数!H33</f>
        <v>4738</v>
      </c>
      <c r="BV35" s="320">
        <f>Ⅵ取引基本表!BH35</f>
        <v>244096.772</v>
      </c>
      <c r="BX35" s="32">
        <f t="shared" si="2"/>
        <v>1.941033452093336E-2</v>
      </c>
      <c r="BZ35" s="35">
        <f t="shared" si="3"/>
        <v>0</v>
      </c>
      <c r="CB35" s="321">
        <f t="shared" si="4"/>
        <v>0</v>
      </c>
    </row>
    <row r="36" spans="1:80" ht="18.75" customHeight="1">
      <c r="A36" s="279" t="s">
        <v>154</v>
      </c>
      <c r="B36" s="280" t="s">
        <v>34</v>
      </c>
      <c r="C36" s="365">
        <f>Ⅳ一次附属!AF$49</f>
        <v>0</v>
      </c>
      <c r="D36" s="366"/>
      <c r="E36" s="365">
        <f>Ⅲ一次波及!BC38</f>
        <v>0</v>
      </c>
      <c r="F36" s="366"/>
      <c r="G36" s="365">
        <f>Ⅹ雇用者所得率・雇用者数!E34</f>
        <v>0.34551331597437268</v>
      </c>
      <c r="H36" s="366"/>
      <c r="I36" s="369">
        <f t="shared" si="5"/>
        <v>0</v>
      </c>
      <c r="J36" s="366"/>
      <c r="K36" s="366"/>
      <c r="L36" s="366"/>
      <c r="P36" s="279" t="s">
        <v>154</v>
      </c>
      <c r="Q36" s="280" t="s">
        <v>34</v>
      </c>
      <c r="R36" s="301">
        <f>Ⅺ民間消費支出!D35</f>
        <v>6.4212504529248095E-3</v>
      </c>
      <c r="T36" s="307">
        <f>Ⅸ自給率!E35</f>
        <v>1</v>
      </c>
      <c r="V36" s="310">
        <f t="shared" si="0"/>
        <v>0</v>
      </c>
      <c r="X36" s="279" t="s">
        <v>154</v>
      </c>
      <c r="Y36" s="280" t="s">
        <v>34</v>
      </c>
      <c r="Z36" s="317">
        <f>Ⅷ逆行列係数表!C36</f>
        <v>5.8054500000000002E-4</v>
      </c>
      <c r="AA36" s="317">
        <f>Ⅷ逆行列係数表!D36</f>
        <v>2.2899199999999999E-4</v>
      </c>
      <c r="AB36" s="317">
        <f>Ⅷ逆行列係数表!E36</f>
        <v>3.8024800000000002E-4</v>
      </c>
      <c r="AC36" s="317">
        <f>Ⅷ逆行列係数表!F36</f>
        <v>2.2093899999999999E-4</v>
      </c>
      <c r="AD36" s="317">
        <f>Ⅷ逆行列係数表!G36</f>
        <v>2.9824300000000001E-4</v>
      </c>
      <c r="AE36" s="317">
        <f>Ⅷ逆行列係数表!H36</f>
        <v>8.9099999999999997E-5</v>
      </c>
      <c r="AF36" s="317">
        <f>Ⅷ逆行列係数表!I36</f>
        <v>1.23745E-3</v>
      </c>
      <c r="AG36" s="317">
        <f>Ⅷ逆行列係数表!J36</f>
        <v>1.7065900000000001E-4</v>
      </c>
      <c r="AH36" s="317">
        <f>Ⅷ逆行列係数表!K36</f>
        <v>3.8532699999999998E-4</v>
      </c>
      <c r="AI36" s="317">
        <f>Ⅷ逆行列係数表!L36</f>
        <v>8.2250699999999999E-4</v>
      </c>
      <c r="AJ36" s="317">
        <f>Ⅷ逆行列係数表!M36</f>
        <v>3.6794200000000001E-4</v>
      </c>
      <c r="AK36" s="317">
        <f>Ⅷ逆行列係数表!N36</f>
        <v>3.3914200000000001E-4</v>
      </c>
      <c r="AL36" s="317">
        <f>Ⅷ逆行列係数表!O36</f>
        <v>5.0840800000000002E-4</v>
      </c>
      <c r="AM36" s="317">
        <f>Ⅷ逆行列係数表!P36</f>
        <v>3.9581600000000001E-4</v>
      </c>
      <c r="AN36" s="317">
        <f>Ⅷ逆行列係数表!Q36</f>
        <v>1.7236000000000001E-4</v>
      </c>
      <c r="AO36" s="317">
        <f>Ⅷ逆行列係数表!R36</f>
        <v>1.12144E-4</v>
      </c>
      <c r="AP36" s="317">
        <f>Ⅷ逆行列係数表!S36</f>
        <v>1.04178E-4</v>
      </c>
      <c r="AQ36" s="317">
        <f>Ⅷ逆行列係数表!T36</f>
        <v>2.9948600000000001E-4</v>
      </c>
      <c r="AR36" s="317">
        <f>Ⅷ逆行列係数表!U36</f>
        <v>5.38E-5</v>
      </c>
      <c r="AS36" s="317">
        <f>Ⅷ逆行列係数表!V36</f>
        <v>1.6673100000000001E-4</v>
      </c>
      <c r="AT36" s="317">
        <f>Ⅷ逆行列係数表!W36</f>
        <v>8.5654700000000004E-4</v>
      </c>
      <c r="AU36" s="317">
        <f>Ⅷ逆行列係数表!X36</f>
        <v>2.4364300000000001E-4</v>
      </c>
      <c r="AV36" s="317">
        <f>Ⅷ逆行列係数表!Y36</f>
        <v>6.2568599999999997E-4</v>
      </c>
      <c r="AW36" s="317">
        <f>Ⅷ逆行列係数表!Z36</f>
        <v>5.0084700000000001E-4</v>
      </c>
      <c r="AX36" s="317">
        <f>Ⅷ逆行列係数表!AA36</f>
        <v>3.0747199999999999E-4</v>
      </c>
      <c r="AY36" s="317">
        <f>Ⅷ逆行列係数表!AB36</f>
        <v>6.9125899999999995E-4</v>
      </c>
      <c r="AZ36" s="317">
        <f>Ⅷ逆行列係数表!AC36</f>
        <v>2.20516E-4</v>
      </c>
      <c r="BA36" s="317">
        <f>Ⅷ逆行列係数表!AD36</f>
        <v>1.83578E-4</v>
      </c>
      <c r="BB36" s="317">
        <f>Ⅷ逆行列係数表!AE36</f>
        <v>3.81951E-4</v>
      </c>
      <c r="BC36" s="317">
        <f>Ⅷ逆行列係数表!AF36</f>
        <v>1.000079465</v>
      </c>
      <c r="BD36" s="317">
        <f>Ⅷ逆行列係数表!AG36</f>
        <v>3.82619E-4</v>
      </c>
      <c r="BE36" s="317">
        <f>Ⅷ逆行列係数表!AH36</f>
        <v>2.1868300000000001E-4</v>
      </c>
      <c r="BF36" s="317">
        <f>Ⅷ逆行列係数表!AI36</f>
        <v>7.9914099999999996E-4</v>
      </c>
      <c r="BG36" s="317">
        <f>Ⅷ逆行列係数表!AJ36</f>
        <v>3.19692E-4</v>
      </c>
      <c r="BH36" s="317">
        <f>Ⅷ逆行列係数表!AK36</f>
        <v>4.74184E-4</v>
      </c>
      <c r="BI36" s="317">
        <f>Ⅷ逆行列係数表!AL36</f>
        <v>9.2700000000000004E-5</v>
      </c>
      <c r="BJ36" s="317">
        <f>Ⅷ逆行列係数表!AM36</f>
        <v>8.2466520000000001E-2</v>
      </c>
      <c r="BL36" s="32">
        <f t="shared" si="1"/>
        <v>0</v>
      </c>
      <c r="BN36" s="255">
        <v>0</v>
      </c>
      <c r="BP36" s="313">
        <f>Ⅱ入力シート!H54+Ⅲ一次波及!BC38+BN36</f>
        <v>0</v>
      </c>
      <c r="BQ36" s="34"/>
      <c r="BR36" s="34"/>
      <c r="BS36" s="34"/>
      <c r="BT36" s="312">
        <f>Ⅹ雇用者所得率・雇用者数!H34</f>
        <v>16514</v>
      </c>
      <c r="BV36" s="320">
        <f>Ⅵ取引基本表!BH36</f>
        <v>287494.17</v>
      </c>
      <c r="BX36" s="32">
        <f t="shared" si="2"/>
        <v>5.7441164806924606E-2</v>
      </c>
      <c r="BZ36" s="35">
        <f t="shared" si="3"/>
        <v>0</v>
      </c>
      <c r="CB36" s="321">
        <f t="shared" si="4"/>
        <v>0</v>
      </c>
    </row>
    <row r="37" spans="1:80" ht="18.75" customHeight="1">
      <c r="A37" s="279" t="s">
        <v>155</v>
      </c>
      <c r="B37" s="280" t="s">
        <v>35</v>
      </c>
      <c r="C37" s="365">
        <f>Ⅳ一次附属!AG49</f>
        <v>0</v>
      </c>
      <c r="D37" s="366"/>
      <c r="E37" s="365">
        <f>Ⅲ一次波及!BC39</f>
        <v>0</v>
      </c>
      <c r="F37" s="366"/>
      <c r="G37" s="365">
        <f>Ⅹ雇用者所得率・雇用者数!E35</f>
        <v>0.30757124810627179</v>
      </c>
      <c r="H37" s="366"/>
      <c r="I37" s="369">
        <f t="shared" si="5"/>
        <v>0</v>
      </c>
      <c r="J37" s="366"/>
      <c r="K37" s="366"/>
      <c r="L37" s="366"/>
      <c r="P37" s="279" t="s">
        <v>155</v>
      </c>
      <c r="Q37" s="280" t="s">
        <v>35</v>
      </c>
      <c r="R37" s="301">
        <f>Ⅺ民間消費支出!D36</f>
        <v>3.3826364752528468E-2</v>
      </c>
      <c r="T37" s="307">
        <f>Ⅸ自給率!E36</f>
        <v>0.86573935170614669</v>
      </c>
      <c r="V37" s="310">
        <f t="shared" si="0"/>
        <v>0</v>
      </c>
      <c r="X37" s="279" t="s">
        <v>155</v>
      </c>
      <c r="Y37" s="280" t="s">
        <v>35</v>
      </c>
      <c r="Z37" s="317">
        <f>Ⅷ逆行列係数表!C37</f>
        <v>1.18443E-4</v>
      </c>
      <c r="AA37" s="317">
        <f>Ⅷ逆行列係数表!D37</f>
        <v>1.7187300000000001E-4</v>
      </c>
      <c r="AB37" s="317">
        <f>Ⅷ逆行列係数表!E37</f>
        <v>2.60528E-4</v>
      </c>
      <c r="AC37" s="317">
        <f>Ⅷ逆行列係数表!F37</f>
        <v>9.48E-5</v>
      </c>
      <c r="AD37" s="317">
        <f>Ⅷ逆行列係数表!G37</f>
        <v>2.0040800000000001E-4</v>
      </c>
      <c r="AE37" s="317">
        <f>Ⅷ逆行列係数表!H37</f>
        <v>3.2592E-4</v>
      </c>
      <c r="AF37" s="317">
        <f>Ⅷ逆行列係数表!I37</f>
        <v>1.03842E-4</v>
      </c>
      <c r="AG37" s="317">
        <f>Ⅷ逆行列係数表!J37</f>
        <v>2.1182500000000001E-4</v>
      </c>
      <c r="AH37" s="317">
        <f>Ⅷ逆行列係数表!K37</f>
        <v>1.6617800000000001E-4</v>
      </c>
      <c r="AI37" s="317">
        <f>Ⅷ逆行列係数表!L37</f>
        <v>5.0185599999999996E-4</v>
      </c>
      <c r="AJ37" s="317">
        <f>Ⅷ逆行列係数表!M37</f>
        <v>1.4206200000000001E-4</v>
      </c>
      <c r="AK37" s="317">
        <f>Ⅷ逆行列係数表!N37</f>
        <v>3.6375900000000001E-4</v>
      </c>
      <c r="AL37" s="317">
        <f>Ⅷ逆行列係数表!O37</f>
        <v>1.012984E-3</v>
      </c>
      <c r="AM37" s="317">
        <f>Ⅷ逆行列係数表!P37</f>
        <v>3.94538E-4</v>
      </c>
      <c r="AN37" s="317">
        <f>Ⅷ逆行列係数表!Q37</f>
        <v>3.7533E-4</v>
      </c>
      <c r="AO37" s="317">
        <f>Ⅷ逆行列係数表!R37</f>
        <v>9.6115299999999996E-4</v>
      </c>
      <c r="AP37" s="317">
        <f>Ⅷ逆行列係数表!S37</f>
        <v>9.6916000000000005E-4</v>
      </c>
      <c r="AQ37" s="317">
        <f>Ⅷ逆行列係数表!T37</f>
        <v>1.034245E-3</v>
      </c>
      <c r="AR37" s="317">
        <f>Ⅷ逆行列係数表!U37</f>
        <v>2.3531100000000001E-4</v>
      </c>
      <c r="AS37" s="317">
        <f>Ⅷ逆行列係数表!V37</f>
        <v>1.83384E-4</v>
      </c>
      <c r="AT37" s="317">
        <f>Ⅷ逆行列係数表!W37</f>
        <v>2.7147299999999999E-4</v>
      </c>
      <c r="AU37" s="317">
        <f>Ⅷ逆行列係数表!X37</f>
        <v>1.001287E-3</v>
      </c>
      <c r="AV37" s="317">
        <f>Ⅷ逆行列係数表!Y37</f>
        <v>3.8175699999999998E-4</v>
      </c>
      <c r="AW37" s="317">
        <f>Ⅷ逆行列係数表!Z37</f>
        <v>3.3331000000000002E-4</v>
      </c>
      <c r="AX37" s="317">
        <f>Ⅷ逆行列係数表!AA37</f>
        <v>3.7597599999999998E-4</v>
      </c>
      <c r="AY37" s="317">
        <f>Ⅷ逆行列係数表!AB37</f>
        <v>4.24922E-4</v>
      </c>
      <c r="AZ37" s="317">
        <f>Ⅷ逆行列係数表!AC37</f>
        <v>5.2500000000000002E-5</v>
      </c>
      <c r="BA37" s="317">
        <f>Ⅷ逆行列係数表!AD37</f>
        <v>6.1648699999999998E-4</v>
      </c>
      <c r="BB37" s="317">
        <f>Ⅷ逆行列係数表!AE37</f>
        <v>4.5292020000000004E-3</v>
      </c>
      <c r="BC37" s="317">
        <f>Ⅷ逆行列係数表!AF37</f>
        <v>2.26648E-4</v>
      </c>
      <c r="BD37" s="317">
        <f>Ⅷ逆行列係数表!AG37</f>
        <v>1.0001703479999999</v>
      </c>
      <c r="BE37" s="317">
        <f>Ⅷ逆行列係数表!AH37</f>
        <v>1.82261E-4</v>
      </c>
      <c r="BF37" s="317">
        <f>Ⅷ逆行列係数表!AI37</f>
        <v>2.39662E-4</v>
      </c>
      <c r="BG37" s="317">
        <f>Ⅷ逆行列係数表!AJ37</f>
        <v>6.2673600000000002E-4</v>
      </c>
      <c r="BH37" s="317">
        <f>Ⅷ逆行列係数表!AK37</f>
        <v>6.1936000000000001E-4</v>
      </c>
      <c r="BI37" s="317">
        <f>Ⅷ逆行列係数表!AL37</f>
        <v>8.8800000000000004E-5</v>
      </c>
      <c r="BJ37" s="317">
        <f>Ⅷ逆行列係数表!AM37</f>
        <v>2.6096219999999998E-3</v>
      </c>
      <c r="BL37" s="32">
        <f t="shared" si="1"/>
        <v>0</v>
      </c>
      <c r="BN37" s="255">
        <v>0</v>
      </c>
      <c r="BP37" s="313">
        <f>Ⅱ入力シート!H55+Ⅲ一次波及!BC39+BN37</f>
        <v>0</v>
      </c>
      <c r="BQ37" s="34"/>
      <c r="BR37" s="34"/>
      <c r="BS37" s="34"/>
      <c r="BT37" s="312">
        <f>Ⅹ雇用者所得率・雇用者数!H35</f>
        <v>20581</v>
      </c>
      <c r="BV37" s="320">
        <f>Ⅵ取引基本表!BH37</f>
        <v>390614.38199999998</v>
      </c>
      <c r="BX37" s="32">
        <f t="shared" si="2"/>
        <v>5.2688792190964444E-2</v>
      </c>
      <c r="BZ37" s="35">
        <f t="shared" si="3"/>
        <v>0</v>
      </c>
      <c r="CB37" s="321">
        <f t="shared" si="4"/>
        <v>0</v>
      </c>
    </row>
    <row r="38" spans="1:80" ht="18.75" customHeight="1">
      <c r="A38" s="279" t="s">
        <v>156</v>
      </c>
      <c r="B38" s="280" t="s">
        <v>168</v>
      </c>
      <c r="C38" s="365">
        <f>Ⅳ一次附属!AH$49</f>
        <v>0</v>
      </c>
      <c r="D38" s="366"/>
      <c r="E38" s="365">
        <f>Ⅲ一次波及!BC40</f>
        <v>0</v>
      </c>
      <c r="F38" s="366"/>
      <c r="G38" s="365">
        <f>Ⅹ雇用者所得率・雇用者数!E36</f>
        <v>0.4537763307682583</v>
      </c>
      <c r="H38" s="366"/>
      <c r="I38" s="369">
        <f t="shared" si="5"/>
        <v>0</v>
      </c>
      <c r="J38" s="366"/>
      <c r="K38" s="366"/>
      <c r="L38" s="366"/>
      <c r="P38" s="279" t="s">
        <v>156</v>
      </c>
      <c r="Q38" s="280" t="s">
        <v>168</v>
      </c>
      <c r="R38" s="301">
        <f>Ⅺ民間消費支出!D37</f>
        <v>3.7700725129833114E-2</v>
      </c>
      <c r="T38" s="307">
        <f>Ⅸ自給率!E37</f>
        <v>0.96742280440608541</v>
      </c>
      <c r="U38" s="38"/>
      <c r="V38" s="310">
        <f t="shared" si="0"/>
        <v>0</v>
      </c>
      <c r="X38" s="279" t="s">
        <v>156</v>
      </c>
      <c r="Y38" s="280" t="s">
        <v>168</v>
      </c>
      <c r="Z38" s="317">
        <f>Ⅷ逆行列係数表!C38</f>
        <v>1.04E-5</v>
      </c>
      <c r="AA38" s="317">
        <f>Ⅷ逆行列係数表!D38</f>
        <v>2.37E-5</v>
      </c>
      <c r="AB38" s="317">
        <f>Ⅷ逆行列係数表!E38</f>
        <v>9.7599999999999997E-6</v>
      </c>
      <c r="AC38" s="317">
        <f>Ⅷ逆行列係数表!F38</f>
        <v>7.7800000000000001E-6</v>
      </c>
      <c r="AD38" s="317">
        <f>Ⅷ逆行列係数表!G38</f>
        <v>7.9400000000000002E-6</v>
      </c>
      <c r="AE38" s="317">
        <f>Ⅷ逆行列係数表!H38</f>
        <v>1.47E-5</v>
      </c>
      <c r="AF38" s="317">
        <f>Ⅷ逆行列係数表!I38</f>
        <v>9.3899999999999999E-6</v>
      </c>
      <c r="AG38" s="317">
        <f>Ⅷ逆行列係数表!J38</f>
        <v>6.1099999999999999E-6</v>
      </c>
      <c r="AH38" s="317">
        <f>Ⅷ逆行列係数表!K38</f>
        <v>9.2900000000000008E-6</v>
      </c>
      <c r="AI38" s="317">
        <f>Ⅷ逆行列係数表!L38</f>
        <v>8.4500000000000004E-6</v>
      </c>
      <c r="AJ38" s="317">
        <f>Ⅷ逆行列係数表!M38</f>
        <v>5.9599999999999997E-6</v>
      </c>
      <c r="AK38" s="317">
        <f>Ⅷ逆行列係数表!N38</f>
        <v>6.8600000000000004E-6</v>
      </c>
      <c r="AL38" s="317">
        <f>Ⅷ逆行列係数表!O38</f>
        <v>7.2099999999999996E-6</v>
      </c>
      <c r="AM38" s="317">
        <f>Ⅷ逆行列係数表!P38</f>
        <v>6.7399999999999998E-6</v>
      </c>
      <c r="AN38" s="317">
        <f>Ⅷ逆行列係数表!Q38</f>
        <v>6.6000000000000003E-6</v>
      </c>
      <c r="AO38" s="317">
        <f>Ⅷ逆行列係数表!R38</f>
        <v>5.4E-6</v>
      </c>
      <c r="AP38" s="317">
        <f>Ⅷ逆行列係数表!S38</f>
        <v>6.9299999999999997E-6</v>
      </c>
      <c r="AQ38" s="317">
        <f>Ⅷ逆行列係数表!T38</f>
        <v>1.15E-5</v>
      </c>
      <c r="AR38" s="317">
        <f>Ⅷ逆行列係数表!U38</f>
        <v>4.0199999999999996E-6</v>
      </c>
      <c r="AS38" s="317">
        <f>Ⅷ逆行列係数表!V38</f>
        <v>1.5299999999999999E-5</v>
      </c>
      <c r="AT38" s="317">
        <f>Ⅷ逆行列係数表!W38</f>
        <v>1.31E-5</v>
      </c>
      <c r="AU38" s="317">
        <f>Ⅷ逆行列係数表!X38</f>
        <v>1.49E-5</v>
      </c>
      <c r="AV38" s="317">
        <f>Ⅷ逆行列係数表!Y38</f>
        <v>1.7513399999999999E-4</v>
      </c>
      <c r="AW38" s="317">
        <f>Ⅷ逆行列係数表!Z38</f>
        <v>1.4399999999999999E-5</v>
      </c>
      <c r="AX38" s="317">
        <f>Ⅷ逆行列係数表!AA38</f>
        <v>3.8500000000000001E-5</v>
      </c>
      <c r="AY38" s="317">
        <f>Ⅷ逆行列係数表!AB38</f>
        <v>1.28701E-4</v>
      </c>
      <c r="AZ38" s="317">
        <f>Ⅷ逆行列係数表!AC38</f>
        <v>1.8600000000000001E-5</v>
      </c>
      <c r="BA38" s="317">
        <f>Ⅷ逆行列係数表!AD38</f>
        <v>8.3700000000000002E-5</v>
      </c>
      <c r="BB38" s="317">
        <f>Ⅷ逆行列係数表!AE38</f>
        <v>4.3628200000000002E-4</v>
      </c>
      <c r="BC38" s="317">
        <f>Ⅷ逆行列係数表!AF38</f>
        <v>2.9300000000000001E-5</v>
      </c>
      <c r="BD38" s="317">
        <f>Ⅷ逆行列係数表!AG38</f>
        <v>2.8799999999999999E-5</v>
      </c>
      <c r="BE38" s="317">
        <f>Ⅷ逆行列係数表!AH38</f>
        <v>1.014160685</v>
      </c>
      <c r="BF38" s="317">
        <f>Ⅷ逆行列係数表!AI38</f>
        <v>3.0199999999999999E-5</v>
      </c>
      <c r="BG38" s="317">
        <f>Ⅷ逆行列係数表!AJ38</f>
        <v>4.0399999999999999E-5</v>
      </c>
      <c r="BH38" s="317">
        <f>Ⅷ逆行列係数表!AK38</f>
        <v>2.4228499999999999E-4</v>
      </c>
      <c r="BI38" s="317">
        <f>Ⅷ逆行列係数表!AL38</f>
        <v>9.2699999999999993E-6</v>
      </c>
      <c r="BJ38" s="317">
        <f>Ⅷ逆行列係数表!AM38</f>
        <v>1.6725400000000001E-4</v>
      </c>
      <c r="BL38" s="32">
        <f t="shared" si="1"/>
        <v>0</v>
      </c>
      <c r="BN38" s="255">
        <v>0</v>
      </c>
      <c r="BP38" s="313">
        <f>Ⅱ入力シート!H56+Ⅲ一次波及!BC40+BN38</f>
        <v>0</v>
      </c>
      <c r="BQ38" s="34"/>
      <c r="BR38" s="34"/>
      <c r="BS38" s="34"/>
      <c r="BT38" s="312">
        <f>Ⅹ雇用者所得率・雇用者数!H36</f>
        <v>53403</v>
      </c>
      <c r="BV38" s="320">
        <f>Ⅵ取引基本表!BH38</f>
        <v>436033.375</v>
      </c>
      <c r="BX38" s="32">
        <f t="shared" si="2"/>
        <v>0.12247456975053801</v>
      </c>
      <c r="BZ38" s="35">
        <f t="shared" si="3"/>
        <v>0</v>
      </c>
      <c r="CB38" s="321">
        <f t="shared" si="4"/>
        <v>0</v>
      </c>
    </row>
    <row r="39" spans="1:80" ht="18.75" customHeight="1">
      <c r="A39" s="279" t="s">
        <v>157</v>
      </c>
      <c r="B39" s="280" t="s">
        <v>228</v>
      </c>
      <c r="C39" s="365">
        <f>Ⅳ一次附属!AI$49</f>
        <v>0</v>
      </c>
      <c r="D39" s="366"/>
      <c r="E39" s="365">
        <f>Ⅲ一次波及!BC41</f>
        <v>0</v>
      </c>
      <c r="F39" s="366"/>
      <c r="G39" s="365">
        <f>Ⅹ雇用者所得率・雇用者数!E37</f>
        <v>0.86846055834526925</v>
      </c>
      <c r="H39" s="366"/>
      <c r="I39" s="369">
        <f t="shared" si="5"/>
        <v>0</v>
      </c>
      <c r="J39" s="366"/>
      <c r="K39" s="366"/>
      <c r="L39" s="366"/>
      <c r="P39" s="279" t="s">
        <v>157</v>
      </c>
      <c r="Q39" s="280" t="s">
        <v>228</v>
      </c>
      <c r="R39" s="301">
        <f>Ⅺ民間消費支出!D38</f>
        <v>2.1816394449918099E-2</v>
      </c>
      <c r="T39" s="307">
        <f>Ⅸ自給率!E38</f>
        <v>0.98908318797609096</v>
      </c>
      <c r="U39" s="38"/>
      <c r="V39" s="310">
        <f t="shared" si="0"/>
        <v>0</v>
      </c>
      <c r="X39" s="279" t="s">
        <v>157</v>
      </c>
      <c r="Y39" s="280" t="s">
        <v>228</v>
      </c>
      <c r="Z39" s="317">
        <f>Ⅷ逆行列係数表!C39</f>
        <v>2.5387209999999999E-3</v>
      </c>
      <c r="AA39" s="317">
        <f>Ⅷ逆行列係数表!D39</f>
        <v>1.6064510000000001E-3</v>
      </c>
      <c r="AB39" s="317">
        <f>Ⅷ逆行列係数表!E39</f>
        <v>1.544382E-3</v>
      </c>
      <c r="AC39" s="317">
        <f>Ⅷ逆行列係数表!F39</f>
        <v>9.8639499999999994E-4</v>
      </c>
      <c r="AD39" s="317">
        <f>Ⅷ逆行列係数表!G39</f>
        <v>9.8156700000000003E-4</v>
      </c>
      <c r="AE39" s="317">
        <f>Ⅷ逆行列係数表!H39</f>
        <v>1.742031E-3</v>
      </c>
      <c r="AF39" s="317">
        <f>Ⅷ逆行列係数表!I39</f>
        <v>6.7505899999999999E-4</v>
      </c>
      <c r="AG39" s="317">
        <f>Ⅷ逆行列係数表!J39</f>
        <v>6.2852399999999999E-4</v>
      </c>
      <c r="AH39" s="317">
        <f>Ⅷ逆行列係数表!K39</f>
        <v>7.96355E-4</v>
      </c>
      <c r="AI39" s="317">
        <f>Ⅷ逆行列係数表!L39</f>
        <v>5.6618499999999997E-4</v>
      </c>
      <c r="AJ39" s="317">
        <f>Ⅷ逆行列係数表!M39</f>
        <v>1.318297E-3</v>
      </c>
      <c r="AK39" s="317">
        <f>Ⅷ逆行列係数表!N39</f>
        <v>3.9615899999999999E-4</v>
      </c>
      <c r="AL39" s="317">
        <f>Ⅷ逆行列係数表!O39</f>
        <v>1.748339E-3</v>
      </c>
      <c r="AM39" s="317">
        <f>Ⅷ逆行列係数表!P39</f>
        <v>4.8685299999999998E-4</v>
      </c>
      <c r="AN39" s="317">
        <f>Ⅷ逆行列係数表!Q39</f>
        <v>6.9537799999999997E-4</v>
      </c>
      <c r="AO39" s="317">
        <f>Ⅷ逆行列係数表!R39</f>
        <v>8.3937499999999995E-4</v>
      </c>
      <c r="AP39" s="317">
        <f>Ⅷ逆行列係数表!S39</f>
        <v>5.3744199999999995E-4</v>
      </c>
      <c r="AQ39" s="317">
        <f>Ⅷ逆行列係数表!T39</f>
        <v>3.4733499999999999E-4</v>
      </c>
      <c r="AR39" s="317">
        <f>Ⅷ逆行列係数表!U39</f>
        <v>2.0114699999999999E-4</v>
      </c>
      <c r="AS39" s="317">
        <f>Ⅷ逆行列係数表!V39</f>
        <v>1.043935E-3</v>
      </c>
      <c r="AT39" s="317">
        <f>Ⅷ逆行列係数表!W39</f>
        <v>1.1143119999999999E-3</v>
      </c>
      <c r="AU39" s="317">
        <f>Ⅷ逆行列係数表!X39</f>
        <v>3.7352850000000001E-3</v>
      </c>
      <c r="AV39" s="317">
        <f>Ⅷ逆行列係数表!Y39</f>
        <v>1.1398360999999999E-2</v>
      </c>
      <c r="AW39" s="317">
        <f>Ⅷ逆行列係数表!Z39</f>
        <v>2.2823349999999999E-3</v>
      </c>
      <c r="AX39" s="317">
        <f>Ⅷ逆行列係数表!AA39</f>
        <v>9.6562999999999998E-4</v>
      </c>
      <c r="AY39" s="317">
        <f>Ⅷ逆行列係数表!AB39</f>
        <v>3.6256600000000002E-3</v>
      </c>
      <c r="AZ39" s="317">
        <f>Ⅷ逆行列係数表!AC39</f>
        <v>4.5824800000000002E-4</v>
      </c>
      <c r="BA39" s="317">
        <f>Ⅷ逆行列係数表!AD39</f>
        <v>1.829067E-3</v>
      </c>
      <c r="BB39" s="317">
        <f>Ⅷ逆行列係数表!AE39</f>
        <v>1.9606910000000001E-3</v>
      </c>
      <c r="BC39" s="317">
        <f>Ⅷ逆行列係数表!AF39</f>
        <v>3.7964699999999999E-4</v>
      </c>
      <c r="BD39" s="317">
        <f>Ⅷ逆行列係数表!AG39</f>
        <v>2.4402450000000002E-3</v>
      </c>
      <c r="BE39" s="317">
        <f>Ⅷ逆行列係数表!AH39</f>
        <v>1.3685909999999999E-3</v>
      </c>
      <c r="BF39" s="317">
        <f>Ⅷ逆行列係数表!AI39</f>
        <v>1.0003678389999999</v>
      </c>
      <c r="BG39" s="317">
        <f>Ⅷ逆行列係数表!AJ39</f>
        <v>2.3287350000000002E-3</v>
      </c>
      <c r="BH39" s="317">
        <f>Ⅷ逆行列係数表!AK39</f>
        <v>2.6131000000000001E-3</v>
      </c>
      <c r="BI39" s="317">
        <f>Ⅷ逆行列係数表!AL39</f>
        <v>2.66285E-4</v>
      </c>
      <c r="BJ39" s="317">
        <f>Ⅷ逆行列係数表!AM39</f>
        <v>6.5821499999999997E-4</v>
      </c>
      <c r="BL39" s="32">
        <f t="shared" si="1"/>
        <v>0</v>
      </c>
      <c r="BN39" s="255">
        <v>0</v>
      </c>
      <c r="BP39" s="313">
        <f>Ⅱ入力シート!H57+Ⅲ一次波及!BC41+BN39</f>
        <v>0</v>
      </c>
      <c r="BQ39" s="34"/>
      <c r="BR39" s="34"/>
      <c r="BS39" s="34"/>
      <c r="BT39" s="312">
        <f>Ⅹ雇用者所得率・雇用者数!H37</f>
        <v>6008</v>
      </c>
      <c r="BV39" s="320">
        <f>Ⅵ取引基本表!BH39</f>
        <v>41600.245000000003</v>
      </c>
      <c r="BX39" s="32">
        <f t="shared" si="2"/>
        <v>0.14442222635948418</v>
      </c>
      <c r="BZ39" s="35">
        <f t="shared" si="3"/>
        <v>0</v>
      </c>
      <c r="CB39" s="321">
        <f t="shared" si="4"/>
        <v>0</v>
      </c>
    </row>
    <row r="40" spans="1:80" ht="18.75" customHeight="1">
      <c r="A40" s="279" t="s">
        <v>158</v>
      </c>
      <c r="B40" s="280" t="s">
        <v>41</v>
      </c>
      <c r="C40" s="365">
        <f>Ⅳ一次附属!AJ$49</f>
        <v>0</v>
      </c>
      <c r="D40" s="366"/>
      <c r="E40" s="365">
        <f>Ⅲ一次波及!BC42</f>
        <v>0</v>
      </c>
      <c r="F40" s="366"/>
      <c r="G40" s="365">
        <f>Ⅹ雇用者所得率・雇用者数!E38</f>
        <v>0.25827970824216445</v>
      </c>
      <c r="H40" s="366"/>
      <c r="I40" s="369">
        <f t="shared" si="5"/>
        <v>0</v>
      </c>
      <c r="J40" s="366"/>
      <c r="K40" s="366"/>
      <c r="L40" s="366"/>
      <c r="P40" s="279" t="s">
        <v>158</v>
      </c>
      <c r="Q40" s="280" t="s">
        <v>41</v>
      </c>
      <c r="R40" s="301">
        <f>Ⅺ民間消費支出!D39</f>
        <v>1.2057446320262056E-2</v>
      </c>
      <c r="T40" s="307">
        <f>Ⅸ自給率!E39</f>
        <v>0.60701544562862109</v>
      </c>
      <c r="U40" s="38"/>
      <c r="V40" s="310">
        <f t="shared" si="0"/>
        <v>0</v>
      </c>
      <c r="X40" s="279" t="s">
        <v>158</v>
      </c>
      <c r="Y40" s="280" t="s">
        <v>41</v>
      </c>
      <c r="Z40" s="317">
        <f>Ⅷ逆行列係数表!C40</f>
        <v>2.4697759E-2</v>
      </c>
      <c r="AA40" s="317">
        <f>Ⅷ逆行列係数表!D40</f>
        <v>4.8112086999999998E-2</v>
      </c>
      <c r="AB40" s="317">
        <f>Ⅷ逆行列係数表!E40</f>
        <v>5.5027047000000003E-2</v>
      </c>
      <c r="AC40" s="317">
        <f>Ⅷ逆行列係数表!F40</f>
        <v>2.3676119999999998E-2</v>
      </c>
      <c r="AD40" s="317">
        <f>Ⅷ逆行列係数表!G40</f>
        <v>2.6812473999999999E-2</v>
      </c>
      <c r="AE40" s="317">
        <f>Ⅷ逆行列係数表!H40</f>
        <v>5.6080502999999997E-2</v>
      </c>
      <c r="AF40" s="317">
        <f>Ⅷ逆行列係数表!I40</f>
        <v>3.3468840999999999E-2</v>
      </c>
      <c r="AG40" s="317">
        <f>Ⅷ逆行列係数表!J40</f>
        <v>3.6615773999999997E-2</v>
      </c>
      <c r="AH40" s="317">
        <f>Ⅷ逆行列係数表!K40</f>
        <v>4.0904035999999998E-2</v>
      </c>
      <c r="AI40" s="317">
        <f>Ⅷ逆行列係数表!L40</f>
        <v>2.6631419E-2</v>
      </c>
      <c r="AJ40" s="317">
        <f>Ⅷ逆行列係数表!M40</f>
        <v>2.6445986000000001E-2</v>
      </c>
      <c r="AK40" s="317">
        <f>Ⅷ逆行列係数表!N40</f>
        <v>2.6593636E-2</v>
      </c>
      <c r="AL40" s="317">
        <f>Ⅷ逆行列係数表!O40</f>
        <v>4.1804498000000002E-2</v>
      </c>
      <c r="AM40" s="317">
        <f>Ⅷ逆行列係数表!P40</f>
        <v>3.9673671000000001E-2</v>
      </c>
      <c r="AN40" s="317">
        <f>Ⅷ逆行列係数表!Q40</f>
        <v>3.3455116999999999E-2</v>
      </c>
      <c r="AO40" s="317">
        <f>Ⅷ逆行列係数表!R40</f>
        <v>4.1524489999999997E-2</v>
      </c>
      <c r="AP40" s="317">
        <f>Ⅷ逆行列係数表!S40</f>
        <v>3.2593334000000002E-2</v>
      </c>
      <c r="AQ40" s="317">
        <f>Ⅷ逆行列係数表!T40</f>
        <v>5.1674256000000002E-2</v>
      </c>
      <c r="AR40" s="317">
        <f>Ⅷ逆行列係数表!U40</f>
        <v>2.5729958000000001E-2</v>
      </c>
      <c r="AS40" s="317">
        <f>Ⅷ逆行列係数表!V40</f>
        <v>3.9045796000000001E-2</v>
      </c>
      <c r="AT40" s="317">
        <f>Ⅷ逆行列係数表!W40</f>
        <v>8.0814981999999994E-2</v>
      </c>
      <c r="AU40" s="317">
        <f>Ⅷ逆行列係数表!X40</f>
        <v>0.12261211399999999</v>
      </c>
      <c r="AV40" s="317">
        <f>Ⅷ逆行列係数表!Y40</f>
        <v>0.14125306300000001</v>
      </c>
      <c r="AW40" s="317">
        <f>Ⅷ逆行列係数表!Z40</f>
        <v>5.6213298000000002E-2</v>
      </c>
      <c r="AX40" s="317">
        <f>Ⅷ逆行列係数表!AA40</f>
        <v>6.5870177000000002E-2</v>
      </c>
      <c r="AY40" s="317">
        <f>Ⅷ逆行列係数表!AB40</f>
        <v>9.6125558999999999E-2</v>
      </c>
      <c r="AZ40" s="317">
        <f>Ⅷ逆行列係数表!AC40</f>
        <v>2.1091163999999999E-2</v>
      </c>
      <c r="BA40" s="317">
        <f>Ⅷ逆行列係数表!AD40</f>
        <v>0.15003372200000001</v>
      </c>
      <c r="BB40" s="317">
        <f>Ⅷ逆行列係数表!AE40</f>
        <v>0.119301381</v>
      </c>
      <c r="BC40" s="317">
        <f>Ⅷ逆行列係数表!AF40</f>
        <v>6.7721508999999999E-2</v>
      </c>
      <c r="BD40" s="317">
        <f>Ⅷ逆行列係数表!AG40</f>
        <v>8.1853192000000005E-2</v>
      </c>
      <c r="BE40" s="317">
        <f>Ⅷ逆行列係数表!AH40</f>
        <v>4.0513177999999997E-2</v>
      </c>
      <c r="BF40" s="317">
        <f>Ⅷ逆行列係数表!AI40</f>
        <v>6.0897343999999999E-2</v>
      </c>
      <c r="BG40" s="317">
        <f>Ⅷ逆行列係数表!AJ40</f>
        <v>1.1053360430000001</v>
      </c>
      <c r="BH40" s="317">
        <f>Ⅷ逆行列係数表!AK40</f>
        <v>4.2755914999999999E-2</v>
      </c>
      <c r="BI40" s="317">
        <f>Ⅷ逆行列係数表!AL40</f>
        <v>1.6963973E-2</v>
      </c>
      <c r="BJ40" s="317">
        <f>Ⅷ逆行列係数表!AM40</f>
        <v>4.1744653999999999E-2</v>
      </c>
      <c r="BL40" s="32">
        <f t="shared" si="1"/>
        <v>0</v>
      </c>
      <c r="BN40" s="255">
        <v>0</v>
      </c>
      <c r="BP40" s="313">
        <f>Ⅱ入力シート!H58+Ⅲ一次波及!BC42+BN40</f>
        <v>0</v>
      </c>
      <c r="BQ40" s="34"/>
      <c r="BR40" s="34"/>
      <c r="BS40" s="34"/>
      <c r="BT40" s="312">
        <f>Ⅹ雇用者所得率・雇用者数!H38</f>
        <v>23975</v>
      </c>
      <c r="BV40" s="320">
        <f>Ⅵ取引基本表!BH40</f>
        <v>371366.89</v>
      </c>
      <c r="BX40" s="32">
        <f t="shared" si="2"/>
        <v>6.4558797904681262E-2</v>
      </c>
      <c r="BZ40" s="35">
        <f t="shared" si="3"/>
        <v>0</v>
      </c>
      <c r="CB40" s="321">
        <f t="shared" si="4"/>
        <v>0</v>
      </c>
    </row>
    <row r="41" spans="1:80" ht="18.75" customHeight="1">
      <c r="A41" s="279" t="s">
        <v>159</v>
      </c>
      <c r="B41" s="280" t="s">
        <v>36</v>
      </c>
      <c r="C41" s="365">
        <f>Ⅳ一次附属!AK$49</f>
        <v>0</v>
      </c>
      <c r="D41" s="366"/>
      <c r="E41" s="365">
        <f>Ⅲ一次波及!BC43</f>
        <v>0</v>
      </c>
      <c r="F41" s="366"/>
      <c r="G41" s="365">
        <f>Ⅹ雇用者所得率・雇用者数!E39</f>
        <v>0.31857070198617704</v>
      </c>
      <c r="H41" s="366"/>
      <c r="I41" s="369">
        <f>C41+E41*G41</f>
        <v>0</v>
      </c>
      <c r="J41" s="366"/>
      <c r="K41" s="366"/>
      <c r="L41" s="366"/>
      <c r="P41" s="279" t="s">
        <v>159</v>
      </c>
      <c r="Q41" s="280" t="s">
        <v>36</v>
      </c>
      <c r="R41" s="301">
        <f>Ⅺ民間消費支出!D40</f>
        <v>0.10957554349672521</v>
      </c>
      <c r="T41" s="307">
        <f>Ⅸ自給率!E40</f>
        <v>0.87585484805586367</v>
      </c>
      <c r="U41" s="38"/>
      <c r="V41" s="310">
        <f>L$7*N$7*R41*T41</f>
        <v>0</v>
      </c>
      <c r="X41" s="279" t="s">
        <v>159</v>
      </c>
      <c r="Y41" s="280" t="s">
        <v>36</v>
      </c>
      <c r="Z41" s="317">
        <f>Ⅷ逆行列係数表!C41</f>
        <v>9.4036200000000003E-4</v>
      </c>
      <c r="AA41" s="317">
        <f>Ⅷ逆行列係数表!D41</f>
        <v>4.0000399999999997E-4</v>
      </c>
      <c r="AB41" s="317">
        <f>Ⅷ逆行列係数表!E41</f>
        <v>5.68266E-4</v>
      </c>
      <c r="AC41" s="317">
        <f>Ⅷ逆行列係数表!F41</f>
        <v>3.6647300000000003E-4</v>
      </c>
      <c r="AD41" s="317">
        <f>Ⅷ逆行列係数表!G41</f>
        <v>2.9307999999999998E-4</v>
      </c>
      <c r="AE41" s="317">
        <f>Ⅷ逆行列係数表!H41</f>
        <v>4.81989E-4</v>
      </c>
      <c r="AF41" s="317">
        <f>Ⅷ逆行列係数表!I41</f>
        <v>2.9140500000000001E-4</v>
      </c>
      <c r="AG41" s="317">
        <f>Ⅷ逆行列係数表!J41</f>
        <v>2.5735899999999997E-4</v>
      </c>
      <c r="AH41" s="317">
        <f>Ⅷ逆行列係数表!K41</f>
        <v>3.50393E-4</v>
      </c>
      <c r="AI41" s="317">
        <f>Ⅷ逆行列係数表!L41</f>
        <v>2.6106399999999998E-4</v>
      </c>
      <c r="AJ41" s="317">
        <f>Ⅷ逆行列係数表!M41</f>
        <v>1.87519E-4</v>
      </c>
      <c r="AK41" s="317">
        <f>Ⅷ逆行列係数表!N41</f>
        <v>2.5122700000000003E-4</v>
      </c>
      <c r="AL41" s="317">
        <f>Ⅷ逆行列係数表!O41</f>
        <v>3.4638699999999998E-4</v>
      </c>
      <c r="AM41" s="317">
        <f>Ⅷ逆行列係数表!P41</f>
        <v>2.7664999999999998E-4</v>
      </c>
      <c r="AN41" s="317">
        <f>Ⅷ逆行列係数表!Q41</f>
        <v>2.8579000000000001E-4</v>
      </c>
      <c r="AO41" s="317">
        <f>Ⅷ逆行列係数表!R41</f>
        <v>4.0302900000000001E-4</v>
      </c>
      <c r="AP41" s="317">
        <f>Ⅷ逆行列係数表!S41</f>
        <v>2.9647099999999997E-4</v>
      </c>
      <c r="AQ41" s="317">
        <f>Ⅷ逆行列係数表!T41</f>
        <v>7.12085E-4</v>
      </c>
      <c r="AR41" s="317">
        <f>Ⅷ逆行列係数表!U41</f>
        <v>2.0552499999999999E-4</v>
      </c>
      <c r="AS41" s="317">
        <f>Ⅷ逆行列係数表!V41</f>
        <v>4.9803399999999996E-4</v>
      </c>
      <c r="AT41" s="317">
        <f>Ⅷ逆行列係数表!W41</f>
        <v>6.2524900000000003E-4</v>
      </c>
      <c r="AU41" s="317">
        <f>Ⅷ逆行列係数表!X41</f>
        <v>5.9005699999999995E-4</v>
      </c>
      <c r="AV41" s="317">
        <f>Ⅷ逆行列係数表!Y41</f>
        <v>1.2176800000000001E-3</v>
      </c>
      <c r="AW41" s="317">
        <f>Ⅷ逆行列係数表!Z41</f>
        <v>3.6184900000000002E-4</v>
      </c>
      <c r="AX41" s="317">
        <f>Ⅷ逆行列係数表!AA41</f>
        <v>1.1183359999999999E-3</v>
      </c>
      <c r="AY41" s="317">
        <f>Ⅷ逆行列係数表!AB41</f>
        <v>1.020705E-3</v>
      </c>
      <c r="AZ41" s="317">
        <f>Ⅷ逆行列係数表!AC41</f>
        <v>7.8994199999999997E-4</v>
      </c>
      <c r="BA41" s="317">
        <f>Ⅷ逆行列係数表!AD41</f>
        <v>8.6519799999999997E-4</v>
      </c>
      <c r="BB41" s="317">
        <f>Ⅷ逆行列係数表!AE41</f>
        <v>1.4687821E-2</v>
      </c>
      <c r="BC41" s="317">
        <f>Ⅷ逆行列係数表!AF41</f>
        <v>7.8313899999999997E-4</v>
      </c>
      <c r="BD41" s="317">
        <f>Ⅷ逆行列係数表!AG41</f>
        <v>7.1121179999999997E-3</v>
      </c>
      <c r="BE41" s="317">
        <f>Ⅷ逆行列係数表!AH41</f>
        <v>2.1306103E-2</v>
      </c>
      <c r="BF41" s="317">
        <f>Ⅷ逆行列係数表!AI41</f>
        <v>2.7875729999999998E-3</v>
      </c>
      <c r="BG41" s="317">
        <f>Ⅷ逆行列係数表!AJ41</f>
        <v>2.4880000000000002E-3</v>
      </c>
      <c r="BH41" s="317">
        <f>Ⅷ逆行列係数表!AK41</f>
        <v>1.01227186</v>
      </c>
      <c r="BI41" s="317">
        <f>Ⅷ逆行列係数表!AL41</f>
        <v>2.08552E-4</v>
      </c>
      <c r="BJ41" s="317">
        <f>Ⅷ逆行列係数表!AM41</f>
        <v>4.0470020000000001E-3</v>
      </c>
      <c r="BL41" s="32">
        <f>V41</f>
        <v>0</v>
      </c>
      <c r="BN41" s="255">
        <v>0</v>
      </c>
      <c r="BP41" s="313">
        <f>Ⅱ入力シート!H59+Ⅲ一次波及!BC43+BN41</f>
        <v>0</v>
      </c>
      <c r="BQ41" s="34"/>
      <c r="BR41" s="34"/>
      <c r="BS41" s="34"/>
      <c r="BT41" s="312">
        <f>Ⅹ雇用者所得率・雇用者数!H39</f>
        <v>42748</v>
      </c>
      <c r="BV41" s="320">
        <f>Ⅵ取引基本表!BH41</f>
        <v>282377.64</v>
      </c>
      <c r="BX41" s="32">
        <f>BT41/BV41</f>
        <v>0.15138592418294874</v>
      </c>
      <c r="BZ41" s="35">
        <f>BP41*100</f>
        <v>0</v>
      </c>
      <c r="CB41" s="321">
        <f>BZ41*BX41</f>
        <v>0</v>
      </c>
    </row>
    <row r="42" spans="1:80" ht="18.75" customHeight="1">
      <c r="A42" s="279" t="s">
        <v>160</v>
      </c>
      <c r="B42" s="280" t="s">
        <v>1513</v>
      </c>
      <c r="C42" s="365">
        <f>Ⅳ一次附属!AL$49</f>
        <v>0</v>
      </c>
      <c r="D42" s="366"/>
      <c r="E42" s="365">
        <f>Ⅲ一次波及!BC44</f>
        <v>0</v>
      </c>
      <c r="F42" s="366"/>
      <c r="G42" s="365">
        <f>Ⅹ雇用者所得率・雇用者数!E40</f>
        <v>0</v>
      </c>
      <c r="H42" s="366"/>
      <c r="I42" s="369">
        <f>C42+E42*G42</f>
        <v>0</v>
      </c>
      <c r="J42" s="366"/>
      <c r="K42" s="366"/>
      <c r="L42" s="366"/>
      <c r="P42" s="279" t="s">
        <v>160</v>
      </c>
      <c r="Q42" s="280" t="s">
        <v>1513</v>
      </c>
      <c r="R42" s="301">
        <f>Ⅺ民間消費支出!D41</f>
        <v>0</v>
      </c>
      <c r="T42" s="307">
        <f>Ⅸ自給率!E41</f>
        <v>1</v>
      </c>
      <c r="U42" s="38"/>
      <c r="V42" s="310">
        <f>L$7*N$7*R42*T42</f>
        <v>0</v>
      </c>
      <c r="X42" s="279" t="s">
        <v>160</v>
      </c>
      <c r="Y42" s="280" t="s">
        <v>1513</v>
      </c>
      <c r="Z42" s="317">
        <f>Ⅷ逆行列係数表!C42</f>
        <v>1.6904719999999999E-3</v>
      </c>
      <c r="AA42" s="317">
        <f>Ⅷ逆行列係数表!D42</f>
        <v>3.2807370000000001E-3</v>
      </c>
      <c r="AB42" s="317">
        <f>Ⅷ逆行列係数表!E42</f>
        <v>2.0654089999999998E-3</v>
      </c>
      <c r="AC42" s="317">
        <f>Ⅷ逆行列係数表!F42</f>
        <v>2.6911130000000002E-3</v>
      </c>
      <c r="AD42" s="317">
        <f>Ⅷ逆行列係数表!G42</f>
        <v>2.4702019999999999E-3</v>
      </c>
      <c r="AE42" s="317">
        <f>Ⅷ逆行列係数表!H42</f>
        <v>2.219586E-3</v>
      </c>
      <c r="AF42" s="317">
        <f>Ⅷ逆行列係数表!I42</f>
        <v>1.246902E-3</v>
      </c>
      <c r="AG42" s="317">
        <f>Ⅷ逆行列係数表!J42</f>
        <v>9.1287499999999995E-4</v>
      </c>
      <c r="AH42" s="317">
        <f>Ⅷ逆行列係数表!K42</f>
        <v>4.804549E-3</v>
      </c>
      <c r="AI42" s="317">
        <f>Ⅷ逆行列係数表!L42</f>
        <v>1.363239E-3</v>
      </c>
      <c r="AJ42" s="317">
        <f>Ⅷ逆行列係数表!M42</f>
        <v>1.3872800000000001E-3</v>
      </c>
      <c r="AK42" s="317">
        <f>Ⅷ逆行列係数表!N42</f>
        <v>1.706939E-3</v>
      </c>
      <c r="AL42" s="317">
        <f>Ⅷ逆行列係数表!O42</f>
        <v>3.1766630000000001E-3</v>
      </c>
      <c r="AM42" s="317">
        <f>Ⅷ逆行列係数表!P42</f>
        <v>3.768918E-3</v>
      </c>
      <c r="AN42" s="317">
        <f>Ⅷ逆行列係数表!Q42</f>
        <v>3.422249E-3</v>
      </c>
      <c r="AO42" s="317">
        <f>Ⅷ逆行列係数表!R42</f>
        <v>3.481881E-3</v>
      </c>
      <c r="AP42" s="317">
        <f>Ⅷ逆行列係数表!S42</f>
        <v>1.7513439999999999E-3</v>
      </c>
      <c r="AQ42" s="317">
        <f>Ⅷ逆行列係数表!T42</f>
        <v>4.4176759999999997E-3</v>
      </c>
      <c r="AR42" s="317">
        <f>Ⅷ逆行列係数表!U42</f>
        <v>1.167918E-3</v>
      </c>
      <c r="AS42" s="317">
        <f>Ⅷ逆行列係数表!V42</f>
        <v>5.278324E-3</v>
      </c>
      <c r="AT42" s="317">
        <f>Ⅷ逆行列係数表!W42</f>
        <v>3.1882120000000002E-3</v>
      </c>
      <c r="AU42" s="317">
        <f>Ⅷ逆行列係数表!X42</f>
        <v>1.35692E-3</v>
      </c>
      <c r="AV42" s="317">
        <f>Ⅷ逆行列係数表!Y42</f>
        <v>4.0492699999999998E-3</v>
      </c>
      <c r="AW42" s="317">
        <f>Ⅷ逆行列係数表!Z42</f>
        <v>7.7706499999999996E-3</v>
      </c>
      <c r="AX42" s="317">
        <f>Ⅷ逆行列係数表!AA42</f>
        <v>5.6932220000000004E-3</v>
      </c>
      <c r="AY42" s="317">
        <f>Ⅷ逆行列係数表!AB42</f>
        <v>9.5063040000000001E-3</v>
      </c>
      <c r="AZ42" s="317">
        <f>Ⅷ逆行列係数表!AC42</f>
        <v>1.358838E-3</v>
      </c>
      <c r="BA42" s="317">
        <f>Ⅷ逆行列係数表!AD42</f>
        <v>5.3266920000000001E-3</v>
      </c>
      <c r="BB42" s="317">
        <f>Ⅷ逆行列係数表!AE42</f>
        <v>6.6567120000000004E-3</v>
      </c>
      <c r="BC42" s="317">
        <f>Ⅷ逆行列係数表!AF42</f>
        <v>7.6828629999999998E-3</v>
      </c>
      <c r="BD42" s="317">
        <f>Ⅷ逆行列係数表!AG42</f>
        <v>1.120677E-2</v>
      </c>
      <c r="BE42" s="317">
        <f>Ⅷ逆行列係数表!AH42</f>
        <v>6.2145170000000001E-3</v>
      </c>
      <c r="BF42" s="317">
        <f>Ⅷ逆行列係数表!AI42</f>
        <v>1.1488942E-2</v>
      </c>
      <c r="BG42" s="317">
        <f>Ⅷ逆行列係数表!AJ42</f>
        <v>4.9035779999999996E-3</v>
      </c>
      <c r="BH42" s="317">
        <f>Ⅷ逆行列係数表!AK42</f>
        <v>5.7972650000000002E-3</v>
      </c>
      <c r="BI42" s="317">
        <f>Ⅷ逆行列係数表!AL42</f>
        <v>1.001201188</v>
      </c>
      <c r="BJ42" s="317">
        <f>Ⅷ逆行列係数表!AM42</f>
        <v>1.9250140000000001E-3</v>
      </c>
      <c r="BL42" s="32">
        <f>V42</f>
        <v>0</v>
      </c>
      <c r="BN42" s="255">
        <v>0</v>
      </c>
      <c r="BP42" s="313">
        <f>Ⅱ入力シート!H60+Ⅲ一次波及!BC44+BN42</f>
        <v>0</v>
      </c>
      <c r="BQ42" s="34"/>
      <c r="BR42" s="34"/>
      <c r="BS42" s="34"/>
      <c r="BT42" s="312">
        <f>Ⅹ雇用者所得率・雇用者数!H40</f>
        <v>0</v>
      </c>
      <c r="BV42" s="320">
        <f>Ⅵ取引基本表!BH42</f>
        <v>25434.262999999999</v>
      </c>
      <c r="BX42" s="32">
        <f>BT42/BV42</f>
        <v>0</v>
      </c>
      <c r="BZ42" s="35">
        <f>BP42*100</f>
        <v>0</v>
      </c>
      <c r="CB42" s="321">
        <f>BZ42*BX42</f>
        <v>0</v>
      </c>
    </row>
    <row r="43" spans="1:80" ht="18.75" customHeight="1">
      <c r="A43" s="279" t="s">
        <v>161</v>
      </c>
      <c r="B43" s="280" t="s">
        <v>1586</v>
      </c>
      <c r="C43" s="367">
        <f>Ⅳ一次附属!AM$49</f>
        <v>0</v>
      </c>
      <c r="D43" s="366"/>
      <c r="E43" s="367">
        <f>Ⅲ一次波及!BC45</f>
        <v>0</v>
      </c>
      <c r="F43" s="366"/>
      <c r="G43" s="367">
        <f>Ⅹ雇用者所得率・雇用者数!E41</f>
        <v>0.19607540662393935</v>
      </c>
      <c r="H43" s="366"/>
      <c r="I43" s="370">
        <f>C43+E43*G43</f>
        <v>0</v>
      </c>
      <c r="J43" s="366"/>
      <c r="K43" s="366"/>
      <c r="L43" s="366"/>
      <c r="P43" s="279" t="s">
        <v>161</v>
      </c>
      <c r="Q43" s="280" t="s">
        <v>1586</v>
      </c>
      <c r="R43" s="302">
        <f>Ⅺ民間消費支出!D42</f>
        <v>0</v>
      </c>
      <c r="T43" s="308">
        <f>Ⅸ自給率!E42</f>
        <v>0.7306540807276507</v>
      </c>
      <c r="U43" s="38"/>
      <c r="V43" s="311">
        <f>L$7*N$7*R43*T43</f>
        <v>0</v>
      </c>
      <c r="X43" s="279" t="s">
        <v>161</v>
      </c>
      <c r="Y43" s="280" t="s">
        <v>1586</v>
      </c>
      <c r="Z43" s="318">
        <f>Ⅷ逆行列係数表!C43</f>
        <v>7.0461109999999999E-3</v>
      </c>
      <c r="AA43" s="318">
        <f>Ⅷ逆行列係数表!D43</f>
        <v>2.7792950000000002E-3</v>
      </c>
      <c r="AB43" s="318">
        <f>Ⅷ逆行列係数表!E43</f>
        <v>4.6150949999999996E-3</v>
      </c>
      <c r="AC43" s="318">
        <f>Ⅷ逆行列係数表!F43</f>
        <v>2.6815559999999999E-3</v>
      </c>
      <c r="AD43" s="318">
        <f>Ⅷ逆行列係数表!G43</f>
        <v>3.6197949999999999E-3</v>
      </c>
      <c r="AE43" s="318">
        <f>Ⅷ逆行列係数表!H43</f>
        <v>1.080805E-3</v>
      </c>
      <c r="AF43" s="318">
        <f>Ⅷ逆行列係数表!I43</f>
        <v>1.5019003E-2</v>
      </c>
      <c r="AG43" s="318">
        <f>Ⅷ逆行列係数表!J43</f>
        <v>2.071299E-3</v>
      </c>
      <c r="AH43" s="318">
        <f>Ⅷ逆行列係数表!K43</f>
        <v>4.6767409999999999E-3</v>
      </c>
      <c r="AI43" s="318">
        <f>Ⅷ逆行列係数表!L43</f>
        <v>9.9828209999999994E-3</v>
      </c>
      <c r="AJ43" s="318">
        <f>Ⅷ逆行列係数表!M43</f>
        <v>4.4657339999999998E-3</v>
      </c>
      <c r="AK43" s="318">
        <f>Ⅷ逆行列係数表!N43</f>
        <v>4.1161920000000003E-3</v>
      </c>
      <c r="AL43" s="318">
        <f>Ⅷ逆行列係数表!O43</f>
        <v>6.170582E-3</v>
      </c>
      <c r="AM43" s="318">
        <f>Ⅷ逆行列係数表!P43</f>
        <v>4.8040460000000002E-3</v>
      </c>
      <c r="AN43" s="318">
        <f>Ⅷ逆行列係数表!Q43</f>
        <v>2.09194E-3</v>
      </c>
      <c r="AO43" s="318">
        <f>Ⅷ逆行列係数表!R43</f>
        <v>1.3611039999999999E-3</v>
      </c>
      <c r="AP43" s="318">
        <f>Ⅷ逆行列係数表!S43</f>
        <v>1.2644139999999999E-3</v>
      </c>
      <c r="AQ43" s="318">
        <f>Ⅷ逆行列係数表!T43</f>
        <v>3.6348790000000001E-3</v>
      </c>
      <c r="AR43" s="318">
        <f>Ⅷ逆行列係数表!U43</f>
        <v>6.5270599999999997E-4</v>
      </c>
      <c r="AS43" s="318">
        <f>Ⅷ逆行列係数表!V43</f>
        <v>2.023618E-3</v>
      </c>
      <c r="AT43" s="318">
        <f>Ⅷ逆行列係数表!W43</f>
        <v>1.0395969E-2</v>
      </c>
      <c r="AU43" s="318">
        <f>Ⅷ逆行列係数表!X43</f>
        <v>2.9571070000000001E-3</v>
      </c>
      <c r="AV43" s="318">
        <f>Ⅷ逆行列係数表!Y43</f>
        <v>7.5939859999999996E-3</v>
      </c>
      <c r="AW43" s="318">
        <f>Ⅷ逆行列係数表!Z43</f>
        <v>6.078806E-3</v>
      </c>
      <c r="AX43" s="318">
        <f>Ⅷ逆行列係数表!AA43</f>
        <v>3.7318080000000001E-3</v>
      </c>
      <c r="AY43" s="318">
        <f>Ⅷ逆行列係数表!AB43</f>
        <v>8.389858E-3</v>
      </c>
      <c r="AZ43" s="318">
        <f>Ⅷ逆行列係数表!AC43</f>
        <v>2.6764169999999999E-3</v>
      </c>
      <c r="BA43" s="318">
        <f>Ⅷ逆行列係数表!AD43</f>
        <v>2.2281029999999999E-3</v>
      </c>
      <c r="BB43" s="318">
        <f>Ⅷ逆行列係数表!AE43</f>
        <v>4.6357669999999998E-3</v>
      </c>
      <c r="BC43" s="318">
        <f>Ⅷ逆行列係数表!AF43</f>
        <v>9.64474E-4</v>
      </c>
      <c r="BD43" s="318">
        <f>Ⅷ逆行列係数表!AG43</f>
        <v>4.6438720000000003E-3</v>
      </c>
      <c r="BE43" s="318">
        <f>Ⅷ逆行列係数表!AH43</f>
        <v>2.65417E-3</v>
      </c>
      <c r="BF43" s="318">
        <f>Ⅷ逆行列係数表!AI43</f>
        <v>9.6992269999999995E-3</v>
      </c>
      <c r="BG43" s="318">
        <f>Ⅷ逆行列係数表!AJ43</f>
        <v>3.8801209999999998E-3</v>
      </c>
      <c r="BH43" s="318">
        <f>Ⅷ逆行列係数表!AK43</f>
        <v>5.7552000000000002E-3</v>
      </c>
      <c r="BI43" s="318">
        <f>Ⅷ逆行列係数表!AL43</f>
        <v>1.1252199999999999E-3</v>
      </c>
      <c r="BJ43" s="318">
        <f>Ⅷ逆行列係数表!AM43</f>
        <v>1.000901262</v>
      </c>
      <c r="BL43" s="32">
        <f>V43</f>
        <v>0</v>
      </c>
      <c r="BN43" s="255">
        <v>0</v>
      </c>
      <c r="BP43" s="313">
        <f>Ⅱ入力シート!H61+Ⅲ一次波及!BC45+BN43</f>
        <v>0</v>
      </c>
      <c r="BQ43" s="34"/>
      <c r="BR43" s="34"/>
      <c r="BS43" s="34"/>
      <c r="BT43" s="312">
        <f>Ⅹ雇用者所得率・雇用者数!H41</f>
        <v>2694</v>
      </c>
      <c r="BV43" s="320">
        <f>Ⅵ取引基本表!BH43</f>
        <v>63593.034</v>
      </c>
      <c r="BX43" s="32">
        <f>BT43/BV43</f>
        <v>4.2363130527787056E-2</v>
      </c>
      <c r="BZ43" s="35">
        <f>BP43*100</f>
        <v>0</v>
      </c>
      <c r="CB43" s="321">
        <f>BZ43*BX43</f>
        <v>0</v>
      </c>
    </row>
    <row r="44" spans="1:80" ht="18.75" customHeight="1">
      <c r="A44" s="273" t="s">
        <v>169</v>
      </c>
      <c r="B44" s="274" t="s">
        <v>37</v>
      </c>
      <c r="C44" s="360">
        <f>SUM(C7:C43)</f>
        <v>0</v>
      </c>
      <c r="D44" s="366"/>
      <c r="E44" s="360">
        <f>SUM(E7:E43)</f>
        <v>0</v>
      </c>
      <c r="F44" s="366"/>
      <c r="G44" s="360">
        <f>Ⅹ雇用者所得率・雇用者数!E42</f>
        <v>0.23137418679048702</v>
      </c>
      <c r="H44" s="366"/>
      <c r="I44" s="360">
        <f>SUM(I7:I43)</f>
        <v>0</v>
      </c>
      <c r="J44" s="366"/>
      <c r="K44" s="366"/>
      <c r="L44" s="366"/>
      <c r="P44" s="609" t="s">
        <v>55</v>
      </c>
      <c r="Q44" s="610"/>
      <c r="R44" s="298">
        <f>SUM(R7:R43)</f>
        <v>1</v>
      </c>
      <c r="T44" s="118"/>
      <c r="U44" s="39"/>
      <c r="V44" s="299">
        <f>SUM(V7:V43)</f>
        <v>0</v>
      </c>
      <c r="X44" s="257"/>
      <c r="Y44" s="315"/>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N44" s="255">
        <f>SUM(BN7:BN43)</f>
        <v>0</v>
      </c>
      <c r="BP44" s="313">
        <f>Ⅱ入力シート!H62+Ⅲ一次波及!BC46+BN44</f>
        <v>0</v>
      </c>
      <c r="BQ44" s="34"/>
      <c r="BR44" s="34"/>
      <c r="BS44" s="34"/>
      <c r="BT44" s="314">
        <f>Ⅹ雇用者所得率・雇用者数!H42</f>
        <v>360336</v>
      </c>
      <c r="BU44" s="40"/>
      <c r="BV44" s="319">
        <f>Ⅵ取引基本表!BH44</f>
        <v>6729644.4369999999</v>
      </c>
      <c r="BX44" s="32">
        <f t="shared" si="2"/>
        <v>5.3544582239568331E-2</v>
      </c>
      <c r="BZ44" s="35">
        <f t="shared" si="3"/>
        <v>0</v>
      </c>
      <c r="CB44" s="321">
        <f>SUM(CB7:CB43)</f>
        <v>0</v>
      </c>
    </row>
    <row r="45" spans="1:80" ht="14.25" customHeight="1">
      <c r="V45" s="41"/>
    </row>
    <row r="48" spans="1:80">
      <c r="CA48" s="5"/>
      <c r="CB48" s="7"/>
    </row>
    <row r="49" spans="79:80">
      <c r="CB49" s="7"/>
    </row>
    <row r="51" spans="79:80">
      <c r="CA51" s="5"/>
      <c r="CB51" s="7"/>
    </row>
    <row r="52" spans="79:80">
      <c r="CB52" s="7"/>
    </row>
  </sheetData>
  <mergeCells count="8">
    <mergeCell ref="X3:Y3"/>
    <mergeCell ref="BT4:BT5"/>
    <mergeCell ref="C4:C5"/>
    <mergeCell ref="G4:G5"/>
    <mergeCell ref="A6:B6"/>
    <mergeCell ref="P44:Q44"/>
    <mergeCell ref="R4:R5"/>
    <mergeCell ref="T4:T5"/>
  </mergeCells>
  <phoneticPr fontId="4"/>
  <pageMargins left="0.53" right="0.19685039370078741" top="0.78740157480314965" bottom="0.59055118110236227" header="0.59055118110236227" footer="0.39370078740157483"/>
  <pageSetup paperSize="8" scale="33" fitToHeight="0" orientation="landscape" cellComments="asDisplayed" r:id="rId1"/>
  <headerFooter alignWithMargins="0">
    <oddFooter>&amp;R&amp;"ＭＳ Ｐゴシック,標準"&amp;16&amp;A</oddFooter>
  </headerFooter>
  <colBreaks count="1" manualBreakCount="1">
    <brk id="35" max="43"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2:H42"/>
  <sheetViews>
    <sheetView zoomScaleNormal="100" zoomScaleSheetLayoutView="85" workbookViewId="0">
      <pane xSplit="3" ySplit="4" topLeftCell="D5" activePane="bottomRight" state="frozen"/>
      <selection pane="topRight" activeCell="D1" sqref="D1"/>
      <selection pane="bottomLeft" activeCell="A6" sqref="A6"/>
      <selection pane="bottomRight"/>
    </sheetView>
  </sheetViews>
  <sheetFormatPr defaultColWidth="9.109375" defaultRowHeight="12"/>
  <cols>
    <col min="1" max="1" width="9.109375" style="175"/>
    <col min="2" max="2" width="5.88671875" style="175" customWidth="1"/>
    <col min="3" max="3" width="26.88671875" style="175" bestFit="1" customWidth="1"/>
    <col min="4" max="6" width="18.88671875" style="175" customWidth="1"/>
    <col min="7" max="7" width="20.88671875" style="175" customWidth="1"/>
    <col min="8" max="8" width="18.88671875" style="175" customWidth="1"/>
    <col min="9" max="16384" width="9.109375" style="175"/>
  </cols>
  <sheetData>
    <row r="2" spans="1:8" ht="20.25" customHeight="1">
      <c r="A2" s="613" t="s">
        <v>1539</v>
      </c>
      <c r="B2" s="613"/>
      <c r="C2" s="613"/>
      <c r="G2" s="402" t="s">
        <v>1555</v>
      </c>
      <c r="H2" s="402" t="s">
        <v>1556</v>
      </c>
    </row>
    <row r="3" spans="1:8" ht="14.25" customHeight="1">
      <c r="B3" s="3"/>
      <c r="C3" s="3"/>
      <c r="D3" s="395" t="s">
        <v>1550</v>
      </c>
      <c r="E3" s="395" t="s">
        <v>257</v>
      </c>
      <c r="F3" s="612" t="s">
        <v>1538</v>
      </c>
      <c r="G3" s="612"/>
      <c r="H3" s="612"/>
    </row>
    <row r="4" spans="1:8" s="393" customFormat="1" ht="30.75" customHeight="1">
      <c r="B4" s="394"/>
      <c r="C4" s="394"/>
      <c r="D4" s="401" t="s">
        <v>388</v>
      </c>
      <c r="E4" s="401" t="s">
        <v>1535</v>
      </c>
      <c r="F4" s="401" t="s">
        <v>1536</v>
      </c>
      <c r="G4" s="401" t="s">
        <v>1537</v>
      </c>
      <c r="H4" s="401" t="s">
        <v>122</v>
      </c>
    </row>
    <row r="5" spans="1:8" ht="16.5" customHeight="1">
      <c r="B5" s="166" t="s">
        <v>0</v>
      </c>
      <c r="C5" s="167" t="s">
        <v>225</v>
      </c>
      <c r="D5" s="396">
        <f>ROUND(Ⅱ入力シート!H25,8)</f>
        <v>0</v>
      </c>
      <c r="E5" s="396">
        <f>ROUND(Ⅲ一次波及!BC9,8)</f>
        <v>0</v>
      </c>
      <c r="F5" s="359">
        <f>ROUND(Ⅴ二次波及!BN7,8)</f>
        <v>0</v>
      </c>
      <c r="G5" s="359">
        <f>ROUND(Ⅴ二次波及!BP7,8)</f>
        <v>0</v>
      </c>
      <c r="H5" s="31">
        <f>ROUND(Ⅴ二次波及!CB7,1)</f>
        <v>0</v>
      </c>
    </row>
    <row r="6" spans="1:8" ht="16.5" customHeight="1">
      <c r="B6" s="166" t="s">
        <v>1</v>
      </c>
      <c r="C6" s="167" t="s">
        <v>20</v>
      </c>
      <c r="D6" s="396">
        <f>ROUND(Ⅱ入力シート!H26,8)</f>
        <v>0</v>
      </c>
      <c r="E6" s="396">
        <f>ROUND(Ⅲ一次波及!BC10,8)</f>
        <v>0</v>
      </c>
      <c r="F6" s="359">
        <f>ROUND(Ⅴ二次波及!BN8,8)</f>
        <v>0</v>
      </c>
      <c r="G6" s="359">
        <f>ROUND(Ⅴ二次波及!BP8,8)</f>
        <v>0</v>
      </c>
      <c r="H6" s="31">
        <f>ROUND(Ⅴ二次波及!CB8,1)</f>
        <v>0</v>
      </c>
    </row>
    <row r="7" spans="1:8" ht="16.5" customHeight="1">
      <c r="B7" s="166" t="s">
        <v>2</v>
      </c>
      <c r="C7" s="167" t="s">
        <v>127</v>
      </c>
      <c r="D7" s="396">
        <f>ROUND(Ⅱ入力シート!H27,8)</f>
        <v>0</v>
      </c>
      <c r="E7" s="396">
        <f>ROUND(Ⅲ一次波及!BC11,8)</f>
        <v>0</v>
      </c>
      <c r="F7" s="359">
        <f>ROUND(Ⅴ二次波及!BN9,8)</f>
        <v>0</v>
      </c>
      <c r="G7" s="359">
        <f>ROUND(Ⅴ二次波及!BP9,8)</f>
        <v>0</v>
      </c>
      <c r="H7" s="31">
        <f>ROUND(Ⅴ二次波及!CB9,1)</f>
        <v>0</v>
      </c>
    </row>
    <row r="8" spans="1:8" ht="16.5" customHeight="1">
      <c r="B8" s="166" t="s">
        <v>3</v>
      </c>
      <c r="C8" s="167" t="s">
        <v>21</v>
      </c>
      <c r="D8" s="396">
        <f>ROUND(Ⅱ入力シート!H28,8)</f>
        <v>0</v>
      </c>
      <c r="E8" s="396">
        <f>ROUND(Ⅲ一次波及!BC12,8)</f>
        <v>0</v>
      </c>
      <c r="F8" s="359">
        <f>ROUND(Ⅴ二次波及!BN10,8)</f>
        <v>0</v>
      </c>
      <c r="G8" s="359">
        <f>ROUND(Ⅴ二次波及!BP10,8)</f>
        <v>0</v>
      </c>
      <c r="H8" s="31">
        <f>ROUND(Ⅴ二次波及!CB10,1)</f>
        <v>0</v>
      </c>
    </row>
    <row r="9" spans="1:8" ht="16.5" customHeight="1">
      <c r="B9" s="166" t="s">
        <v>4</v>
      </c>
      <c r="C9" s="167" t="s">
        <v>66</v>
      </c>
      <c r="D9" s="396">
        <f>ROUND(Ⅱ入力シート!H29,8)</f>
        <v>0</v>
      </c>
      <c r="E9" s="396">
        <f>ROUND(Ⅲ一次波及!BC13,8)</f>
        <v>0</v>
      </c>
      <c r="F9" s="359">
        <f>ROUND(Ⅴ二次波及!BN11,8)</f>
        <v>0</v>
      </c>
      <c r="G9" s="359">
        <f>ROUND(Ⅴ二次波及!BP11,8)</f>
        <v>0</v>
      </c>
      <c r="H9" s="31">
        <f>ROUND(Ⅴ二次波及!CB11,1)</f>
        <v>0</v>
      </c>
    </row>
    <row r="10" spans="1:8" ht="16.5" customHeight="1">
      <c r="B10" s="166" t="s">
        <v>5</v>
      </c>
      <c r="C10" s="167" t="s">
        <v>22</v>
      </c>
      <c r="D10" s="396">
        <f>ROUND(Ⅱ入力シート!H30,8)</f>
        <v>0</v>
      </c>
      <c r="E10" s="396">
        <f>ROUND(Ⅲ一次波及!BC14,8)</f>
        <v>0</v>
      </c>
      <c r="F10" s="359">
        <f>ROUND(Ⅴ二次波及!BN12,8)</f>
        <v>0</v>
      </c>
      <c r="G10" s="359">
        <f>ROUND(Ⅴ二次波及!BP12,8)</f>
        <v>0</v>
      </c>
      <c r="H10" s="31">
        <f>ROUND(Ⅴ二次波及!CB12,1)</f>
        <v>0</v>
      </c>
    </row>
    <row r="11" spans="1:8" ht="16.5" customHeight="1">
      <c r="B11" s="166" t="s">
        <v>6</v>
      </c>
      <c r="C11" s="167" t="s">
        <v>23</v>
      </c>
      <c r="D11" s="396">
        <f>ROUND(Ⅱ入力シート!H31,8)</f>
        <v>0</v>
      </c>
      <c r="E11" s="396">
        <f>ROUND(Ⅲ一次波及!BC15,8)</f>
        <v>0</v>
      </c>
      <c r="F11" s="359">
        <f>ROUND(Ⅴ二次波及!BN13,8)</f>
        <v>0</v>
      </c>
      <c r="G11" s="359">
        <f>ROUND(Ⅴ二次波及!BP13,8)</f>
        <v>0</v>
      </c>
      <c r="H11" s="31">
        <f>ROUND(Ⅴ二次波及!CB13,1)</f>
        <v>0</v>
      </c>
    </row>
    <row r="12" spans="1:8" ht="16.5" customHeight="1">
      <c r="B12" s="166" t="s">
        <v>7</v>
      </c>
      <c r="C12" s="167" t="s">
        <v>226</v>
      </c>
      <c r="D12" s="396">
        <f>ROUND(Ⅱ入力シート!H32,8)</f>
        <v>0</v>
      </c>
      <c r="E12" s="396">
        <f>ROUND(Ⅲ一次波及!BC16,8)</f>
        <v>0</v>
      </c>
      <c r="F12" s="359">
        <f>ROUND(Ⅴ二次波及!BN14,8)</f>
        <v>0</v>
      </c>
      <c r="G12" s="359">
        <f>ROUND(Ⅴ二次波及!BP14,8)</f>
        <v>0</v>
      </c>
      <c r="H12" s="31">
        <f>ROUND(Ⅴ二次波及!CB14,1)</f>
        <v>0</v>
      </c>
    </row>
    <row r="13" spans="1:8" ht="16.5" customHeight="1">
      <c r="B13" s="166" t="s">
        <v>8</v>
      </c>
      <c r="C13" s="167" t="s">
        <v>24</v>
      </c>
      <c r="D13" s="396">
        <f>ROUND(Ⅱ入力シート!H33,8)</f>
        <v>0</v>
      </c>
      <c r="E13" s="396">
        <f>ROUND(Ⅲ一次波及!BC17,8)</f>
        <v>0</v>
      </c>
      <c r="F13" s="359">
        <f>ROUND(Ⅴ二次波及!BN15,8)</f>
        <v>0</v>
      </c>
      <c r="G13" s="359">
        <f>ROUND(Ⅴ二次波及!BP15,8)</f>
        <v>0</v>
      </c>
      <c r="H13" s="31">
        <f>ROUND(Ⅴ二次波及!CB15,1)</f>
        <v>0</v>
      </c>
    </row>
    <row r="14" spans="1:8" ht="16.5" customHeight="1">
      <c r="B14" s="166" t="s">
        <v>9</v>
      </c>
      <c r="C14" s="167" t="s">
        <v>25</v>
      </c>
      <c r="D14" s="396">
        <f>ROUND(Ⅱ入力シート!H34,8)</f>
        <v>0</v>
      </c>
      <c r="E14" s="396">
        <f>ROUND(Ⅲ一次波及!BC18,8)</f>
        <v>0</v>
      </c>
      <c r="F14" s="359">
        <f>ROUND(Ⅴ二次波及!BN16,8)</f>
        <v>0</v>
      </c>
      <c r="G14" s="359">
        <f>ROUND(Ⅴ二次波及!BP16,8)</f>
        <v>0</v>
      </c>
      <c r="H14" s="31">
        <f>ROUND(Ⅴ二次波及!CB16,1)</f>
        <v>0</v>
      </c>
    </row>
    <row r="15" spans="1:8" ht="16.5" customHeight="1">
      <c r="B15" s="166" t="s">
        <v>10</v>
      </c>
      <c r="C15" s="167" t="s">
        <v>26</v>
      </c>
      <c r="D15" s="396">
        <f>ROUND(Ⅱ入力シート!H35,8)</f>
        <v>0</v>
      </c>
      <c r="E15" s="396">
        <f>ROUND(Ⅲ一次波及!BC19,8)</f>
        <v>0</v>
      </c>
      <c r="F15" s="359">
        <f>ROUND(Ⅴ二次波及!BN17,8)</f>
        <v>0</v>
      </c>
      <c r="G15" s="359">
        <f>ROUND(Ⅴ二次波及!BP17,8)</f>
        <v>0</v>
      </c>
      <c r="H15" s="31">
        <f>ROUND(Ⅴ二次波及!CB17,1)</f>
        <v>0</v>
      </c>
    </row>
    <row r="16" spans="1:8" ht="16.5" customHeight="1">
      <c r="B16" s="166" t="s">
        <v>11</v>
      </c>
      <c r="C16" s="167" t="s">
        <v>27</v>
      </c>
      <c r="D16" s="396">
        <f>ROUND(Ⅱ入力シート!H36,8)</f>
        <v>0</v>
      </c>
      <c r="E16" s="396">
        <f>ROUND(Ⅲ一次波及!BC20,8)</f>
        <v>0</v>
      </c>
      <c r="F16" s="359">
        <f>ROUND(Ⅴ二次波及!BN18,8)</f>
        <v>0</v>
      </c>
      <c r="G16" s="359">
        <f>ROUND(Ⅴ二次波及!BP18,8)</f>
        <v>0</v>
      </c>
      <c r="H16" s="31">
        <f>ROUND(Ⅴ二次波及!CB18,1)</f>
        <v>0</v>
      </c>
    </row>
    <row r="17" spans="2:8" ht="16.5" customHeight="1">
      <c r="B17" s="166" t="s">
        <v>12</v>
      </c>
      <c r="C17" s="167" t="s">
        <v>162</v>
      </c>
      <c r="D17" s="396">
        <f>ROUND(Ⅱ入力シート!H37,8)</f>
        <v>0</v>
      </c>
      <c r="E17" s="396">
        <f>ROUND(Ⅲ一次波及!BC21,8)</f>
        <v>0</v>
      </c>
      <c r="F17" s="359">
        <f>ROUND(Ⅴ二次波及!BN19,8)</f>
        <v>0</v>
      </c>
      <c r="G17" s="359">
        <f>ROUND(Ⅴ二次波及!BP19,8)</f>
        <v>0</v>
      </c>
      <c r="H17" s="31">
        <f>ROUND(Ⅴ二次波及!CB19,1)</f>
        <v>0</v>
      </c>
    </row>
    <row r="18" spans="2:8" ht="16.5" customHeight="1">
      <c r="B18" s="166" t="s">
        <v>13</v>
      </c>
      <c r="C18" s="167" t="s">
        <v>163</v>
      </c>
      <c r="D18" s="396">
        <f>ROUND(Ⅱ入力シート!H38,8)</f>
        <v>0</v>
      </c>
      <c r="E18" s="396">
        <f>ROUND(Ⅲ一次波及!BC22,8)</f>
        <v>0</v>
      </c>
      <c r="F18" s="359">
        <f>ROUND(Ⅴ二次波及!BN20,8)</f>
        <v>0</v>
      </c>
      <c r="G18" s="359">
        <f>ROUND(Ⅴ二次波及!BP20,8)</f>
        <v>0</v>
      </c>
      <c r="H18" s="31">
        <f>ROUND(Ⅴ二次波及!CB20,1)</f>
        <v>0</v>
      </c>
    </row>
    <row r="19" spans="2:8" ht="16.5" customHeight="1">
      <c r="B19" s="166" t="s">
        <v>14</v>
      </c>
      <c r="C19" s="167" t="s">
        <v>164</v>
      </c>
      <c r="D19" s="396">
        <f>ROUND(Ⅱ入力シート!H39,8)</f>
        <v>0</v>
      </c>
      <c r="E19" s="396">
        <f>ROUND(Ⅲ一次波及!BC23,8)</f>
        <v>0</v>
      </c>
      <c r="F19" s="359">
        <f>ROUND(Ⅴ二次波及!BN21,8)</f>
        <v>0</v>
      </c>
      <c r="G19" s="359">
        <f>ROUND(Ⅴ二次波及!BP21,8)</f>
        <v>0</v>
      </c>
      <c r="H19" s="31">
        <f>ROUND(Ⅴ二次波及!CB21,1)</f>
        <v>0</v>
      </c>
    </row>
    <row r="20" spans="2:8" ht="16.5" customHeight="1">
      <c r="B20" s="166" t="s">
        <v>15</v>
      </c>
      <c r="C20" s="167" t="s">
        <v>128</v>
      </c>
      <c r="D20" s="396">
        <f>ROUND(Ⅱ入力シート!H40,8)</f>
        <v>0</v>
      </c>
      <c r="E20" s="396">
        <f>ROUND(Ⅲ一次波及!BC24,8)</f>
        <v>0</v>
      </c>
      <c r="F20" s="359">
        <f>ROUND(Ⅴ二次波及!BN22,8)</f>
        <v>0</v>
      </c>
      <c r="G20" s="359">
        <f>ROUND(Ⅴ二次波及!BP22,8)</f>
        <v>0</v>
      </c>
      <c r="H20" s="31">
        <f>ROUND(Ⅴ二次波及!CB22,1)</f>
        <v>0</v>
      </c>
    </row>
    <row r="21" spans="2:8" ht="16.5" customHeight="1">
      <c r="B21" s="166" t="s">
        <v>16</v>
      </c>
      <c r="C21" s="167" t="s">
        <v>28</v>
      </c>
      <c r="D21" s="396">
        <f>ROUND(Ⅱ入力シート!H41,8)</f>
        <v>0</v>
      </c>
      <c r="E21" s="396">
        <f>ROUND(Ⅲ一次波及!BC25,8)</f>
        <v>0</v>
      </c>
      <c r="F21" s="359">
        <f>ROUND(Ⅴ二次波及!BN23,8)</f>
        <v>0</v>
      </c>
      <c r="G21" s="359">
        <f>ROUND(Ⅴ二次波及!BP23,8)</f>
        <v>0</v>
      </c>
      <c r="H21" s="31">
        <f>ROUND(Ⅴ二次波及!CB23,1)</f>
        <v>0</v>
      </c>
    </row>
    <row r="22" spans="2:8" ht="16.5" customHeight="1">
      <c r="B22" s="166" t="s">
        <v>17</v>
      </c>
      <c r="C22" s="167" t="s">
        <v>227</v>
      </c>
      <c r="D22" s="396">
        <f>ROUND(Ⅱ入力シート!H42,8)</f>
        <v>0</v>
      </c>
      <c r="E22" s="396">
        <f>ROUND(Ⅲ一次波及!BC26,8)</f>
        <v>0</v>
      </c>
      <c r="F22" s="359">
        <f>ROUND(Ⅴ二次波及!BN24,8)</f>
        <v>0</v>
      </c>
      <c r="G22" s="359">
        <f>ROUND(Ⅴ二次波及!BP24,8)</f>
        <v>0</v>
      </c>
      <c r="H22" s="31">
        <f>ROUND(Ⅴ二次波及!CB24,1)</f>
        <v>0</v>
      </c>
    </row>
    <row r="23" spans="2:8" ht="16.5" customHeight="1">
      <c r="B23" s="166" t="s">
        <v>18</v>
      </c>
      <c r="C23" s="167" t="s">
        <v>29</v>
      </c>
      <c r="D23" s="396">
        <f>ROUND(Ⅱ入力シート!H43,8)</f>
        <v>0</v>
      </c>
      <c r="E23" s="396">
        <f>ROUND(Ⅲ一次波及!BC27,8)</f>
        <v>0</v>
      </c>
      <c r="F23" s="359">
        <f>ROUND(Ⅴ二次波及!BN25,8)</f>
        <v>0</v>
      </c>
      <c r="G23" s="359">
        <f>ROUND(Ⅴ二次波及!BP25,8)</f>
        <v>0</v>
      </c>
      <c r="H23" s="31">
        <f>ROUND(Ⅴ二次波及!CB25,1)</f>
        <v>0</v>
      </c>
    </row>
    <row r="24" spans="2:8" ht="16.5" customHeight="1">
      <c r="B24" s="166" t="s">
        <v>19</v>
      </c>
      <c r="C24" s="167" t="s">
        <v>40</v>
      </c>
      <c r="D24" s="396">
        <f>ROUND(Ⅱ入力シート!H44,8)</f>
        <v>0</v>
      </c>
      <c r="E24" s="396">
        <f>ROUND(Ⅲ一次波及!BC28,8)</f>
        <v>0</v>
      </c>
      <c r="F24" s="359">
        <f>ROUND(Ⅴ二次波及!BN26,8)</f>
        <v>0</v>
      </c>
      <c r="G24" s="359">
        <f>ROUND(Ⅴ二次波及!BP26,8)</f>
        <v>0</v>
      </c>
      <c r="H24" s="31">
        <f>ROUND(Ⅴ二次波及!CB26,1)</f>
        <v>0</v>
      </c>
    </row>
    <row r="25" spans="2:8" ht="16.5" customHeight="1">
      <c r="B25" s="166" t="s">
        <v>130</v>
      </c>
      <c r="C25" s="167" t="s">
        <v>30</v>
      </c>
      <c r="D25" s="396">
        <f>ROUND(Ⅱ入力シート!H45,8)</f>
        <v>0</v>
      </c>
      <c r="E25" s="396">
        <f>ROUND(Ⅲ一次波及!BC29,8)</f>
        <v>0</v>
      </c>
      <c r="F25" s="359">
        <f>ROUND(Ⅴ二次波及!BN27,8)</f>
        <v>0</v>
      </c>
      <c r="G25" s="359">
        <f>ROUND(Ⅴ二次波及!BP27,8)</f>
        <v>0</v>
      </c>
      <c r="H25" s="31">
        <f>ROUND(Ⅴ二次波及!CB27,1)</f>
        <v>0</v>
      </c>
    </row>
    <row r="26" spans="2:8" ht="16.5" customHeight="1">
      <c r="B26" s="166" t="s">
        <v>132</v>
      </c>
      <c r="C26" s="167" t="s">
        <v>1585</v>
      </c>
      <c r="D26" s="396">
        <f>ROUND(Ⅱ入力シート!H46,8)</f>
        <v>0</v>
      </c>
      <c r="E26" s="396">
        <f>ROUND(Ⅲ一次波及!BC30,8)</f>
        <v>0</v>
      </c>
      <c r="F26" s="359">
        <f>ROUND(Ⅴ二次波及!BN28,8)</f>
        <v>0</v>
      </c>
      <c r="G26" s="359">
        <f>ROUND(Ⅴ二次波及!BP28,8)</f>
        <v>0</v>
      </c>
      <c r="H26" s="31">
        <f>ROUND(Ⅴ二次波及!CB28,1)</f>
        <v>0</v>
      </c>
    </row>
    <row r="27" spans="2:8" ht="16.5" customHeight="1">
      <c r="B27" s="166" t="s">
        <v>147</v>
      </c>
      <c r="C27" s="167" t="s">
        <v>165</v>
      </c>
      <c r="D27" s="396">
        <f>ROUND(Ⅱ入力シート!H47,8)</f>
        <v>0</v>
      </c>
      <c r="E27" s="396">
        <f>ROUND(Ⅲ一次波及!BC31,8)</f>
        <v>0</v>
      </c>
      <c r="F27" s="359">
        <f>ROUND(Ⅴ二次波及!BN29,8)</f>
        <v>0</v>
      </c>
      <c r="G27" s="359">
        <f>ROUND(Ⅴ二次波及!BP29,8)</f>
        <v>0</v>
      </c>
      <c r="H27" s="31">
        <f>ROUND(Ⅴ二次波及!CB29,1)</f>
        <v>0</v>
      </c>
    </row>
    <row r="28" spans="2:8" ht="16.5" customHeight="1">
      <c r="B28" s="166" t="s">
        <v>148</v>
      </c>
      <c r="C28" s="167" t="s">
        <v>166</v>
      </c>
      <c r="D28" s="396">
        <f>ROUND(Ⅱ入力シート!H48,8)</f>
        <v>0</v>
      </c>
      <c r="E28" s="396">
        <f>ROUND(Ⅲ一次波及!BC32,8)</f>
        <v>0</v>
      </c>
      <c r="F28" s="359">
        <f>ROUND(Ⅴ二次波及!BN30,8)</f>
        <v>0</v>
      </c>
      <c r="G28" s="359">
        <f>ROUND(Ⅴ二次波及!BP30,8)</f>
        <v>0</v>
      </c>
      <c r="H28" s="31">
        <f>ROUND(Ⅴ二次波及!CB30,1)</f>
        <v>0</v>
      </c>
    </row>
    <row r="29" spans="2:8" ht="16.5" customHeight="1">
      <c r="B29" s="166" t="s">
        <v>149</v>
      </c>
      <c r="C29" s="167" t="s">
        <v>31</v>
      </c>
      <c r="D29" s="396">
        <f>ROUND(Ⅱ入力シート!H49,8)</f>
        <v>0</v>
      </c>
      <c r="E29" s="396">
        <f>ROUND(Ⅲ一次波及!BC33,8)</f>
        <v>0</v>
      </c>
      <c r="F29" s="359">
        <f>ROUND(Ⅴ二次波及!BN31,8)</f>
        <v>0</v>
      </c>
      <c r="G29" s="359">
        <f>ROUND(Ⅴ二次波及!BP31,8)</f>
        <v>0</v>
      </c>
      <c r="H29" s="31">
        <f>ROUND(Ⅴ二次波及!CB31,1)</f>
        <v>0</v>
      </c>
    </row>
    <row r="30" spans="2:8" ht="16.5" customHeight="1">
      <c r="B30" s="166" t="s">
        <v>150</v>
      </c>
      <c r="C30" s="167" t="s">
        <v>32</v>
      </c>
      <c r="D30" s="396">
        <f>ROUND(Ⅱ入力シート!H50,8)</f>
        <v>0</v>
      </c>
      <c r="E30" s="396">
        <f>ROUND(Ⅲ一次波及!BC34,8)</f>
        <v>0</v>
      </c>
      <c r="F30" s="359">
        <f>ROUND(Ⅴ二次波及!BN32,8)</f>
        <v>0</v>
      </c>
      <c r="G30" s="359">
        <f>ROUND(Ⅴ二次波及!BP32,8)</f>
        <v>0</v>
      </c>
      <c r="H30" s="31">
        <f>ROUND(Ⅴ二次波及!CB32,1)</f>
        <v>0</v>
      </c>
    </row>
    <row r="31" spans="2:8" ht="16.5" customHeight="1">
      <c r="B31" s="166" t="s">
        <v>151</v>
      </c>
      <c r="C31" s="167" t="s">
        <v>33</v>
      </c>
      <c r="D31" s="396">
        <f>ROUND(Ⅱ入力シート!H51,8)</f>
        <v>0</v>
      </c>
      <c r="E31" s="396">
        <f>ROUND(Ⅲ一次波及!BC35,8)</f>
        <v>0</v>
      </c>
      <c r="F31" s="359">
        <f>ROUND(Ⅴ二次波及!BN33,8)</f>
        <v>0</v>
      </c>
      <c r="G31" s="359">
        <f>ROUND(Ⅴ二次波及!BP33,8)</f>
        <v>0</v>
      </c>
      <c r="H31" s="31">
        <f>ROUND(Ⅴ二次波及!CB33,1)</f>
        <v>0</v>
      </c>
    </row>
    <row r="32" spans="2:8" ht="16.5" customHeight="1">
      <c r="B32" s="166" t="s">
        <v>152</v>
      </c>
      <c r="C32" s="167" t="s">
        <v>167</v>
      </c>
      <c r="D32" s="396">
        <f>ROUND(Ⅱ入力シート!H52,8)</f>
        <v>0</v>
      </c>
      <c r="E32" s="396">
        <f>ROUND(Ⅲ一次波及!BC36,8)</f>
        <v>0</v>
      </c>
      <c r="F32" s="359">
        <f>ROUND(Ⅴ二次波及!BN34,8)</f>
        <v>0</v>
      </c>
      <c r="G32" s="359">
        <f>ROUND(Ⅴ二次波及!BP34,8)</f>
        <v>0</v>
      </c>
      <c r="H32" s="31">
        <f>ROUND(Ⅴ二次波及!CB34,1)</f>
        <v>0</v>
      </c>
    </row>
    <row r="33" spans="2:8" ht="16.5" customHeight="1">
      <c r="B33" s="166" t="s">
        <v>153</v>
      </c>
      <c r="C33" s="167" t="s">
        <v>129</v>
      </c>
      <c r="D33" s="396">
        <f>ROUND(Ⅱ入力シート!H53,8)</f>
        <v>0</v>
      </c>
      <c r="E33" s="396">
        <f>ROUND(Ⅲ一次波及!BC37,8)</f>
        <v>0</v>
      </c>
      <c r="F33" s="359">
        <f>ROUND(Ⅴ二次波及!BN35,8)</f>
        <v>0</v>
      </c>
      <c r="G33" s="359">
        <f>ROUND(Ⅴ二次波及!BP35,8)</f>
        <v>0</v>
      </c>
      <c r="H33" s="31">
        <f>ROUND(Ⅴ二次波及!CB35,1)</f>
        <v>0</v>
      </c>
    </row>
    <row r="34" spans="2:8" ht="16.5" customHeight="1">
      <c r="B34" s="166" t="s">
        <v>154</v>
      </c>
      <c r="C34" s="167" t="s">
        <v>34</v>
      </c>
      <c r="D34" s="396">
        <f>ROUND(Ⅱ入力シート!H54,8)</f>
        <v>0</v>
      </c>
      <c r="E34" s="396">
        <f>ROUND(Ⅲ一次波及!BC38,8)</f>
        <v>0</v>
      </c>
      <c r="F34" s="359">
        <f>ROUND(Ⅴ二次波及!BN36,8)</f>
        <v>0</v>
      </c>
      <c r="G34" s="359">
        <f>ROUND(Ⅴ二次波及!BP36,8)</f>
        <v>0</v>
      </c>
      <c r="H34" s="31">
        <f>ROUND(Ⅴ二次波及!CB36,1)</f>
        <v>0</v>
      </c>
    </row>
    <row r="35" spans="2:8" ht="16.5" customHeight="1">
      <c r="B35" s="166" t="s">
        <v>155</v>
      </c>
      <c r="C35" s="167" t="s">
        <v>35</v>
      </c>
      <c r="D35" s="396">
        <f>ROUND(Ⅱ入力シート!H55,8)</f>
        <v>0</v>
      </c>
      <c r="E35" s="396">
        <f>ROUND(Ⅲ一次波及!BC39,8)</f>
        <v>0</v>
      </c>
      <c r="F35" s="359">
        <f>ROUND(Ⅴ二次波及!BN37,8)</f>
        <v>0</v>
      </c>
      <c r="G35" s="359">
        <f>ROUND(Ⅴ二次波及!BP37,8)</f>
        <v>0</v>
      </c>
      <c r="H35" s="31">
        <f>ROUND(Ⅴ二次波及!CB37,1)</f>
        <v>0</v>
      </c>
    </row>
    <row r="36" spans="2:8" ht="16.5" customHeight="1">
      <c r="B36" s="166" t="s">
        <v>156</v>
      </c>
      <c r="C36" s="167" t="s">
        <v>168</v>
      </c>
      <c r="D36" s="396">
        <f>ROUND(Ⅱ入力シート!H56,8)</f>
        <v>0</v>
      </c>
      <c r="E36" s="396">
        <f>ROUND(Ⅲ一次波及!BC40,8)</f>
        <v>0</v>
      </c>
      <c r="F36" s="359">
        <f>ROUND(Ⅴ二次波及!BN38,8)</f>
        <v>0</v>
      </c>
      <c r="G36" s="359">
        <f>ROUND(Ⅴ二次波及!BP38,8)</f>
        <v>0</v>
      </c>
      <c r="H36" s="31">
        <f>ROUND(Ⅴ二次波及!CB38,1)</f>
        <v>0</v>
      </c>
    </row>
    <row r="37" spans="2:8" ht="16.5" customHeight="1">
      <c r="B37" s="166" t="s">
        <v>157</v>
      </c>
      <c r="C37" s="167" t="s">
        <v>228</v>
      </c>
      <c r="D37" s="396">
        <f>ROUND(Ⅱ入力シート!H57,8)</f>
        <v>0</v>
      </c>
      <c r="E37" s="396">
        <f>ROUND(Ⅲ一次波及!BC41,8)</f>
        <v>0</v>
      </c>
      <c r="F37" s="359">
        <f>ROUND(Ⅴ二次波及!BN39,8)</f>
        <v>0</v>
      </c>
      <c r="G37" s="359">
        <f>ROUND(Ⅴ二次波及!BP39,8)</f>
        <v>0</v>
      </c>
      <c r="H37" s="31">
        <f>ROUND(Ⅴ二次波及!CB39,1)</f>
        <v>0</v>
      </c>
    </row>
    <row r="38" spans="2:8" ht="16.5" customHeight="1">
      <c r="B38" s="166" t="s">
        <v>158</v>
      </c>
      <c r="C38" s="167" t="s">
        <v>41</v>
      </c>
      <c r="D38" s="396">
        <f>ROUND(Ⅱ入力シート!H58,8)</f>
        <v>0</v>
      </c>
      <c r="E38" s="396">
        <f>ROUND(Ⅲ一次波及!BC42,8)</f>
        <v>0</v>
      </c>
      <c r="F38" s="359">
        <f>ROUND(Ⅴ二次波及!BN40,8)</f>
        <v>0</v>
      </c>
      <c r="G38" s="359">
        <f>ROUND(Ⅴ二次波及!BP40,8)</f>
        <v>0</v>
      </c>
      <c r="H38" s="31">
        <f>ROUND(Ⅴ二次波及!CB40,1)</f>
        <v>0</v>
      </c>
    </row>
    <row r="39" spans="2:8" ht="16.5" customHeight="1">
      <c r="B39" s="166" t="s">
        <v>159</v>
      </c>
      <c r="C39" s="167" t="s">
        <v>36</v>
      </c>
      <c r="D39" s="396">
        <f>ROUND(Ⅱ入力シート!H59,8)</f>
        <v>0</v>
      </c>
      <c r="E39" s="396">
        <f>ROUND(Ⅲ一次波及!BC43,8)</f>
        <v>0</v>
      </c>
      <c r="F39" s="359">
        <f>ROUND(Ⅴ二次波及!BN41,8)</f>
        <v>0</v>
      </c>
      <c r="G39" s="359">
        <f>ROUND(Ⅴ二次波及!BP41,8)</f>
        <v>0</v>
      </c>
      <c r="H39" s="31">
        <f>ROUND(Ⅴ二次波及!CB41,1)</f>
        <v>0</v>
      </c>
    </row>
    <row r="40" spans="2:8" ht="16.5" customHeight="1">
      <c r="B40" s="166" t="s">
        <v>160</v>
      </c>
      <c r="C40" s="167" t="s">
        <v>1513</v>
      </c>
      <c r="D40" s="396">
        <f>ROUND(Ⅱ入力シート!H60,8)</f>
        <v>0</v>
      </c>
      <c r="E40" s="396">
        <f>ROUND(Ⅲ一次波及!BC44,8)</f>
        <v>0</v>
      </c>
      <c r="F40" s="359">
        <f>ROUND(Ⅴ二次波及!BN42,8)</f>
        <v>0</v>
      </c>
      <c r="G40" s="359">
        <f>ROUND(Ⅴ二次波及!BP42,8)</f>
        <v>0</v>
      </c>
      <c r="H40" s="31">
        <f>ROUND(Ⅴ二次波及!CB42,1)</f>
        <v>0</v>
      </c>
    </row>
    <row r="41" spans="2:8" ht="16.5" customHeight="1" thickBot="1">
      <c r="B41" s="166" t="s">
        <v>161</v>
      </c>
      <c r="C41" s="167" t="s">
        <v>1586</v>
      </c>
      <c r="D41" s="396">
        <f>ROUND(Ⅱ入力シート!H61,8)</f>
        <v>0</v>
      </c>
      <c r="E41" s="396">
        <f>ROUND(Ⅲ一次波及!BC45,8)</f>
        <v>0</v>
      </c>
      <c r="F41" s="359">
        <f>ROUND(Ⅴ二次波及!BN43,8)</f>
        <v>0</v>
      </c>
      <c r="G41" s="368">
        <f>ROUND(Ⅴ二次波及!BP43,8)</f>
        <v>0</v>
      </c>
      <c r="H41" s="31">
        <f>ROUND(Ⅴ二次波及!CB43,1)</f>
        <v>0</v>
      </c>
    </row>
    <row r="42" spans="2:8" ht="22.5" customHeight="1" thickBot="1">
      <c r="B42" s="576" t="s">
        <v>79</v>
      </c>
      <c r="C42" s="611"/>
      <c r="D42" s="396">
        <f>SUM(D5:D41)</f>
        <v>0</v>
      </c>
      <c r="E42" s="396">
        <f>SUM(E5:E41)</f>
        <v>0</v>
      </c>
      <c r="F42" s="397">
        <f t="shared" ref="F42:H42" si="0">SUM(F5:F41)</f>
        <v>0</v>
      </c>
      <c r="G42" s="398">
        <f t="shared" si="0"/>
        <v>0</v>
      </c>
      <c r="H42" s="399">
        <f t="shared" si="0"/>
        <v>0</v>
      </c>
    </row>
  </sheetData>
  <mergeCells count="3">
    <mergeCell ref="B42:C42"/>
    <mergeCell ref="F3:H3"/>
    <mergeCell ref="A2:C2"/>
  </mergeCells>
  <phoneticPr fontId="4"/>
  <pageMargins left="0.70866141732283472" right="0.47244094488188981" top="0.74803149606299213" bottom="0.74803149606299213" header="0.31496062992125984" footer="0.31496062992125984"/>
  <pageSetup paperSize="9" scale="78" fitToHeight="0" orientation="portrait" r:id="rId1"/>
  <headerFooter>
    <oddFooter>&amp;R&amp;"ＭＳ Ｐゴシック,標準"&amp;12【最終結果】</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19</vt:i4>
      </vt:variant>
    </vt:vector>
  </HeadingPairs>
  <TitlesOfParts>
    <vt:vector size="34" baseType="lpstr">
      <vt:lpstr>【はじめに】</vt:lpstr>
      <vt:lpstr>【使い方】</vt:lpstr>
      <vt:lpstr>Ⅰフロー図</vt:lpstr>
      <vt:lpstr>Ⅱ入力シート</vt:lpstr>
      <vt:lpstr>部門分類表</vt:lpstr>
      <vt:lpstr>Ⅲ一次波及</vt:lpstr>
      <vt:lpstr>Ⅳ一次附属</vt:lpstr>
      <vt:lpstr>Ⅴ二次波及</vt:lpstr>
      <vt:lpstr>【最終結果】</vt:lpstr>
      <vt:lpstr>Ⅵ取引基本表</vt:lpstr>
      <vt:lpstr>Ⅶ投入係数表</vt:lpstr>
      <vt:lpstr>Ⅷ逆行列係数表</vt:lpstr>
      <vt:lpstr>Ⅸ自給率</vt:lpstr>
      <vt:lpstr>Ⅹ雇用者所得率・雇用者数</vt:lpstr>
      <vt:lpstr>Ⅺ民間消費支出</vt:lpstr>
      <vt:lpstr>【はじめに】!Print_Area</vt:lpstr>
      <vt:lpstr>【最終結果】!Print_Area</vt:lpstr>
      <vt:lpstr>【使い方】!Print_Area</vt:lpstr>
      <vt:lpstr>Ⅰフロー図!Print_Area</vt:lpstr>
      <vt:lpstr>Ⅱ入力シート!Print_Area</vt:lpstr>
      <vt:lpstr>Ⅲ一次波及!Print_Area</vt:lpstr>
      <vt:lpstr>Ⅳ一次附属!Print_Area</vt:lpstr>
      <vt:lpstr>Ⅴ二次波及!Print_Area</vt:lpstr>
      <vt:lpstr>Ⅵ取引基本表!Print_Area</vt:lpstr>
      <vt:lpstr>Ⅶ投入係数表!Print_Area</vt:lpstr>
      <vt:lpstr>Ⅷ逆行列係数表!Print_Area</vt:lpstr>
      <vt:lpstr>Ⅸ自給率!Print_Area</vt:lpstr>
      <vt:lpstr>Ⅹ雇用者所得率・雇用者数!Print_Area</vt:lpstr>
      <vt:lpstr>Ⅺ民間消費支出!Print_Area</vt:lpstr>
      <vt:lpstr>部門分類表!Print_Area</vt:lpstr>
      <vt:lpstr>Ⅲ一次波及!Print_Titles</vt:lpstr>
      <vt:lpstr>Ⅴ二次波及!Print_Titles</vt:lpstr>
      <vt:lpstr>Ⅵ取引基本表!Print_Titles</vt:lpstr>
      <vt:lpstr>部門分類表!Print_Titles</vt:lpstr>
    </vt:vector>
  </TitlesOfParts>
  <Company>山梨総合研究所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T.Hagi</dc:creator>
  <cp:lastModifiedBy>山梨県</cp:lastModifiedBy>
  <cp:lastPrinted>2026-06-05T07:42:19Z</cp:lastPrinted>
  <dcterms:created xsi:type="dcterms:W3CDTF">2000-11-01T01:41:16Z</dcterms:created>
  <dcterms:modified xsi:type="dcterms:W3CDTF">2026-06-05T07:50:39Z</dcterms:modified>
</cp:coreProperties>
</file>